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TAD\Applic\XCRED\RATES\"/>
    </mc:Choice>
  </mc:AlternateContent>
  <bookViews>
    <workbookView xWindow="5325" yWindow="960" windowWidth="18795" windowHeight="8595"/>
  </bookViews>
  <sheets>
    <sheet name="2011-asu" sheetId="1" r:id="rId1"/>
    <sheet name="AAA to BBB-" sheetId="2" r:id="rId2"/>
    <sheet name="BB+ and BB" sheetId="3" r:id="rId3"/>
    <sheet name="BB-" sheetId="4" r:id="rId4"/>
    <sheet name="B+" sheetId="5" r:id="rId5"/>
    <sheet name="B" sheetId="6" r:id="rId6"/>
    <sheet name="B-" sheetId="7" r:id="rId7"/>
    <sheet name="CCC" sheetId="8" r:id="rId8"/>
    <sheet name="CC to C" sheetId="9" r:id="rId9"/>
  </sheets>
  <externalReferences>
    <externalReference r:id="rId10"/>
  </externalReferences>
  <definedNames>
    <definedName name="_xlnm._FilterDatabase" localSheetId="1" hidden="1">'AAA to BBB-'!$B$3:$E$3</definedName>
    <definedName name="_xlnm._FilterDatabase" localSheetId="5" hidden="1">B!$B$3:$E$3</definedName>
    <definedName name="_xlnm._FilterDatabase" localSheetId="6" hidden="1">'B-'!$B$3:$E$3</definedName>
    <definedName name="_xlnm._FilterDatabase" localSheetId="4" hidden="1">'B+'!$B$3:$E$3</definedName>
    <definedName name="_xlnm._FilterDatabase" localSheetId="3" hidden="1">'BB-'!$B$3:$E$3</definedName>
    <definedName name="_xlnm._FilterDatabase" localSheetId="2" hidden="1">'BB+ and BB'!$B$3:$E$3</definedName>
    <definedName name="_xlnm._FilterDatabase" localSheetId="8" hidden="1">'CC to C'!$B$3:$E$3</definedName>
    <definedName name="_xlnm._FilterDatabase" localSheetId="7" hidden="1">CCC!$B$3:$E$3</definedName>
    <definedName name="_xlnm.Print_Titles" localSheetId="0">'2011-asu'!$A:$B</definedName>
    <definedName name="ratings">'[1]Table de conversion'!$E$2:$F$9</definedName>
  </definedNames>
  <calcPr calcId="162913"/>
</workbook>
</file>

<file path=xl/calcChain.xml><?xml version="1.0" encoding="utf-8"?>
<calcChain xmlns="http://schemas.openxmlformats.org/spreadsheetml/2006/main">
  <c r="BP4" i="1" l="1"/>
  <c r="BP3" i="1"/>
  <c r="BH4" i="1"/>
  <c r="BH3" i="1"/>
  <c r="AZ4" i="1"/>
  <c r="AZ3" i="1"/>
  <c r="BT9" i="1"/>
  <c r="BS9" i="1"/>
  <c r="BS8" i="1"/>
  <c r="BS7" i="1"/>
  <c r="BT7" i="1" l="1"/>
  <c r="BT10" i="1" s="1"/>
  <c r="BS10" i="1"/>
  <c r="A4" i="3"/>
  <c r="A5" i="3" s="1"/>
  <c r="A4" i="6"/>
  <c r="A5" i="6" s="1"/>
  <c r="A4" i="7"/>
  <c r="A5" i="7" s="1"/>
  <c r="C5" i="7" s="1"/>
  <c r="A1" i="3"/>
  <c r="A1" i="4"/>
  <c r="A4" i="4" s="1"/>
  <c r="A5" i="4" s="1"/>
  <c r="A1" i="6"/>
  <c r="A1" i="7"/>
  <c r="A1" i="8"/>
  <c r="A4" i="8" s="1"/>
  <c r="A5" i="8" s="1"/>
  <c r="A1" i="2"/>
  <c r="BR9" i="1"/>
  <c r="BQ9" i="1"/>
  <c r="BQ8" i="1"/>
  <c r="BQ7" i="1"/>
  <c r="B5" i="6" l="1"/>
  <c r="A6" i="6"/>
  <c r="E5" i="4"/>
  <c r="A6" i="4"/>
  <c r="B6" i="4" s="1"/>
  <c r="C5" i="4"/>
  <c r="B5" i="4"/>
  <c r="B5" i="3"/>
  <c r="D5" i="3"/>
  <c r="A6" i="3"/>
  <c r="B5" i="8"/>
  <c r="D5" i="8" s="1"/>
  <c r="A6" i="8"/>
  <c r="C6" i="8" s="1"/>
  <c r="E6" i="8" s="1"/>
  <c r="A1" i="9"/>
  <c r="A4" i="9" s="1"/>
  <c r="A5" i="9" s="1"/>
  <c r="A1" i="5"/>
  <c r="A4" i="5" s="1"/>
  <c r="A5" i="5" s="1"/>
  <c r="A7" i="8"/>
  <c r="B6" i="8"/>
  <c r="D6" i="8" s="1"/>
  <c r="C5" i="8"/>
  <c r="E5" i="8" s="1"/>
  <c r="E5" i="7"/>
  <c r="B5" i="7"/>
  <c r="A6" i="7"/>
  <c r="D5" i="7"/>
  <c r="C6" i="6"/>
  <c r="E6" i="6" s="1"/>
  <c r="A7" i="6"/>
  <c r="B6" i="6"/>
  <c r="D6" i="6" s="1"/>
  <c r="C5" i="6"/>
  <c r="E5" i="6" s="1"/>
  <c r="D5" i="6"/>
  <c r="B5" i="5"/>
  <c r="A6" i="5"/>
  <c r="D5" i="5"/>
  <c r="D5" i="4"/>
  <c r="A7" i="3"/>
  <c r="B6" i="3"/>
  <c r="D6" i="3" s="1"/>
  <c r="C5" i="3"/>
  <c r="E5" i="3" s="1"/>
  <c r="BR7" i="1"/>
  <c r="BR10" i="1" s="1"/>
  <c r="BP7" i="1"/>
  <c r="BP9" i="1"/>
  <c r="BO9" i="1"/>
  <c r="BO8" i="1"/>
  <c r="BO7" i="1"/>
  <c r="BP10" i="1" s="1"/>
  <c r="C6" i="4" l="1"/>
  <c r="E6" i="4" s="1"/>
  <c r="B5" i="9"/>
  <c r="A6" i="9"/>
  <c r="A7" i="4"/>
  <c r="B7" i="4" s="1"/>
  <c r="D7" i="4" s="1"/>
  <c r="D5" i="9"/>
  <c r="D6" i="4"/>
  <c r="C5" i="9"/>
  <c r="E5" i="9" s="1"/>
  <c r="E5" i="5"/>
  <c r="C5" i="5"/>
  <c r="C6" i="3"/>
  <c r="E6" i="3" s="1"/>
  <c r="C7" i="8"/>
  <c r="E7" i="8" s="1"/>
  <c r="B7" i="8"/>
  <c r="D7" i="8" s="1"/>
  <c r="A8" i="8"/>
  <c r="C6" i="7"/>
  <c r="E6" i="7" s="1"/>
  <c r="A7" i="7"/>
  <c r="B6" i="7"/>
  <c r="D6" i="7" s="1"/>
  <c r="C7" i="6"/>
  <c r="E7" i="6" s="1"/>
  <c r="A8" i="6"/>
  <c r="B7" i="6"/>
  <c r="D7" i="6" s="1"/>
  <c r="C6" i="5"/>
  <c r="E6" i="5" s="1"/>
  <c r="A7" i="5"/>
  <c r="B6" i="5"/>
  <c r="D6" i="5" s="1"/>
  <c r="A8" i="4"/>
  <c r="C7" i="3"/>
  <c r="E7" i="3"/>
  <c r="B7" i="3"/>
  <c r="D7" i="3" s="1"/>
  <c r="A8" i="3"/>
  <c r="BQ10" i="1"/>
  <c r="BO10" i="1"/>
  <c r="C10" i="1"/>
  <c r="D10" i="1"/>
  <c r="E1" i="7"/>
  <c r="E1" i="4"/>
  <c r="E1" i="8"/>
  <c r="E1" i="5"/>
  <c r="E1" i="2"/>
  <c r="E1" i="9"/>
  <c r="E1" i="6"/>
  <c r="E1" i="3"/>
  <c r="C6" i="9" l="1"/>
  <c r="E6" i="9" s="1"/>
  <c r="B6" i="9"/>
  <c r="D6" i="9" s="1"/>
  <c r="A7" i="9"/>
  <c r="C7" i="4"/>
  <c r="E7" i="4" s="1"/>
  <c r="A9" i="8"/>
  <c r="B8" i="8"/>
  <c r="D8" i="8" s="1"/>
  <c r="E8" i="8"/>
  <c r="C8" i="8"/>
  <c r="C7" i="7"/>
  <c r="A8" i="7"/>
  <c r="B7" i="7"/>
  <c r="D7" i="7" s="1"/>
  <c r="E7" i="7"/>
  <c r="A9" i="6"/>
  <c r="B8" i="6"/>
  <c r="D8" i="6" s="1"/>
  <c r="C8" i="6"/>
  <c r="E8" i="6" s="1"/>
  <c r="C7" i="5"/>
  <c r="E7" i="5" s="1"/>
  <c r="A8" i="5"/>
  <c r="B7" i="5"/>
  <c r="D7" i="5" s="1"/>
  <c r="A9" i="4"/>
  <c r="B8" i="4"/>
  <c r="D8" i="4" s="1"/>
  <c r="C8" i="4"/>
  <c r="E8" i="4" s="1"/>
  <c r="A9" i="3"/>
  <c r="B8" i="3"/>
  <c r="D8" i="3" s="1"/>
  <c r="C8" i="3"/>
  <c r="E8" i="3" s="1"/>
  <c r="L4" i="1"/>
  <c r="T4" i="1" s="1"/>
  <c r="AB4" i="1" s="1"/>
  <c r="AJ4" i="1" s="1"/>
  <c r="AR4" i="1" s="1"/>
  <c r="L3" i="1"/>
  <c r="T3" i="1" s="1"/>
  <c r="AB3" i="1" s="1"/>
  <c r="AJ3" i="1" s="1"/>
  <c r="AR3" i="1" s="1"/>
  <c r="F9" i="1"/>
  <c r="F10" i="1" s="1"/>
  <c r="E9" i="1"/>
  <c r="E10" i="1" s="1"/>
  <c r="E8" i="1"/>
  <c r="G8" i="1" s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A8" i="9" l="1"/>
  <c r="C7" i="9"/>
  <c r="B7" i="9"/>
  <c r="D7" i="9" s="1"/>
  <c r="E7" i="9"/>
  <c r="C9" i="8"/>
  <c r="E9" i="8" s="1"/>
  <c r="A10" i="8"/>
  <c r="B9" i="8"/>
  <c r="D9" i="8" s="1"/>
  <c r="A9" i="7"/>
  <c r="B8" i="7"/>
  <c r="D8" i="7" s="1"/>
  <c r="C8" i="7"/>
  <c r="E8" i="7" s="1"/>
  <c r="D9" i="6"/>
  <c r="C9" i="6"/>
  <c r="E9" i="6" s="1"/>
  <c r="A10" i="6"/>
  <c r="B9" i="6"/>
  <c r="A9" i="5"/>
  <c r="B8" i="5"/>
  <c r="D8" i="5" s="1"/>
  <c r="C8" i="5"/>
  <c r="E8" i="5" s="1"/>
  <c r="B9" i="4"/>
  <c r="D9" i="4" s="1"/>
  <c r="A10" i="4"/>
  <c r="C9" i="4"/>
  <c r="E9" i="4" s="1"/>
  <c r="C9" i="3"/>
  <c r="E9" i="3" s="1"/>
  <c r="B9" i="3"/>
  <c r="D9" i="3" s="1"/>
  <c r="A10" i="3"/>
  <c r="H9" i="1"/>
  <c r="H10" i="1" s="1"/>
  <c r="G9" i="1"/>
  <c r="G10" i="1" s="1"/>
  <c r="C8" i="9" l="1"/>
  <c r="A9" i="9"/>
  <c r="E8" i="9"/>
  <c r="B8" i="9"/>
  <c r="D8" i="9" s="1"/>
  <c r="D10" i="8"/>
  <c r="A11" i="8"/>
  <c r="B10" i="8"/>
  <c r="C10" i="8"/>
  <c r="E10" i="8"/>
  <c r="A10" i="7"/>
  <c r="B9" i="7"/>
  <c r="D9" i="7" s="1"/>
  <c r="C9" i="7"/>
  <c r="E9" i="7" s="1"/>
  <c r="C10" i="6"/>
  <c r="E10" i="6" s="1"/>
  <c r="A11" i="6"/>
  <c r="B10" i="6"/>
  <c r="D10" i="6" s="1"/>
  <c r="A10" i="5"/>
  <c r="B9" i="5"/>
  <c r="D9" i="5" s="1"/>
  <c r="C9" i="5"/>
  <c r="E9" i="5" s="1"/>
  <c r="C10" i="4"/>
  <c r="E10" i="4" s="1"/>
  <c r="B10" i="4"/>
  <c r="D10" i="4" s="1"/>
  <c r="A11" i="4"/>
  <c r="A11" i="3"/>
  <c r="B10" i="3"/>
  <c r="D10" i="3" s="1"/>
  <c r="C10" i="3"/>
  <c r="E10" i="3" s="1"/>
  <c r="J9" i="1"/>
  <c r="J10" i="1" s="1"/>
  <c r="I9" i="1"/>
  <c r="I10" i="1" s="1"/>
  <c r="C9" i="9" l="1"/>
  <c r="E9" i="9" s="1"/>
  <c r="B9" i="9"/>
  <c r="D9" i="9" s="1"/>
  <c r="A10" i="9"/>
  <c r="C11" i="8"/>
  <c r="E11" i="8"/>
  <c r="A12" i="8"/>
  <c r="D11" i="8"/>
  <c r="B11" i="8"/>
  <c r="C10" i="7"/>
  <c r="E10" i="7"/>
  <c r="A11" i="7"/>
  <c r="B10" i="7"/>
  <c r="D10" i="7" s="1"/>
  <c r="C11" i="6"/>
  <c r="E11" i="6" s="1"/>
  <c r="A12" i="6"/>
  <c r="B11" i="6"/>
  <c r="D11" i="6" s="1"/>
  <c r="C10" i="5"/>
  <c r="E10" i="5"/>
  <c r="A11" i="5"/>
  <c r="B10" i="5"/>
  <c r="D10" i="5" s="1"/>
  <c r="C11" i="4"/>
  <c r="E11" i="4" s="1"/>
  <c r="A12" i="4"/>
  <c r="B11" i="4"/>
  <c r="D11" i="4" s="1"/>
  <c r="C11" i="3"/>
  <c r="E11" i="3"/>
  <c r="B11" i="3"/>
  <c r="D11" i="3" s="1"/>
  <c r="A12" i="3"/>
  <c r="K9" i="1"/>
  <c r="K10" i="1" s="1"/>
  <c r="L9" i="1"/>
  <c r="L10" i="1" s="1"/>
  <c r="C10" i="9" l="1"/>
  <c r="E10" i="9" s="1"/>
  <c r="A11" i="9"/>
  <c r="B10" i="9"/>
  <c r="D10" i="9" s="1"/>
  <c r="A13" i="8"/>
  <c r="B12" i="8"/>
  <c r="D12" i="8" s="1"/>
  <c r="C12" i="8"/>
  <c r="E12" i="8" s="1"/>
  <c r="C11" i="7"/>
  <c r="A12" i="7"/>
  <c r="B11" i="7"/>
  <c r="D11" i="7" s="1"/>
  <c r="E11" i="7"/>
  <c r="A13" i="6"/>
  <c r="B12" i="6"/>
  <c r="D12" i="6"/>
  <c r="C12" i="6"/>
  <c r="E12" i="6" s="1"/>
  <c r="C11" i="5"/>
  <c r="A12" i="5"/>
  <c r="B11" i="5"/>
  <c r="D11" i="5"/>
  <c r="E11" i="5"/>
  <c r="A13" i="4"/>
  <c r="B12" i="4"/>
  <c r="D12" i="4" s="1"/>
  <c r="E12" i="4"/>
  <c r="C12" i="4"/>
  <c r="A13" i="3"/>
  <c r="B12" i="3"/>
  <c r="D12" i="3" s="1"/>
  <c r="C12" i="3"/>
  <c r="E12" i="3" s="1"/>
  <c r="N9" i="1"/>
  <c r="M9" i="1"/>
  <c r="M10" i="1" s="1"/>
  <c r="O7" i="1"/>
  <c r="A12" i="9" l="1"/>
  <c r="C11" i="9"/>
  <c r="E11" i="9" s="1"/>
  <c r="B11" i="9"/>
  <c r="D11" i="9"/>
  <c r="C13" i="8"/>
  <c r="E13" i="8" s="1"/>
  <c r="B13" i="8"/>
  <c r="D13" i="8" s="1"/>
  <c r="A14" i="8"/>
  <c r="A13" i="7"/>
  <c r="B12" i="7"/>
  <c r="D12" i="7" s="1"/>
  <c r="C12" i="7"/>
  <c r="E12" i="7" s="1"/>
  <c r="E13" i="6"/>
  <c r="C13" i="6"/>
  <c r="A14" i="6"/>
  <c r="B13" i="6"/>
  <c r="D13" i="6" s="1"/>
  <c r="A13" i="5"/>
  <c r="B12" i="5"/>
  <c r="D12" i="5" s="1"/>
  <c r="C12" i="5"/>
  <c r="E12" i="5" s="1"/>
  <c r="C13" i="4"/>
  <c r="E13" i="4" s="1"/>
  <c r="B13" i="4"/>
  <c r="D13" i="4" s="1"/>
  <c r="A14" i="4"/>
  <c r="C13" i="3"/>
  <c r="E13" i="3" s="1"/>
  <c r="A14" i="3"/>
  <c r="B13" i="3"/>
  <c r="D13" i="3" s="1"/>
  <c r="P9" i="1"/>
  <c r="R9" i="1" s="1"/>
  <c r="T9" i="1" s="1"/>
  <c r="V9" i="1" s="1"/>
  <c r="X9" i="1" s="1"/>
  <c r="Z9" i="1" s="1"/>
  <c r="AB9" i="1" s="1"/>
  <c r="AD9" i="1" s="1"/>
  <c r="AF9" i="1" s="1"/>
  <c r="AH9" i="1" s="1"/>
  <c r="AJ9" i="1" s="1"/>
  <c r="AL9" i="1" s="1"/>
  <c r="AN9" i="1" s="1"/>
  <c r="AP9" i="1" s="1"/>
  <c r="AR9" i="1" s="1"/>
  <c r="AT9" i="1" s="1"/>
  <c r="AV9" i="1" s="1"/>
  <c r="AX9" i="1" s="1"/>
  <c r="AZ9" i="1" s="1"/>
  <c r="BB9" i="1" s="1"/>
  <c r="BD9" i="1" s="1"/>
  <c r="BF9" i="1" s="1"/>
  <c r="BH9" i="1" s="1"/>
  <c r="BJ9" i="1" s="1"/>
  <c r="BL9" i="1" s="1"/>
  <c r="BN9" i="1" s="1"/>
  <c r="N10" i="1"/>
  <c r="P7" i="1"/>
  <c r="O9" i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AM9" i="1" s="1"/>
  <c r="AO9" i="1" s="1"/>
  <c r="AQ9" i="1" s="1"/>
  <c r="AS9" i="1" s="1"/>
  <c r="AU9" i="1" s="1"/>
  <c r="AW9" i="1" s="1"/>
  <c r="AY9" i="1" s="1"/>
  <c r="BA9" i="1" s="1"/>
  <c r="BC9" i="1" s="1"/>
  <c r="BE9" i="1" s="1"/>
  <c r="BG9" i="1" s="1"/>
  <c r="BI9" i="1" s="1"/>
  <c r="BK9" i="1" s="1"/>
  <c r="BM9" i="1" s="1"/>
  <c r="B12" i="9" l="1"/>
  <c r="D12" i="9" s="1"/>
  <c r="C12" i="9"/>
  <c r="A13" i="9"/>
  <c r="E12" i="9"/>
  <c r="A15" i="8"/>
  <c r="B14" i="8"/>
  <c r="D14" i="8" s="1"/>
  <c r="C14" i="8"/>
  <c r="E14" i="8" s="1"/>
  <c r="D13" i="7"/>
  <c r="A14" i="7"/>
  <c r="B13" i="7"/>
  <c r="C13" i="7"/>
  <c r="E13" i="7" s="1"/>
  <c r="C14" i="6"/>
  <c r="E14" i="6" s="1"/>
  <c r="A15" i="6"/>
  <c r="B14" i="6"/>
  <c r="D14" i="6" s="1"/>
  <c r="D13" i="5"/>
  <c r="A14" i="5"/>
  <c r="B13" i="5"/>
  <c r="C13" i="5"/>
  <c r="E13" i="5" s="1"/>
  <c r="C14" i="4"/>
  <c r="E14" i="4" s="1"/>
  <c r="A15" i="4"/>
  <c r="B14" i="4"/>
  <c r="D14" i="4" s="1"/>
  <c r="A15" i="3"/>
  <c r="B14" i="3"/>
  <c r="D14" i="3" s="1"/>
  <c r="C14" i="3"/>
  <c r="E14" i="3" s="1"/>
  <c r="P10" i="1"/>
  <c r="O10" i="1"/>
  <c r="Q7" i="1"/>
  <c r="B13" i="9" l="1"/>
  <c r="D13" i="9" s="1"/>
  <c r="C13" i="9"/>
  <c r="E13" i="9" s="1"/>
  <c r="A14" i="9"/>
  <c r="C15" i="8"/>
  <c r="E15" i="8"/>
  <c r="B15" i="8"/>
  <c r="D15" i="8" s="1"/>
  <c r="A16" i="8"/>
  <c r="C14" i="7"/>
  <c r="E14" i="7"/>
  <c r="B14" i="7"/>
  <c r="D14" i="7" s="1"/>
  <c r="A15" i="7"/>
  <c r="C15" i="6"/>
  <c r="A16" i="6"/>
  <c r="B15" i="6"/>
  <c r="D15" i="6" s="1"/>
  <c r="E15" i="6"/>
  <c r="C14" i="5"/>
  <c r="E14" i="5"/>
  <c r="A15" i="5"/>
  <c r="B14" i="5"/>
  <c r="D14" i="5" s="1"/>
  <c r="C15" i="4"/>
  <c r="E15" i="4" s="1"/>
  <c r="A16" i="4"/>
  <c r="B15" i="4"/>
  <c r="D15" i="4"/>
  <c r="C15" i="3"/>
  <c r="E15" i="3"/>
  <c r="B15" i="3"/>
  <c r="D15" i="3" s="1"/>
  <c r="A16" i="3"/>
  <c r="R7" i="1"/>
  <c r="Q10" i="1" s="1"/>
  <c r="C14" i="9" l="1"/>
  <c r="E14" i="9" s="1"/>
  <c r="A15" i="9"/>
  <c r="B14" i="9"/>
  <c r="D14" i="9" s="1"/>
  <c r="A17" i="8"/>
  <c r="B16" i="8"/>
  <c r="D16" i="8" s="1"/>
  <c r="C16" i="8"/>
  <c r="E16" i="8" s="1"/>
  <c r="C15" i="7"/>
  <c r="E15" i="7" s="1"/>
  <c r="A16" i="7"/>
  <c r="B15" i="7"/>
  <c r="D15" i="7" s="1"/>
  <c r="A17" i="6"/>
  <c r="B16" i="6"/>
  <c r="D16" i="6" s="1"/>
  <c r="C16" i="6"/>
  <c r="E16" i="6" s="1"/>
  <c r="C15" i="5"/>
  <c r="E15" i="5" s="1"/>
  <c r="A16" i="5"/>
  <c r="B15" i="5"/>
  <c r="D15" i="5" s="1"/>
  <c r="A17" i="4"/>
  <c r="B16" i="4"/>
  <c r="D16" i="4"/>
  <c r="C16" i="4"/>
  <c r="E16" i="4" s="1"/>
  <c r="A17" i="3"/>
  <c r="B16" i="3"/>
  <c r="D16" i="3"/>
  <c r="C16" i="3"/>
  <c r="E16" i="3" s="1"/>
  <c r="R10" i="1"/>
  <c r="S7" i="1"/>
  <c r="A16" i="9" l="1"/>
  <c r="B15" i="9"/>
  <c r="D15" i="9" s="1"/>
  <c r="C15" i="9"/>
  <c r="E15" i="9" s="1"/>
  <c r="C17" i="8"/>
  <c r="E17" i="8" s="1"/>
  <c r="A18" i="8"/>
  <c r="D17" i="8"/>
  <c r="B17" i="8"/>
  <c r="A17" i="7"/>
  <c r="B16" i="7"/>
  <c r="D16" i="7" s="1"/>
  <c r="E16" i="7"/>
  <c r="C16" i="7"/>
  <c r="D17" i="6"/>
  <c r="C17" i="6"/>
  <c r="E17" i="6" s="1"/>
  <c r="B17" i="6"/>
  <c r="A18" i="6"/>
  <c r="A17" i="5"/>
  <c r="B16" i="5"/>
  <c r="D16" i="5" s="1"/>
  <c r="C16" i="5"/>
  <c r="E16" i="5" s="1"/>
  <c r="A18" i="4"/>
  <c r="B17" i="4"/>
  <c r="D17" i="4" s="1"/>
  <c r="C17" i="4"/>
  <c r="E17" i="4" s="1"/>
  <c r="C17" i="3"/>
  <c r="E17" i="3" s="1"/>
  <c r="B17" i="3"/>
  <c r="D17" i="3" s="1"/>
  <c r="A18" i="3"/>
  <c r="T7" i="1"/>
  <c r="B16" i="9" l="1"/>
  <c r="D16" i="9" s="1"/>
  <c r="C16" i="9"/>
  <c r="E16" i="9" s="1"/>
  <c r="A17" i="9"/>
  <c r="A19" i="8"/>
  <c r="B18" i="8"/>
  <c r="D18" i="8" s="1"/>
  <c r="C18" i="8"/>
  <c r="E18" i="8" s="1"/>
  <c r="A18" i="7"/>
  <c r="B17" i="7"/>
  <c r="D17" i="7" s="1"/>
  <c r="C17" i="7"/>
  <c r="E17" i="7" s="1"/>
  <c r="C18" i="6"/>
  <c r="E18" i="6" s="1"/>
  <c r="A19" i="6"/>
  <c r="B18" i="6"/>
  <c r="D18" i="6" s="1"/>
  <c r="A18" i="5"/>
  <c r="B17" i="5"/>
  <c r="D17" i="5" s="1"/>
  <c r="C17" i="5"/>
  <c r="E17" i="5" s="1"/>
  <c r="C18" i="4"/>
  <c r="E18" i="4" s="1"/>
  <c r="B18" i="4"/>
  <c r="D18" i="4" s="1"/>
  <c r="A19" i="4"/>
  <c r="A19" i="3"/>
  <c r="B18" i="3"/>
  <c r="D18" i="3" s="1"/>
  <c r="C18" i="3"/>
  <c r="E18" i="3" s="1"/>
  <c r="T10" i="1"/>
  <c r="S10" i="1"/>
  <c r="U7" i="1"/>
  <c r="A18" i="9" l="1"/>
  <c r="B17" i="9"/>
  <c r="D17" i="9" s="1"/>
  <c r="C17" i="9"/>
  <c r="E17" i="9" s="1"/>
  <c r="C19" i="8"/>
  <c r="E19" i="8"/>
  <c r="A20" i="8"/>
  <c r="D19" i="8"/>
  <c r="B19" i="8"/>
  <c r="C18" i="7"/>
  <c r="E18" i="7"/>
  <c r="B18" i="7"/>
  <c r="D18" i="7" s="1"/>
  <c r="A19" i="7"/>
  <c r="C19" i="6"/>
  <c r="E19" i="6" s="1"/>
  <c r="A20" i="6"/>
  <c r="B19" i="6"/>
  <c r="D19" i="6" s="1"/>
  <c r="D18" i="5"/>
  <c r="C18" i="5"/>
  <c r="E18" i="5"/>
  <c r="B18" i="5"/>
  <c r="A19" i="5"/>
  <c r="C19" i="4"/>
  <c r="E19" i="4" s="1"/>
  <c r="A20" i="4"/>
  <c r="B19" i="4"/>
  <c r="D19" i="4" s="1"/>
  <c r="C19" i="3"/>
  <c r="E19" i="3"/>
  <c r="A20" i="3"/>
  <c r="B19" i="3"/>
  <c r="D19" i="3" s="1"/>
  <c r="V7" i="1"/>
  <c r="U10" i="1" s="1"/>
  <c r="C18" i="9" l="1"/>
  <c r="E18" i="9" s="1"/>
  <c r="A19" i="9"/>
  <c r="B18" i="9"/>
  <c r="D18" i="9" s="1"/>
  <c r="A21" i="8"/>
  <c r="B20" i="8"/>
  <c r="D20" i="8" s="1"/>
  <c r="C20" i="8"/>
  <c r="E20" i="8" s="1"/>
  <c r="C19" i="7"/>
  <c r="A20" i="7"/>
  <c r="B19" i="7"/>
  <c r="D19" i="7" s="1"/>
  <c r="E19" i="7"/>
  <c r="A21" i="6"/>
  <c r="B20" i="6"/>
  <c r="D20" i="6" s="1"/>
  <c r="C20" i="6"/>
  <c r="E20" i="6" s="1"/>
  <c r="C19" i="5"/>
  <c r="A20" i="5"/>
  <c r="B19" i="5"/>
  <c r="D19" i="5" s="1"/>
  <c r="E19" i="5"/>
  <c r="A21" i="4"/>
  <c r="B20" i="4"/>
  <c r="E20" i="4"/>
  <c r="D20" i="4"/>
  <c r="C20" i="4"/>
  <c r="A21" i="3"/>
  <c r="B20" i="3"/>
  <c r="D20" i="3"/>
  <c r="C20" i="3"/>
  <c r="E20" i="3" s="1"/>
  <c r="V10" i="1"/>
  <c r="W7" i="1"/>
  <c r="C19" i="9" l="1"/>
  <c r="A20" i="9"/>
  <c r="E19" i="9"/>
  <c r="B19" i="9"/>
  <c r="D19" i="9" s="1"/>
  <c r="C21" i="8"/>
  <c r="E21" i="8" s="1"/>
  <c r="B21" i="8"/>
  <c r="D21" i="8" s="1"/>
  <c r="A22" i="8"/>
  <c r="A21" i="7"/>
  <c r="B20" i="7"/>
  <c r="D20" i="7" s="1"/>
  <c r="C20" i="7"/>
  <c r="E20" i="7" s="1"/>
  <c r="C21" i="6"/>
  <c r="E21" i="6" s="1"/>
  <c r="A22" i="6"/>
  <c r="B21" i="6"/>
  <c r="D21" i="6" s="1"/>
  <c r="A21" i="5"/>
  <c r="B20" i="5"/>
  <c r="D20" i="5" s="1"/>
  <c r="C20" i="5"/>
  <c r="E20" i="5" s="1"/>
  <c r="C21" i="4"/>
  <c r="E21" i="4" s="1"/>
  <c r="B21" i="4"/>
  <c r="D21" i="4" s="1"/>
  <c r="A22" i="4"/>
  <c r="C21" i="3"/>
  <c r="E21" i="3" s="1"/>
  <c r="A22" i="3"/>
  <c r="B21" i="3"/>
  <c r="D21" i="3" s="1"/>
  <c r="X7" i="1"/>
  <c r="W10" i="1" s="1"/>
  <c r="B20" i="9" l="1"/>
  <c r="D20" i="9" s="1"/>
  <c r="C20" i="9"/>
  <c r="E20" i="9" s="1"/>
  <c r="A21" i="9"/>
  <c r="A23" i="8"/>
  <c r="B22" i="8"/>
  <c r="D22" i="8" s="1"/>
  <c r="C22" i="8"/>
  <c r="E22" i="8" s="1"/>
  <c r="A22" i="7"/>
  <c r="B21" i="7"/>
  <c r="D21" i="7" s="1"/>
  <c r="C21" i="7"/>
  <c r="E21" i="7" s="1"/>
  <c r="D22" i="6"/>
  <c r="C22" i="6"/>
  <c r="E22" i="6" s="1"/>
  <c r="A23" i="6"/>
  <c r="B22" i="6"/>
  <c r="A22" i="5"/>
  <c r="B21" i="5"/>
  <c r="D21" i="5" s="1"/>
  <c r="C21" i="5"/>
  <c r="E21" i="5" s="1"/>
  <c r="C22" i="4"/>
  <c r="E22" i="4" s="1"/>
  <c r="A23" i="4"/>
  <c r="B22" i="4"/>
  <c r="D22" i="4" s="1"/>
  <c r="A23" i="3"/>
  <c r="B22" i="3"/>
  <c r="D22" i="3" s="1"/>
  <c r="E22" i="3"/>
  <c r="C22" i="3"/>
  <c r="X10" i="1"/>
  <c r="Y7" i="1"/>
  <c r="B21" i="9" l="1"/>
  <c r="D21" i="9" s="1"/>
  <c r="C21" i="9"/>
  <c r="E21" i="9" s="1"/>
  <c r="A22" i="9"/>
  <c r="C23" i="8"/>
  <c r="E23" i="8"/>
  <c r="B23" i="8"/>
  <c r="D23" i="8" s="1"/>
  <c r="A24" i="8"/>
  <c r="C22" i="7"/>
  <c r="E22" i="7"/>
  <c r="A23" i="7"/>
  <c r="B22" i="7"/>
  <c r="D22" i="7" s="1"/>
  <c r="C23" i="6"/>
  <c r="E23" i="6" s="1"/>
  <c r="A24" i="6"/>
  <c r="B23" i="6"/>
  <c r="D23" i="6"/>
  <c r="C22" i="5"/>
  <c r="E22" i="5" s="1"/>
  <c r="A23" i="5"/>
  <c r="B22" i="5"/>
  <c r="D22" i="5" s="1"/>
  <c r="C23" i="4"/>
  <c r="E23" i="4" s="1"/>
  <c r="A24" i="4"/>
  <c r="B23" i="4"/>
  <c r="D23" i="4" s="1"/>
  <c r="C23" i="3"/>
  <c r="E23" i="3" s="1"/>
  <c r="A24" i="3"/>
  <c r="B23" i="3"/>
  <c r="D23" i="3" s="1"/>
  <c r="Z7" i="1"/>
  <c r="Y10" i="1" s="1"/>
  <c r="C22" i="9" l="1"/>
  <c r="E22" i="9" s="1"/>
  <c r="A23" i="9"/>
  <c r="B22" i="9"/>
  <c r="D22" i="9" s="1"/>
  <c r="A25" i="8"/>
  <c r="B24" i="8"/>
  <c r="D24" i="8" s="1"/>
  <c r="C24" i="8"/>
  <c r="E24" i="8" s="1"/>
  <c r="C23" i="7"/>
  <c r="A24" i="7"/>
  <c r="B23" i="7"/>
  <c r="D23" i="7"/>
  <c r="E23" i="7"/>
  <c r="A25" i="6"/>
  <c r="B24" i="6"/>
  <c r="D24" i="6" s="1"/>
  <c r="C24" i="6"/>
  <c r="E24" i="6" s="1"/>
  <c r="C23" i="5"/>
  <c r="A24" i="5"/>
  <c r="B23" i="5"/>
  <c r="D23" i="5"/>
  <c r="E23" i="5"/>
  <c r="A25" i="4"/>
  <c r="B24" i="4"/>
  <c r="D24" i="4" s="1"/>
  <c r="C24" i="4"/>
  <c r="E24" i="4" s="1"/>
  <c r="A25" i="3"/>
  <c r="B24" i="3"/>
  <c r="D24" i="3" s="1"/>
  <c r="C24" i="3"/>
  <c r="E24" i="3" s="1"/>
  <c r="Z10" i="1"/>
  <c r="AA7" i="1"/>
  <c r="C23" i="9" l="1"/>
  <c r="A24" i="9"/>
  <c r="B23" i="9"/>
  <c r="D23" i="9" s="1"/>
  <c r="E23" i="9"/>
  <c r="C25" i="8"/>
  <c r="E25" i="8" s="1"/>
  <c r="A26" i="8"/>
  <c r="B25" i="8"/>
  <c r="D25" i="8" s="1"/>
  <c r="A25" i="7"/>
  <c r="B24" i="7"/>
  <c r="D24" i="7" s="1"/>
  <c r="C24" i="7"/>
  <c r="E24" i="7" s="1"/>
  <c r="C25" i="6"/>
  <c r="E25" i="6" s="1"/>
  <c r="A26" i="6"/>
  <c r="B25" i="6"/>
  <c r="D25" i="6" s="1"/>
  <c r="A25" i="5"/>
  <c r="B24" i="5"/>
  <c r="D24" i="5" s="1"/>
  <c r="E24" i="5"/>
  <c r="C24" i="5"/>
  <c r="A26" i="4"/>
  <c r="B25" i="4"/>
  <c r="D25" i="4" s="1"/>
  <c r="C25" i="4"/>
  <c r="E25" i="4" s="1"/>
  <c r="C25" i="3"/>
  <c r="E25" i="3" s="1"/>
  <c r="B25" i="3"/>
  <c r="D25" i="3" s="1"/>
  <c r="A26" i="3"/>
  <c r="AB7" i="1"/>
  <c r="AA10" i="1" s="1"/>
  <c r="B24" i="9" l="1"/>
  <c r="D24" i="9" s="1"/>
  <c r="A25" i="9"/>
  <c r="C24" i="9"/>
  <c r="E24" i="9" s="1"/>
  <c r="A27" i="8"/>
  <c r="B26" i="8"/>
  <c r="D26" i="8" s="1"/>
  <c r="C26" i="8"/>
  <c r="E26" i="8" s="1"/>
  <c r="A26" i="7"/>
  <c r="B25" i="7"/>
  <c r="D25" i="7" s="1"/>
  <c r="C25" i="7"/>
  <c r="E25" i="7" s="1"/>
  <c r="C26" i="6"/>
  <c r="E26" i="6" s="1"/>
  <c r="A27" i="6"/>
  <c r="B26" i="6"/>
  <c r="D26" i="6" s="1"/>
  <c r="A26" i="5"/>
  <c r="B25" i="5"/>
  <c r="D25" i="5" s="1"/>
  <c r="C25" i="5"/>
  <c r="E25" i="5" s="1"/>
  <c r="C26" i="4"/>
  <c r="E26" i="4" s="1"/>
  <c r="B26" i="4"/>
  <c r="D26" i="4" s="1"/>
  <c r="A27" i="4"/>
  <c r="A27" i="3"/>
  <c r="B26" i="3"/>
  <c r="D26" i="3" s="1"/>
  <c r="C26" i="3"/>
  <c r="E26" i="3" s="1"/>
  <c r="AB10" i="1"/>
  <c r="AC7" i="1"/>
  <c r="C25" i="9" l="1"/>
  <c r="E25" i="9" s="1"/>
  <c r="A26" i="9"/>
  <c r="B25" i="9"/>
  <c r="D25" i="9" s="1"/>
  <c r="C27" i="8"/>
  <c r="E27" i="8" s="1"/>
  <c r="A28" i="8"/>
  <c r="B27" i="8"/>
  <c r="D27" i="8" s="1"/>
  <c r="C26" i="7"/>
  <c r="E26" i="7"/>
  <c r="A27" i="7"/>
  <c r="B26" i="7"/>
  <c r="D26" i="7" s="1"/>
  <c r="C27" i="6"/>
  <c r="E27" i="6" s="1"/>
  <c r="A28" i="6"/>
  <c r="B27" i="6"/>
  <c r="D27" i="6" s="1"/>
  <c r="C26" i="5"/>
  <c r="E26" i="5" s="1"/>
  <c r="A27" i="5"/>
  <c r="B26" i="5"/>
  <c r="D26" i="5" s="1"/>
  <c r="C27" i="4"/>
  <c r="E27" i="4" s="1"/>
  <c r="A28" i="4"/>
  <c r="B27" i="4"/>
  <c r="D27" i="4"/>
  <c r="C27" i="3"/>
  <c r="E27" i="3"/>
  <c r="B27" i="3"/>
  <c r="D27" i="3" s="1"/>
  <c r="A28" i="3"/>
  <c r="AD7" i="1"/>
  <c r="AC10" i="1" s="1"/>
  <c r="C26" i="9" l="1"/>
  <c r="E26" i="9" s="1"/>
  <c r="A27" i="9"/>
  <c r="B26" i="9"/>
  <c r="D26" i="9" s="1"/>
  <c r="A29" i="8"/>
  <c r="B28" i="8"/>
  <c r="D28" i="8" s="1"/>
  <c r="C28" i="8"/>
  <c r="E28" i="8" s="1"/>
  <c r="C27" i="7"/>
  <c r="E27" i="7" s="1"/>
  <c r="A28" i="7"/>
  <c r="B27" i="7"/>
  <c r="D27" i="7" s="1"/>
  <c r="A29" i="6"/>
  <c r="B28" i="6"/>
  <c r="D28" i="6"/>
  <c r="C28" i="6"/>
  <c r="E28" i="6" s="1"/>
  <c r="C27" i="5"/>
  <c r="A28" i="5"/>
  <c r="B27" i="5"/>
  <c r="D27" i="5"/>
  <c r="E27" i="5"/>
  <c r="A29" i="4"/>
  <c r="B28" i="4"/>
  <c r="D28" i="4" s="1"/>
  <c r="E28" i="4"/>
  <c r="C28" i="4"/>
  <c r="A29" i="3"/>
  <c r="B28" i="3"/>
  <c r="D28" i="3"/>
  <c r="C28" i="3"/>
  <c r="E28" i="3" s="1"/>
  <c r="AD10" i="1"/>
  <c r="AE7" i="1"/>
  <c r="A28" i="9" l="1"/>
  <c r="C27" i="9"/>
  <c r="B27" i="9"/>
  <c r="D27" i="9" s="1"/>
  <c r="E27" i="9"/>
  <c r="E29" i="8"/>
  <c r="C29" i="8"/>
  <c r="B29" i="8"/>
  <c r="D29" i="8" s="1"/>
  <c r="A30" i="8"/>
  <c r="A29" i="7"/>
  <c r="B28" i="7"/>
  <c r="D28" i="7" s="1"/>
  <c r="C28" i="7"/>
  <c r="E28" i="7" s="1"/>
  <c r="C29" i="6"/>
  <c r="E29" i="6" s="1"/>
  <c r="A30" i="6"/>
  <c r="B29" i="6"/>
  <c r="D29" i="6" s="1"/>
  <c r="A29" i="5"/>
  <c r="B28" i="5"/>
  <c r="D28" i="5" s="1"/>
  <c r="C28" i="5"/>
  <c r="E28" i="5" s="1"/>
  <c r="D29" i="4"/>
  <c r="C29" i="4"/>
  <c r="E29" i="4" s="1"/>
  <c r="B29" i="4"/>
  <c r="A30" i="4"/>
  <c r="C29" i="3"/>
  <c r="E29" i="3" s="1"/>
  <c r="A30" i="3"/>
  <c r="B29" i="3"/>
  <c r="D29" i="3" s="1"/>
  <c r="AF7" i="1"/>
  <c r="AE10" i="1" s="1"/>
  <c r="B28" i="9" l="1"/>
  <c r="D28" i="9" s="1"/>
  <c r="C28" i="9"/>
  <c r="E28" i="9" s="1"/>
  <c r="A29" i="9"/>
  <c r="A31" i="8"/>
  <c r="B30" i="8"/>
  <c r="D30" i="8" s="1"/>
  <c r="C30" i="8"/>
  <c r="E30" i="8" s="1"/>
  <c r="A30" i="7"/>
  <c r="B29" i="7"/>
  <c r="D29" i="7" s="1"/>
  <c r="C29" i="7"/>
  <c r="E29" i="7" s="1"/>
  <c r="D30" i="6"/>
  <c r="C30" i="6"/>
  <c r="E30" i="6" s="1"/>
  <c r="A31" i="6"/>
  <c r="B30" i="6"/>
  <c r="A30" i="5"/>
  <c r="B29" i="5"/>
  <c r="D29" i="5" s="1"/>
  <c r="C29" i="5"/>
  <c r="E29" i="5" s="1"/>
  <c r="C30" i="4"/>
  <c r="E30" i="4" s="1"/>
  <c r="A31" i="4"/>
  <c r="B30" i="4"/>
  <c r="D30" i="4" s="1"/>
  <c r="A31" i="3"/>
  <c r="B30" i="3"/>
  <c r="D30" i="3" s="1"/>
  <c r="C30" i="3"/>
  <c r="E30" i="3" s="1"/>
  <c r="AF10" i="1"/>
  <c r="AG7" i="1"/>
  <c r="C29" i="9" l="1"/>
  <c r="E29" i="9" s="1"/>
  <c r="A30" i="9"/>
  <c r="B29" i="9"/>
  <c r="D29" i="9" s="1"/>
  <c r="C31" i="8"/>
  <c r="E31" i="8" s="1"/>
  <c r="B31" i="8"/>
  <c r="D31" i="8" s="1"/>
  <c r="A32" i="8"/>
  <c r="C30" i="7"/>
  <c r="E30" i="7" s="1"/>
  <c r="B30" i="7"/>
  <c r="D30" i="7" s="1"/>
  <c r="A31" i="7"/>
  <c r="C31" i="6"/>
  <c r="E31" i="6" s="1"/>
  <c r="A32" i="6"/>
  <c r="B31" i="6"/>
  <c r="D31" i="6" s="1"/>
  <c r="C30" i="5"/>
  <c r="E30" i="5"/>
  <c r="A31" i="5"/>
  <c r="B30" i="5"/>
  <c r="D30" i="5" s="1"/>
  <c r="C31" i="4"/>
  <c r="E31" i="4" s="1"/>
  <c r="A32" i="4"/>
  <c r="B31" i="4"/>
  <c r="D31" i="4" s="1"/>
  <c r="C31" i="3"/>
  <c r="E31" i="3"/>
  <c r="A32" i="3"/>
  <c r="B31" i="3"/>
  <c r="D31" i="3" s="1"/>
  <c r="AH7" i="1"/>
  <c r="AG10" i="1" s="1"/>
  <c r="C30" i="9" l="1"/>
  <c r="E30" i="9" s="1"/>
  <c r="A31" i="9"/>
  <c r="B30" i="9"/>
  <c r="D30" i="9" s="1"/>
  <c r="A33" i="8"/>
  <c r="B32" i="8"/>
  <c r="D32" i="8" s="1"/>
  <c r="C32" i="8"/>
  <c r="E32" i="8" s="1"/>
  <c r="C31" i="7"/>
  <c r="E31" i="7" s="1"/>
  <c r="A32" i="7"/>
  <c r="B31" i="7"/>
  <c r="D31" i="7" s="1"/>
  <c r="A33" i="6"/>
  <c r="B32" i="6"/>
  <c r="D32" i="6" s="1"/>
  <c r="C32" i="6"/>
  <c r="E32" i="6" s="1"/>
  <c r="C31" i="5"/>
  <c r="E31" i="5" s="1"/>
  <c r="A32" i="5"/>
  <c r="B31" i="5"/>
  <c r="D31" i="5" s="1"/>
  <c r="A33" i="4"/>
  <c r="B32" i="4"/>
  <c r="D32" i="4" s="1"/>
  <c r="C32" i="4"/>
  <c r="E32" i="4" s="1"/>
  <c r="A33" i="3"/>
  <c r="B32" i="3"/>
  <c r="D32" i="3"/>
  <c r="C32" i="3"/>
  <c r="E32" i="3" s="1"/>
  <c r="AH10" i="1"/>
  <c r="AI7" i="1"/>
  <c r="A32" i="9" l="1"/>
  <c r="B31" i="9"/>
  <c r="D31" i="9" s="1"/>
  <c r="C31" i="9"/>
  <c r="E31" i="9" s="1"/>
  <c r="C33" i="8"/>
  <c r="E33" i="8" s="1"/>
  <c r="A34" i="8"/>
  <c r="B33" i="8"/>
  <c r="D33" i="8" s="1"/>
  <c r="A33" i="7"/>
  <c r="B32" i="7"/>
  <c r="D32" i="7" s="1"/>
  <c r="C32" i="7"/>
  <c r="E32" i="7" s="1"/>
  <c r="C33" i="6"/>
  <c r="E33" i="6" s="1"/>
  <c r="B33" i="6"/>
  <c r="D33" i="6" s="1"/>
  <c r="A34" i="6"/>
  <c r="A33" i="5"/>
  <c r="B32" i="5"/>
  <c r="D32" i="5" s="1"/>
  <c r="C32" i="5"/>
  <c r="E32" i="5" s="1"/>
  <c r="B33" i="4"/>
  <c r="D33" i="4" s="1"/>
  <c r="A34" i="4"/>
  <c r="C33" i="4"/>
  <c r="E33" i="4" s="1"/>
  <c r="C33" i="3"/>
  <c r="E33" i="3" s="1"/>
  <c r="B33" i="3"/>
  <c r="D33" i="3" s="1"/>
  <c r="A34" i="3"/>
  <c r="AJ7" i="1"/>
  <c r="AI10" i="1" s="1"/>
  <c r="B32" i="9" l="1"/>
  <c r="D32" i="9" s="1"/>
  <c r="C32" i="9"/>
  <c r="E32" i="9" s="1"/>
  <c r="A33" i="9"/>
  <c r="A35" i="8"/>
  <c r="B34" i="8"/>
  <c r="D34" i="8" s="1"/>
  <c r="C34" i="8"/>
  <c r="E34" i="8" s="1"/>
  <c r="A34" i="7"/>
  <c r="B33" i="7"/>
  <c r="D33" i="7" s="1"/>
  <c r="C33" i="7"/>
  <c r="E33" i="7" s="1"/>
  <c r="C34" i="6"/>
  <c r="E34" i="6" s="1"/>
  <c r="A35" i="6"/>
  <c r="B34" i="6"/>
  <c r="D34" i="6" s="1"/>
  <c r="A34" i="5"/>
  <c r="B33" i="5"/>
  <c r="D33" i="5" s="1"/>
  <c r="C33" i="5"/>
  <c r="E33" i="5" s="1"/>
  <c r="C34" i="4"/>
  <c r="B34" i="4"/>
  <c r="D34" i="4" s="1"/>
  <c r="E34" i="4"/>
  <c r="A35" i="4"/>
  <c r="A35" i="3"/>
  <c r="B34" i="3"/>
  <c r="D34" i="3" s="1"/>
  <c r="E34" i="3"/>
  <c r="C34" i="3"/>
  <c r="AJ10" i="1"/>
  <c r="AK7" i="1"/>
  <c r="C33" i="9" l="1"/>
  <c r="E33" i="9" s="1"/>
  <c r="B33" i="9"/>
  <c r="D33" i="9" s="1"/>
  <c r="A34" i="9"/>
  <c r="C35" i="8"/>
  <c r="E35" i="8" s="1"/>
  <c r="A36" i="8"/>
  <c r="B35" i="8"/>
  <c r="D35" i="8" s="1"/>
  <c r="C34" i="7"/>
  <c r="E34" i="7" s="1"/>
  <c r="B34" i="7"/>
  <c r="D34" i="7" s="1"/>
  <c r="A35" i="7"/>
  <c r="C35" i="6"/>
  <c r="E35" i="6" s="1"/>
  <c r="A36" i="6"/>
  <c r="B35" i="6"/>
  <c r="D35" i="6" s="1"/>
  <c r="C34" i="5"/>
  <c r="E34" i="5" s="1"/>
  <c r="B34" i="5"/>
  <c r="D34" i="5" s="1"/>
  <c r="A35" i="5"/>
  <c r="C35" i="4"/>
  <c r="E35" i="4" s="1"/>
  <c r="A36" i="4"/>
  <c r="B35" i="4"/>
  <c r="D35" i="4" s="1"/>
  <c r="C35" i="3"/>
  <c r="E35" i="3"/>
  <c r="A36" i="3"/>
  <c r="B35" i="3"/>
  <c r="D35" i="3" s="1"/>
  <c r="AL7" i="1"/>
  <c r="AK10" i="1" s="1"/>
  <c r="C34" i="9" l="1"/>
  <c r="E34" i="9" s="1"/>
  <c r="A35" i="9"/>
  <c r="B34" i="9"/>
  <c r="D34" i="9" s="1"/>
  <c r="A37" i="8"/>
  <c r="B36" i="8"/>
  <c r="D36" i="8" s="1"/>
  <c r="C36" i="8"/>
  <c r="E36" i="8" s="1"/>
  <c r="C35" i="7"/>
  <c r="E35" i="7" s="1"/>
  <c r="A36" i="7"/>
  <c r="B35" i="7"/>
  <c r="D35" i="7" s="1"/>
  <c r="A37" i="6"/>
  <c r="B36" i="6"/>
  <c r="D36" i="6" s="1"/>
  <c r="C36" i="6"/>
  <c r="E36" i="6" s="1"/>
  <c r="C35" i="5"/>
  <c r="A36" i="5"/>
  <c r="B35" i="5"/>
  <c r="D35" i="5"/>
  <c r="E35" i="5"/>
  <c r="A37" i="4"/>
  <c r="B36" i="4"/>
  <c r="D36" i="4" s="1"/>
  <c r="C36" i="4"/>
  <c r="E36" i="4" s="1"/>
  <c r="A37" i="3"/>
  <c r="B36" i="3"/>
  <c r="D36" i="3"/>
  <c r="C36" i="3"/>
  <c r="E36" i="3" s="1"/>
  <c r="AL10" i="1"/>
  <c r="AM7" i="1"/>
  <c r="A36" i="9" l="1"/>
  <c r="B35" i="9"/>
  <c r="D35" i="9" s="1"/>
  <c r="C35" i="9"/>
  <c r="E35" i="9" s="1"/>
  <c r="C37" i="8"/>
  <c r="E37" i="8" s="1"/>
  <c r="B37" i="8"/>
  <c r="D37" i="8" s="1"/>
  <c r="A38" i="8"/>
  <c r="A37" i="7"/>
  <c r="B36" i="7"/>
  <c r="D36" i="7" s="1"/>
  <c r="E36" i="7"/>
  <c r="C36" i="7"/>
  <c r="C37" i="6"/>
  <c r="E37" i="6" s="1"/>
  <c r="A38" i="6"/>
  <c r="B37" i="6"/>
  <c r="D37" i="6" s="1"/>
  <c r="A37" i="5"/>
  <c r="B36" i="5"/>
  <c r="D36" i="5" s="1"/>
  <c r="E36" i="5"/>
  <c r="C36" i="5"/>
  <c r="A38" i="4"/>
  <c r="D37" i="4"/>
  <c r="C37" i="4"/>
  <c r="E37" i="4" s="1"/>
  <c r="B37" i="4"/>
  <c r="C37" i="3"/>
  <c r="E37" i="3" s="1"/>
  <c r="A38" i="3"/>
  <c r="D37" i="3"/>
  <c r="B37" i="3"/>
  <c r="AN7" i="1"/>
  <c r="AM10" i="1" s="1"/>
  <c r="B36" i="9" l="1"/>
  <c r="D36" i="9" s="1"/>
  <c r="C36" i="9"/>
  <c r="E36" i="9"/>
  <c r="A37" i="9"/>
  <c r="B38" i="8"/>
  <c r="D38" i="8" s="1"/>
  <c r="E38" i="8"/>
  <c r="C38" i="8"/>
  <c r="A39" i="8"/>
  <c r="A38" i="7"/>
  <c r="B37" i="7"/>
  <c r="D37" i="7" s="1"/>
  <c r="C37" i="7"/>
  <c r="E37" i="7" s="1"/>
  <c r="C38" i="6"/>
  <c r="E38" i="6" s="1"/>
  <c r="B38" i="6"/>
  <c r="D38" i="6" s="1"/>
  <c r="A39" i="6"/>
  <c r="A38" i="5"/>
  <c r="B37" i="5"/>
  <c r="D37" i="5" s="1"/>
  <c r="C37" i="5"/>
  <c r="E37" i="5" s="1"/>
  <c r="C38" i="4"/>
  <c r="E38" i="4" s="1"/>
  <c r="A39" i="4"/>
  <c r="B38" i="4"/>
  <c r="D38" i="4" s="1"/>
  <c r="B38" i="3"/>
  <c r="D38" i="3" s="1"/>
  <c r="A39" i="3"/>
  <c r="C38" i="3"/>
  <c r="E38" i="3" s="1"/>
  <c r="AN10" i="1"/>
  <c r="AO7" i="1"/>
  <c r="C37" i="9" l="1"/>
  <c r="E37" i="9" s="1"/>
  <c r="B37" i="9"/>
  <c r="D37" i="9" s="1"/>
  <c r="A38" i="9"/>
  <c r="D39" i="8"/>
  <c r="A40" i="8"/>
  <c r="B39" i="8"/>
  <c r="C39" i="8"/>
  <c r="E39" i="8"/>
  <c r="D38" i="7"/>
  <c r="C38" i="7"/>
  <c r="E38" i="7"/>
  <c r="A39" i="7"/>
  <c r="B38" i="7"/>
  <c r="D39" i="6"/>
  <c r="A40" i="6"/>
  <c r="B39" i="6"/>
  <c r="C39" i="6"/>
  <c r="E39" i="6"/>
  <c r="D38" i="5"/>
  <c r="C38" i="5"/>
  <c r="E38" i="5"/>
  <c r="A39" i="5"/>
  <c r="B38" i="5"/>
  <c r="D39" i="4"/>
  <c r="C39" i="4"/>
  <c r="A40" i="4"/>
  <c r="E39" i="4"/>
  <c r="B39" i="4"/>
  <c r="D39" i="3"/>
  <c r="A40" i="3"/>
  <c r="B39" i="3"/>
  <c r="E39" i="3"/>
  <c r="C39" i="3"/>
  <c r="AP7" i="1"/>
  <c r="AO10" i="1" s="1"/>
  <c r="A39" i="9" l="1"/>
  <c r="B38" i="9"/>
  <c r="D38" i="9" s="1"/>
  <c r="C38" i="9"/>
  <c r="E38" i="9" s="1"/>
  <c r="C40" i="8"/>
  <c r="E40" i="8"/>
  <c r="B40" i="8"/>
  <c r="A41" i="8"/>
  <c r="D40" i="8"/>
  <c r="C39" i="7"/>
  <c r="A40" i="7"/>
  <c r="B39" i="7"/>
  <c r="D39" i="7"/>
  <c r="E39" i="7"/>
  <c r="C40" i="6"/>
  <c r="A41" i="6"/>
  <c r="B40" i="6"/>
  <c r="E40" i="6"/>
  <c r="D40" i="6"/>
  <c r="C39" i="5"/>
  <c r="A40" i="5"/>
  <c r="B39" i="5"/>
  <c r="D39" i="5"/>
  <c r="E39" i="5"/>
  <c r="C40" i="4"/>
  <c r="A41" i="4"/>
  <c r="B40" i="4"/>
  <c r="E40" i="4"/>
  <c r="D40" i="4"/>
  <c r="C40" i="3"/>
  <c r="E40" i="3"/>
  <c r="D40" i="3"/>
  <c r="A41" i="3"/>
  <c r="B40" i="3"/>
  <c r="AP10" i="1"/>
  <c r="AQ7" i="1"/>
  <c r="A40" i="9" l="1"/>
  <c r="E39" i="9"/>
  <c r="C39" i="9"/>
  <c r="B39" i="9"/>
  <c r="D39" i="9"/>
  <c r="A42" i="8"/>
  <c r="B41" i="8"/>
  <c r="D41" i="8"/>
  <c r="E41" i="8"/>
  <c r="C41" i="8"/>
  <c r="A41" i="7"/>
  <c r="B40" i="7"/>
  <c r="E40" i="7"/>
  <c r="C40" i="7"/>
  <c r="D40" i="7"/>
  <c r="A42" i="6"/>
  <c r="B41" i="6"/>
  <c r="E41" i="6"/>
  <c r="D41" i="6"/>
  <c r="C41" i="6"/>
  <c r="A41" i="5"/>
  <c r="B40" i="5"/>
  <c r="E40" i="5"/>
  <c r="C40" i="5"/>
  <c r="D40" i="5"/>
  <c r="A42" i="4"/>
  <c r="B41" i="4"/>
  <c r="E41" i="4"/>
  <c r="D41" i="4"/>
  <c r="C41" i="4"/>
  <c r="A42" i="3"/>
  <c r="B41" i="3"/>
  <c r="D41" i="3"/>
  <c r="E41" i="3"/>
  <c r="C41" i="3"/>
  <c r="AR7" i="1"/>
  <c r="AQ10" i="1" s="1"/>
  <c r="E40" i="9" l="1"/>
  <c r="C40" i="9"/>
  <c r="D40" i="9"/>
  <c r="A41" i="9"/>
  <c r="B40" i="9"/>
  <c r="E42" i="8"/>
  <c r="C42" i="8"/>
  <c r="A43" i="8"/>
  <c r="D42" i="8"/>
  <c r="B42" i="8"/>
  <c r="E41" i="7"/>
  <c r="D41" i="7"/>
  <c r="A42" i="7"/>
  <c r="B41" i="7"/>
  <c r="C41" i="7"/>
  <c r="E42" i="6"/>
  <c r="D42" i="6"/>
  <c r="C42" i="6"/>
  <c r="A43" i="6"/>
  <c r="B42" i="6"/>
  <c r="E41" i="5"/>
  <c r="D41" i="5"/>
  <c r="A42" i="5"/>
  <c r="B41" i="5"/>
  <c r="C41" i="5"/>
  <c r="E42" i="4"/>
  <c r="D42" i="4"/>
  <c r="B42" i="4"/>
  <c r="A43" i="4"/>
  <c r="C42" i="4"/>
  <c r="E42" i="3"/>
  <c r="C42" i="3"/>
  <c r="B42" i="3"/>
  <c r="A43" i="3"/>
  <c r="D42" i="3"/>
  <c r="AR10" i="1"/>
  <c r="AS7" i="1"/>
  <c r="D41" i="9" l="1"/>
  <c r="A42" i="9"/>
  <c r="C41" i="9"/>
  <c r="B41" i="9"/>
  <c r="E41" i="9"/>
  <c r="D43" i="8"/>
  <c r="A44" i="8"/>
  <c r="B43" i="8"/>
  <c r="C43" i="8"/>
  <c r="E43" i="8"/>
  <c r="D42" i="7"/>
  <c r="C42" i="7"/>
  <c r="E42" i="7"/>
  <c r="A43" i="7"/>
  <c r="B42" i="7"/>
  <c r="D43" i="6"/>
  <c r="C43" i="6"/>
  <c r="A44" i="6"/>
  <c r="B43" i="6"/>
  <c r="E43" i="6"/>
  <c r="D42" i="5"/>
  <c r="C42" i="5"/>
  <c r="E42" i="5"/>
  <c r="A43" i="5"/>
  <c r="B42" i="5"/>
  <c r="D43" i="4"/>
  <c r="C43" i="4"/>
  <c r="B43" i="4"/>
  <c r="A44" i="4"/>
  <c r="E43" i="4"/>
  <c r="D43" i="3"/>
  <c r="A44" i="3"/>
  <c r="B43" i="3"/>
  <c r="E43" i="3"/>
  <c r="C43" i="3"/>
  <c r="AT7" i="1"/>
  <c r="AS10" i="1" s="1"/>
  <c r="A43" i="9" l="1"/>
  <c r="E42" i="9"/>
  <c r="B42" i="9"/>
  <c r="D42" i="9"/>
  <c r="C42" i="9"/>
  <c r="C44" i="8"/>
  <c r="E44" i="8"/>
  <c r="A45" i="8"/>
  <c r="D44" i="8"/>
  <c r="B44" i="8"/>
  <c r="C43" i="7"/>
  <c r="A44" i="7"/>
  <c r="B43" i="7"/>
  <c r="D43" i="7"/>
  <c r="E43" i="7"/>
  <c r="C44" i="6"/>
  <c r="A45" i="6"/>
  <c r="B44" i="6"/>
  <c r="E44" i="6"/>
  <c r="D44" i="6"/>
  <c r="C43" i="5"/>
  <c r="A44" i="5"/>
  <c r="B43" i="5"/>
  <c r="D43" i="5"/>
  <c r="E43" i="5"/>
  <c r="C44" i="4"/>
  <c r="A45" i="4"/>
  <c r="B44" i="4"/>
  <c r="E44" i="4"/>
  <c r="D44" i="4"/>
  <c r="C44" i="3"/>
  <c r="E44" i="3"/>
  <c r="B44" i="3"/>
  <c r="A45" i="3"/>
  <c r="D44" i="3"/>
  <c r="AT10" i="1"/>
  <c r="AU7" i="1"/>
  <c r="B43" i="9" l="1"/>
  <c r="D43" i="9"/>
  <c r="E43" i="9"/>
  <c r="C43" i="9"/>
  <c r="A44" i="9"/>
  <c r="A46" i="8"/>
  <c r="B45" i="8"/>
  <c r="D45" i="8"/>
  <c r="E45" i="8"/>
  <c r="C45" i="8"/>
  <c r="A45" i="7"/>
  <c r="B44" i="7"/>
  <c r="E44" i="7"/>
  <c r="C44" i="7"/>
  <c r="D44" i="7"/>
  <c r="A46" i="6"/>
  <c r="B45" i="6"/>
  <c r="E45" i="6"/>
  <c r="D45" i="6"/>
  <c r="C45" i="6"/>
  <c r="A45" i="5"/>
  <c r="B44" i="5"/>
  <c r="E44" i="5"/>
  <c r="C44" i="5"/>
  <c r="D44" i="5"/>
  <c r="A46" i="4"/>
  <c r="B45" i="4"/>
  <c r="E45" i="4"/>
  <c r="C45" i="4"/>
  <c r="D45" i="4"/>
  <c r="A46" i="3"/>
  <c r="B45" i="3"/>
  <c r="D45" i="3"/>
  <c r="C45" i="3"/>
  <c r="E45" i="3"/>
  <c r="AV7" i="1"/>
  <c r="AU10" i="1" s="1"/>
  <c r="E44" i="9" l="1"/>
  <c r="A45" i="9"/>
  <c r="B44" i="9"/>
  <c r="C44" i="9"/>
  <c r="D44" i="9"/>
  <c r="E46" i="8"/>
  <c r="C46" i="8"/>
  <c r="D46" i="8"/>
  <c r="B46" i="8"/>
  <c r="A47" i="8"/>
  <c r="E45" i="7"/>
  <c r="D45" i="7"/>
  <c r="A46" i="7"/>
  <c r="B45" i="7"/>
  <c r="C45" i="7"/>
  <c r="E46" i="6"/>
  <c r="D46" i="6"/>
  <c r="C46" i="6"/>
  <c r="A47" i="6"/>
  <c r="B46" i="6"/>
  <c r="E45" i="5"/>
  <c r="D45" i="5"/>
  <c r="A46" i="5"/>
  <c r="B45" i="5"/>
  <c r="C45" i="5"/>
  <c r="E46" i="4"/>
  <c r="D46" i="4"/>
  <c r="C46" i="4"/>
  <c r="A47" i="4"/>
  <c r="B46" i="4"/>
  <c r="E46" i="3"/>
  <c r="C46" i="3"/>
  <c r="A47" i="3"/>
  <c r="D46" i="3"/>
  <c r="B46" i="3"/>
  <c r="AV10" i="1"/>
  <c r="AW7" i="1"/>
  <c r="D45" i="9" l="1"/>
  <c r="A46" i="9"/>
  <c r="C45" i="9"/>
  <c r="B45" i="9"/>
  <c r="E45" i="9"/>
  <c r="D47" i="8"/>
  <c r="A48" i="8"/>
  <c r="B47" i="8"/>
  <c r="E47" i="8"/>
  <c r="C47" i="8"/>
  <c r="D46" i="7"/>
  <c r="C46" i="7"/>
  <c r="E46" i="7"/>
  <c r="B46" i="7"/>
  <c r="A47" i="7"/>
  <c r="D47" i="6"/>
  <c r="C47" i="6"/>
  <c r="A48" i="6"/>
  <c r="B47" i="6"/>
  <c r="E47" i="6"/>
  <c r="D46" i="5"/>
  <c r="C46" i="5"/>
  <c r="E46" i="5"/>
  <c r="A47" i="5"/>
  <c r="B46" i="5"/>
  <c r="D47" i="4"/>
  <c r="C47" i="4"/>
  <c r="A48" i="4"/>
  <c r="E47" i="4"/>
  <c r="B47" i="4"/>
  <c r="D47" i="3"/>
  <c r="A48" i="3"/>
  <c r="B47" i="3"/>
  <c r="C47" i="3"/>
  <c r="E47" i="3"/>
  <c r="AX7" i="1"/>
  <c r="AW10" i="1" s="1"/>
  <c r="A47" i="9" l="1"/>
  <c r="E46" i="9"/>
  <c r="B46" i="9"/>
  <c r="D46" i="9"/>
  <c r="C46" i="9"/>
  <c r="C48" i="8"/>
  <c r="E48" i="8"/>
  <c r="B48" i="8"/>
  <c r="A49" i="8"/>
  <c r="D48" i="8"/>
  <c r="C47" i="7"/>
  <c r="A48" i="7"/>
  <c r="B47" i="7"/>
  <c r="D47" i="7"/>
  <c r="E47" i="7"/>
  <c r="C48" i="6"/>
  <c r="A49" i="6"/>
  <c r="B48" i="6"/>
  <c r="E48" i="6"/>
  <c r="D48" i="6"/>
  <c r="C47" i="5"/>
  <c r="A48" i="5"/>
  <c r="B47" i="5"/>
  <c r="D47" i="5"/>
  <c r="E47" i="5"/>
  <c r="C48" i="4"/>
  <c r="A49" i="4"/>
  <c r="B48" i="4"/>
  <c r="D48" i="4"/>
  <c r="E48" i="4"/>
  <c r="C48" i="3"/>
  <c r="E48" i="3"/>
  <c r="D48" i="3"/>
  <c r="A49" i="3"/>
  <c r="B48" i="3"/>
  <c r="AX10" i="1"/>
  <c r="AY7" i="1"/>
  <c r="B47" i="9" l="1"/>
  <c r="D47" i="9"/>
  <c r="E47" i="9"/>
  <c r="C47" i="9"/>
  <c r="A48" i="9"/>
  <c r="A50" i="8"/>
  <c r="B49" i="8"/>
  <c r="D49" i="8"/>
  <c r="E49" i="8"/>
  <c r="C49" i="8"/>
  <c r="A49" i="7"/>
  <c r="B48" i="7"/>
  <c r="E48" i="7"/>
  <c r="C48" i="7"/>
  <c r="D48" i="7"/>
  <c r="A50" i="6"/>
  <c r="B49" i="6"/>
  <c r="E49" i="6"/>
  <c r="D49" i="6"/>
  <c r="C49" i="6"/>
  <c r="A49" i="5"/>
  <c r="B48" i="5"/>
  <c r="E48" i="5"/>
  <c r="C48" i="5"/>
  <c r="D48" i="5"/>
  <c r="A50" i="4"/>
  <c r="B49" i="4"/>
  <c r="E49" i="4"/>
  <c r="D49" i="4"/>
  <c r="C49" i="4"/>
  <c r="A50" i="3"/>
  <c r="B49" i="3"/>
  <c r="D49" i="3"/>
  <c r="E49" i="3"/>
  <c r="C49" i="3"/>
  <c r="AZ7" i="1"/>
  <c r="AY10" i="1" s="1"/>
  <c r="E48" i="9" l="1"/>
  <c r="C48" i="9"/>
  <c r="D48" i="9"/>
  <c r="A49" i="9"/>
  <c r="B48" i="9"/>
  <c r="E50" i="8"/>
  <c r="C50" i="8"/>
  <c r="A51" i="8"/>
  <c r="D50" i="8"/>
  <c r="B50" i="8"/>
  <c r="E49" i="7"/>
  <c r="D49" i="7"/>
  <c r="A50" i="7"/>
  <c r="B49" i="7"/>
  <c r="C49" i="7"/>
  <c r="E50" i="6"/>
  <c r="D50" i="6"/>
  <c r="C50" i="6"/>
  <c r="B50" i="6"/>
  <c r="A51" i="6"/>
  <c r="E49" i="5"/>
  <c r="D49" i="5"/>
  <c r="A50" i="5"/>
  <c r="B49" i="5"/>
  <c r="C49" i="5"/>
  <c r="E50" i="4"/>
  <c r="D50" i="4"/>
  <c r="C50" i="4"/>
  <c r="B50" i="4"/>
  <c r="A51" i="4"/>
  <c r="E50" i="3"/>
  <c r="C50" i="3"/>
  <c r="B50" i="3"/>
  <c r="A51" i="3"/>
  <c r="D50" i="3"/>
  <c r="AZ10" i="1"/>
  <c r="BA7" i="1"/>
  <c r="D49" i="9" l="1"/>
  <c r="A50" i="9"/>
  <c r="C49" i="9"/>
  <c r="B49" i="9"/>
  <c r="E49" i="9"/>
  <c r="D51" i="8"/>
  <c r="A52" i="8"/>
  <c r="B51" i="8"/>
  <c r="C51" i="8"/>
  <c r="E51" i="8"/>
  <c r="D50" i="7"/>
  <c r="C50" i="7"/>
  <c r="E50" i="7"/>
  <c r="B50" i="7"/>
  <c r="A51" i="7"/>
  <c r="D51" i="6"/>
  <c r="C51" i="6"/>
  <c r="A52" i="6"/>
  <c r="B51" i="6"/>
  <c r="E51" i="6"/>
  <c r="D50" i="5"/>
  <c r="C50" i="5"/>
  <c r="E50" i="5"/>
  <c r="B50" i="5"/>
  <c r="A51" i="5"/>
  <c r="D51" i="4"/>
  <c r="C51" i="4"/>
  <c r="B51" i="4"/>
  <c r="E51" i="4"/>
  <c r="A52" i="4"/>
  <c r="D51" i="3"/>
  <c r="A52" i="3"/>
  <c r="B51" i="3"/>
  <c r="E51" i="3"/>
  <c r="C51" i="3"/>
  <c r="BB7" i="1"/>
  <c r="BA10" i="1" s="1"/>
  <c r="B50" i="9" l="1"/>
  <c r="E50" i="9"/>
  <c r="A51" i="9"/>
  <c r="C50" i="9"/>
  <c r="D50" i="9"/>
  <c r="C52" i="8"/>
  <c r="E52" i="8"/>
  <c r="A53" i="8"/>
  <c r="D52" i="8"/>
  <c r="B52" i="8"/>
  <c r="C51" i="7"/>
  <c r="A52" i="7"/>
  <c r="B51" i="7"/>
  <c r="D51" i="7"/>
  <c r="E51" i="7"/>
  <c r="C52" i="6"/>
  <c r="A53" i="6"/>
  <c r="B52" i="6"/>
  <c r="E52" i="6"/>
  <c r="D52" i="6"/>
  <c r="C51" i="5"/>
  <c r="A52" i="5"/>
  <c r="B51" i="5"/>
  <c r="D51" i="5"/>
  <c r="E51" i="5"/>
  <c r="C52" i="4"/>
  <c r="A53" i="4"/>
  <c r="B52" i="4"/>
  <c r="E52" i="4"/>
  <c r="D52" i="4"/>
  <c r="C52" i="3"/>
  <c r="E52" i="3"/>
  <c r="B52" i="3"/>
  <c r="A53" i="3"/>
  <c r="D52" i="3"/>
  <c r="BB10" i="1"/>
  <c r="BC7" i="1"/>
  <c r="B51" i="9" l="1"/>
  <c r="D51" i="9"/>
  <c r="E51" i="9"/>
  <c r="A52" i="9"/>
  <c r="C51" i="9"/>
  <c r="A54" i="8"/>
  <c r="B53" i="8"/>
  <c r="D53" i="8"/>
  <c r="E53" i="8"/>
  <c r="C53" i="8"/>
  <c r="A53" i="7"/>
  <c r="B52" i="7"/>
  <c r="E52" i="7"/>
  <c r="C52" i="7"/>
  <c r="D52" i="7"/>
  <c r="A54" i="6"/>
  <c r="B53" i="6"/>
  <c r="E53" i="6"/>
  <c r="D53" i="6"/>
  <c r="C53" i="6"/>
  <c r="A53" i="5"/>
  <c r="B52" i="5"/>
  <c r="E52" i="5"/>
  <c r="C52" i="5"/>
  <c r="D52" i="5"/>
  <c r="A54" i="4"/>
  <c r="B53" i="4"/>
  <c r="E53" i="4"/>
  <c r="D53" i="4"/>
  <c r="C53" i="4"/>
  <c r="A54" i="3"/>
  <c r="B53" i="3"/>
  <c r="D53" i="3"/>
  <c r="C53" i="3"/>
  <c r="E53" i="3"/>
  <c r="BD7" i="1"/>
  <c r="BC10" i="1" s="1"/>
  <c r="E52" i="9" l="1"/>
  <c r="B52" i="9"/>
  <c r="C52" i="9"/>
  <c r="D52" i="9"/>
  <c r="A53" i="9"/>
  <c r="E54" i="8"/>
  <c r="C54" i="8"/>
  <c r="D54" i="8"/>
  <c r="B54" i="8"/>
  <c r="A55" i="8"/>
  <c r="E53" i="7"/>
  <c r="D53" i="7"/>
  <c r="A54" i="7"/>
  <c r="B53" i="7"/>
  <c r="C53" i="7"/>
  <c r="E54" i="6"/>
  <c r="D54" i="6"/>
  <c r="C54" i="6"/>
  <c r="A55" i="6"/>
  <c r="B54" i="6"/>
  <c r="E53" i="5"/>
  <c r="D53" i="5"/>
  <c r="A54" i="5"/>
  <c r="B53" i="5"/>
  <c r="C53" i="5"/>
  <c r="E54" i="4"/>
  <c r="D54" i="4"/>
  <c r="C54" i="4"/>
  <c r="A55" i="4"/>
  <c r="B54" i="4"/>
  <c r="E54" i="3"/>
  <c r="C54" i="3"/>
  <c r="A55" i="3"/>
  <c r="D54" i="3"/>
  <c r="B54" i="3"/>
  <c r="BD10" i="1"/>
  <c r="BE7" i="1"/>
  <c r="D53" i="9" l="1"/>
  <c r="A54" i="9"/>
  <c r="C53" i="9"/>
  <c r="B53" i="9"/>
  <c r="E53" i="9"/>
  <c r="D55" i="8"/>
  <c r="A56" i="8"/>
  <c r="B55" i="8"/>
  <c r="E55" i="8"/>
  <c r="C55" i="8"/>
  <c r="D54" i="7"/>
  <c r="C54" i="7"/>
  <c r="E54" i="7"/>
  <c r="A55" i="7"/>
  <c r="B54" i="7"/>
  <c r="D55" i="6"/>
  <c r="C55" i="6"/>
  <c r="A56" i="6"/>
  <c r="B55" i="6"/>
  <c r="E55" i="6"/>
  <c r="D54" i="5"/>
  <c r="C54" i="5"/>
  <c r="E54" i="5"/>
  <c r="A55" i="5"/>
  <c r="B54" i="5"/>
  <c r="D55" i="4"/>
  <c r="C55" i="4"/>
  <c r="A56" i="4"/>
  <c r="E55" i="4"/>
  <c r="B55" i="4"/>
  <c r="D55" i="3"/>
  <c r="A56" i="3"/>
  <c r="B55" i="3"/>
  <c r="C55" i="3"/>
  <c r="E55" i="3"/>
  <c r="BF7" i="1"/>
  <c r="BG7" i="1" s="1"/>
  <c r="A55" i="9" l="1"/>
  <c r="E54" i="9"/>
  <c r="B54" i="9"/>
  <c r="D54" i="9"/>
  <c r="C54" i="9"/>
  <c r="C56" i="8"/>
  <c r="E56" i="8"/>
  <c r="B56" i="8"/>
  <c r="A57" i="8"/>
  <c r="D56" i="8"/>
  <c r="C55" i="7"/>
  <c r="A56" i="7"/>
  <c r="B55" i="7"/>
  <c r="D55" i="7"/>
  <c r="E55" i="7"/>
  <c r="C56" i="6"/>
  <c r="A57" i="6"/>
  <c r="B56" i="6"/>
  <c r="E56" i="6"/>
  <c r="D56" i="6"/>
  <c r="C55" i="5"/>
  <c r="A56" i="5"/>
  <c r="B55" i="5"/>
  <c r="D55" i="5"/>
  <c r="E55" i="5"/>
  <c r="C56" i="4"/>
  <c r="A57" i="4"/>
  <c r="B56" i="4"/>
  <c r="E56" i="4"/>
  <c r="D56" i="4"/>
  <c r="C56" i="3"/>
  <c r="E56" i="3"/>
  <c r="D56" i="3"/>
  <c r="B56" i="3"/>
  <c r="A57" i="3"/>
  <c r="BH7" i="1"/>
  <c r="BI7" i="1" s="1"/>
  <c r="BF10" i="1"/>
  <c r="BE10" i="1"/>
  <c r="B55" i="9" l="1"/>
  <c r="D55" i="9"/>
  <c r="E55" i="9"/>
  <c r="C55" i="9"/>
  <c r="A56" i="9"/>
  <c r="A58" i="8"/>
  <c r="B57" i="8"/>
  <c r="D57" i="8"/>
  <c r="E57" i="8"/>
  <c r="C57" i="8"/>
  <c r="A57" i="7"/>
  <c r="B56" i="7"/>
  <c r="E56" i="7"/>
  <c r="C56" i="7"/>
  <c r="D56" i="7"/>
  <c r="A58" i="6"/>
  <c r="B57" i="6"/>
  <c r="E57" i="6"/>
  <c r="D57" i="6"/>
  <c r="C57" i="6"/>
  <c r="A57" i="5"/>
  <c r="B56" i="5"/>
  <c r="E56" i="5"/>
  <c r="C56" i="5"/>
  <c r="D56" i="5"/>
  <c r="A58" i="4"/>
  <c r="B57" i="4"/>
  <c r="E57" i="4"/>
  <c r="D57" i="4"/>
  <c r="C57" i="4"/>
  <c r="A58" i="3"/>
  <c r="B57" i="3"/>
  <c r="D57" i="3"/>
  <c r="E57" i="3"/>
  <c r="C57" i="3"/>
  <c r="BJ7" i="1"/>
  <c r="BK7" i="1" s="1"/>
  <c r="BI10" i="1"/>
  <c r="BJ10" i="1"/>
  <c r="BH10" i="1"/>
  <c r="BG10" i="1"/>
  <c r="E56" i="9" l="1"/>
  <c r="C56" i="9"/>
  <c r="D56" i="9"/>
  <c r="A57" i="9"/>
  <c r="B56" i="9"/>
  <c r="E58" i="8"/>
  <c r="C58" i="8"/>
  <c r="A59" i="8"/>
  <c r="D58" i="8"/>
  <c r="B58" i="8"/>
  <c r="E57" i="7"/>
  <c r="D57" i="7"/>
  <c r="A58" i="7"/>
  <c r="B57" i="7"/>
  <c r="C57" i="7"/>
  <c r="E58" i="6"/>
  <c r="D58" i="6"/>
  <c r="C58" i="6"/>
  <c r="A59" i="6"/>
  <c r="B58" i="6"/>
  <c r="E57" i="5"/>
  <c r="D57" i="5"/>
  <c r="A58" i="5"/>
  <c r="B57" i="5"/>
  <c r="C57" i="5"/>
  <c r="E58" i="4"/>
  <c r="D58" i="4"/>
  <c r="B58" i="4"/>
  <c r="A59" i="4"/>
  <c r="C58" i="4"/>
  <c r="E58" i="3"/>
  <c r="C58" i="3"/>
  <c r="B58" i="3"/>
  <c r="D58" i="3"/>
  <c r="A59" i="3"/>
  <c r="BL7" i="1"/>
  <c r="BM7" i="1" s="1"/>
  <c r="D57" i="9" l="1"/>
  <c r="A58" i="9"/>
  <c r="C57" i="9"/>
  <c r="B57" i="9"/>
  <c r="E57" i="9"/>
  <c r="D59" i="8"/>
  <c r="A60" i="8"/>
  <c r="B59" i="8"/>
  <c r="C59" i="8"/>
  <c r="E59" i="8"/>
  <c r="D58" i="7"/>
  <c r="C58" i="7"/>
  <c r="E58" i="7"/>
  <c r="A59" i="7"/>
  <c r="B58" i="7"/>
  <c r="D59" i="6"/>
  <c r="C59" i="6"/>
  <c r="A60" i="6"/>
  <c r="B59" i="6"/>
  <c r="E59" i="6"/>
  <c r="D58" i="5"/>
  <c r="C58" i="5"/>
  <c r="E58" i="5"/>
  <c r="A59" i="5"/>
  <c r="B58" i="5"/>
  <c r="D59" i="4"/>
  <c r="C59" i="4"/>
  <c r="B59" i="4"/>
  <c r="A60" i="4"/>
  <c r="E59" i="4"/>
  <c r="D59" i="3"/>
  <c r="A60" i="3"/>
  <c r="B59" i="3"/>
  <c r="E59" i="3"/>
  <c r="C59" i="3"/>
  <c r="BN7" i="1"/>
  <c r="BL10" i="1"/>
  <c r="BK10" i="1"/>
  <c r="A59" i="9" l="1"/>
  <c r="E58" i="9"/>
  <c r="B58" i="9"/>
  <c r="D58" i="9"/>
  <c r="C58" i="9"/>
  <c r="C60" i="8"/>
  <c r="E60" i="8"/>
  <c r="A61" i="8"/>
  <c r="D60" i="8"/>
  <c r="B60" i="8"/>
  <c r="C59" i="7"/>
  <c r="A60" i="7"/>
  <c r="B59" i="7"/>
  <c r="D59" i="7"/>
  <c r="E59" i="7"/>
  <c r="C60" i="6"/>
  <c r="A61" i="6"/>
  <c r="B60" i="6"/>
  <c r="E60" i="6"/>
  <c r="D60" i="6"/>
  <c r="C59" i="5"/>
  <c r="A60" i="5"/>
  <c r="B59" i="5"/>
  <c r="D59" i="5"/>
  <c r="E59" i="5"/>
  <c r="C60" i="4"/>
  <c r="A61" i="4"/>
  <c r="B60" i="4"/>
  <c r="E60" i="4"/>
  <c r="D60" i="4"/>
  <c r="C60" i="3"/>
  <c r="E60" i="3"/>
  <c r="B60" i="3"/>
  <c r="A61" i="3"/>
  <c r="D60" i="3"/>
  <c r="A4" i="2"/>
  <c r="A5" i="2" s="1"/>
  <c r="BN10" i="1"/>
  <c r="BM10" i="1"/>
  <c r="A6" i="2" l="1"/>
  <c r="B5" i="2"/>
  <c r="C5" i="2"/>
  <c r="E5" i="2" s="1"/>
  <c r="D5" i="2"/>
  <c r="B59" i="9"/>
  <c r="D59" i="9"/>
  <c r="E59" i="9"/>
  <c r="C59" i="9"/>
  <c r="A60" i="9"/>
  <c r="A62" i="8"/>
  <c r="B61" i="8"/>
  <c r="D61" i="8"/>
  <c r="E61" i="8"/>
  <c r="C61" i="8"/>
  <c r="A61" i="7"/>
  <c r="B60" i="7"/>
  <c r="E60" i="7"/>
  <c r="C60" i="7"/>
  <c r="D60" i="7"/>
  <c r="A62" i="6"/>
  <c r="B61" i="6"/>
  <c r="E61" i="6"/>
  <c r="D61" i="6"/>
  <c r="C61" i="6"/>
  <c r="A61" i="5"/>
  <c r="B60" i="5"/>
  <c r="E60" i="5"/>
  <c r="D60" i="5"/>
  <c r="C60" i="5"/>
  <c r="A62" i="4"/>
  <c r="B61" i="4"/>
  <c r="E61" i="4"/>
  <c r="C61" i="4"/>
  <c r="D61" i="4"/>
  <c r="A62" i="3"/>
  <c r="B61" i="3"/>
  <c r="D61" i="3"/>
  <c r="C61" i="3"/>
  <c r="E61" i="3"/>
  <c r="C4" i="5"/>
  <c r="E4" i="5" s="1"/>
  <c r="B4" i="5"/>
  <c r="D4" i="5" s="1"/>
  <c r="C4" i="7"/>
  <c r="E4" i="7" s="1"/>
  <c r="B4" i="7"/>
  <c r="D4" i="7" s="1"/>
  <c r="C4" i="3"/>
  <c r="E4" i="3" s="1"/>
  <c r="B4" i="3"/>
  <c r="D4" i="3" s="1"/>
  <c r="C4" i="8"/>
  <c r="E4" i="8" s="1"/>
  <c r="B4" i="8"/>
  <c r="D4" i="8" s="1"/>
  <c r="C4" i="9"/>
  <c r="E4" i="9" s="1"/>
  <c r="B4" i="9"/>
  <c r="D4" i="9" s="1"/>
  <c r="C4" i="4"/>
  <c r="E4" i="4" s="1"/>
  <c r="B4" i="4"/>
  <c r="D4" i="4" s="1"/>
  <c r="C4" i="6"/>
  <c r="E4" i="6" s="1"/>
  <c r="B4" i="6"/>
  <c r="D4" i="6" s="1"/>
  <c r="C4" i="2"/>
  <c r="E4" i="2" s="1"/>
  <c r="B4" i="2"/>
  <c r="D4" i="2" s="1"/>
  <c r="E60" i="9" l="1"/>
  <c r="B60" i="9"/>
  <c r="C60" i="9"/>
  <c r="D60" i="9"/>
  <c r="A61" i="9"/>
  <c r="A7" i="2"/>
  <c r="B6" i="2"/>
  <c r="D6" i="2" s="1"/>
  <c r="C6" i="2"/>
  <c r="E6" i="2" s="1"/>
  <c r="E62" i="8"/>
  <c r="C62" i="8"/>
  <c r="D62" i="8"/>
  <c r="B62" i="8"/>
  <c r="A63" i="8"/>
  <c r="E61" i="7"/>
  <c r="D61" i="7"/>
  <c r="A62" i="7"/>
  <c r="B61" i="7"/>
  <c r="C61" i="7"/>
  <c r="E62" i="6"/>
  <c r="D62" i="6"/>
  <c r="C62" i="6"/>
  <c r="A63" i="6"/>
  <c r="B62" i="6"/>
  <c r="E61" i="5"/>
  <c r="D61" i="5"/>
  <c r="A62" i="5"/>
  <c r="B61" i="5"/>
  <c r="C61" i="5"/>
  <c r="E62" i="4"/>
  <c r="D62" i="4"/>
  <c r="C62" i="4"/>
  <c r="A63" i="4"/>
  <c r="B62" i="4"/>
  <c r="E62" i="3"/>
  <c r="C62" i="3"/>
  <c r="A63" i="3"/>
  <c r="D62" i="3"/>
  <c r="B62" i="3"/>
  <c r="C7" i="2" l="1"/>
  <c r="E7" i="2" s="1"/>
  <c r="A8" i="2"/>
  <c r="B7" i="2"/>
  <c r="D7" i="2" s="1"/>
  <c r="D61" i="9"/>
  <c r="A62" i="9"/>
  <c r="C61" i="9"/>
  <c r="B61" i="9"/>
  <c r="E61" i="9"/>
  <c r="D63" i="8"/>
  <c r="A64" i="8"/>
  <c r="B63" i="8"/>
  <c r="E63" i="8"/>
  <c r="C63" i="8"/>
  <c r="D62" i="7"/>
  <c r="C62" i="7"/>
  <c r="A63" i="7"/>
  <c r="E62" i="7"/>
  <c r="B62" i="7"/>
  <c r="D63" i="6"/>
  <c r="C63" i="6"/>
  <c r="A64" i="6"/>
  <c r="B63" i="6"/>
  <c r="E63" i="6"/>
  <c r="D62" i="5"/>
  <c r="B62" i="5"/>
  <c r="C62" i="5"/>
  <c r="A63" i="5"/>
  <c r="E62" i="5"/>
  <c r="D63" i="4"/>
  <c r="C63" i="4"/>
  <c r="A64" i="4"/>
  <c r="B63" i="4"/>
  <c r="E63" i="4"/>
  <c r="D63" i="3"/>
  <c r="A64" i="3"/>
  <c r="B63" i="3"/>
  <c r="C63" i="3"/>
  <c r="E63" i="3"/>
  <c r="B8" i="2" l="1"/>
  <c r="D8" i="2" s="1"/>
  <c r="C8" i="2"/>
  <c r="E8" i="2" s="1"/>
  <c r="A9" i="2"/>
  <c r="C62" i="9"/>
  <c r="E62" i="9"/>
  <c r="B62" i="9"/>
  <c r="A63" i="9"/>
  <c r="D62" i="9"/>
  <c r="C64" i="8"/>
  <c r="E64" i="8"/>
  <c r="B64" i="8"/>
  <c r="A65" i="8"/>
  <c r="D64" i="8"/>
  <c r="C63" i="7"/>
  <c r="A64" i="7"/>
  <c r="B63" i="7"/>
  <c r="D63" i="7"/>
  <c r="E63" i="7"/>
  <c r="C64" i="6"/>
  <c r="A65" i="6"/>
  <c r="B64" i="6"/>
  <c r="E64" i="6"/>
  <c r="D64" i="6"/>
  <c r="C63" i="5"/>
  <c r="A64" i="5"/>
  <c r="B63" i="5"/>
  <c r="D63" i="5"/>
  <c r="E63" i="5"/>
  <c r="C64" i="4"/>
  <c r="A65" i="4"/>
  <c r="B64" i="4"/>
  <c r="D64" i="4"/>
  <c r="E64" i="4"/>
  <c r="C64" i="3"/>
  <c r="E64" i="3"/>
  <c r="D64" i="3"/>
  <c r="A65" i="3"/>
  <c r="B64" i="3"/>
  <c r="B63" i="9" l="1"/>
  <c r="D63" i="9"/>
  <c r="C63" i="9"/>
  <c r="E63" i="9"/>
  <c r="A64" i="9"/>
  <c r="B9" i="2"/>
  <c r="C9" i="2"/>
  <c r="E9" i="2" s="1"/>
  <c r="D9" i="2"/>
  <c r="A10" i="2"/>
  <c r="A66" i="8"/>
  <c r="B65" i="8"/>
  <c r="D65" i="8"/>
  <c r="E65" i="8"/>
  <c r="C65" i="8"/>
  <c r="A65" i="7"/>
  <c r="B64" i="7"/>
  <c r="E64" i="7"/>
  <c r="D64" i="7"/>
  <c r="C64" i="7"/>
  <c r="A66" i="6"/>
  <c r="B65" i="6"/>
  <c r="E65" i="6"/>
  <c r="D65" i="6"/>
  <c r="C65" i="6"/>
  <c r="A65" i="5"/>
  <c r="B64" i="5"/>
  <c r="D64" i="5"/>
  <c r="E64" i="5"/>
  <c r="C64" i="5"/>
  <c r="A66" i="4"/>
  <c r="B65" i="4"/>
  <c r="E65" i="4"/>
  <c r="D65" i="4"/>
  <c r="C65" i="4"/>
  <c r="A66" i="3"/>
  <c r="B65" i="3"/>
  <c r="D65" i="3"/>
  <c r="E65" i="3"/>
  <c r="C65" i="3"/>
  <c r="A11" i="2" l="1"/>
  <c r="C10" i="2"/>
  <c r="E10" i="2"/>
  <c r="B10" i="2"/>
  <c r="D10" i="2" s="1"/>
  <c r="E64" i="9"/>
  <c r="C64" i="9"/>
  <c r="D64" i="9"/>
  <c r="A65" i="9"/>
  <c r="B64" i="9"/>
  <c r="E66" i="8"/>
  <c r="C66" i="8"/>
  <c r="A67" i="8"/>
  <c r="D66" i="8"/>
  <c r="B66" i="8"/>
  <c r="E65" i="7"/>
  <c r="D65" i="7"/>
  <c r="B65" i="7"/>
  <c r="C65" i="7"/>
  <c r="A66" i="7"/>
  <c r="E66" i="6"/>
  <c r="D66" i="6"/>
  <c r="A67" i="6"/>
  <c r="C66" i="6"/>
  <c r="B66" i="6"/>
  <c r="E65" i="5"/>
  <c r="D65" i="5"/>
  <c r="C65" i="5"/>
  <c r="B65" i="5"/>
  <c r="A66" i="5"/>
  <c r="E66" i="4"/>
  <c r="D66" i="4"/>
  <c r="C66" i="4"/>
  <c r="B66" i="4"/>
  <c r="A67" i="4"/>
  <c r="E66" i="3"/>
  <c r="C66" i="3"/>
  <c r="B66" i="3"/>
  <c r="A67" i="3"/>
  <c r="D66" i="3"/>
  <c r="D65" i="9" l="1"/>
  <c r="A66" i="9"/>
  <c r="C65" i="9"/>
  <c r="B65" i="9"/>
  <c r="E65" i="9"/>
  <c r="E11" i="2"/>
  <c r="A12" i="2"/>
  <c r="B11" i="2"/>
  <c r="D11" i="2" s="1"/>
  <c r="C11" i="2"/>
  <c r="D67" i="8"/>
  <c r="A68" i="8"/>
  <c r="B67" i="8"/>
  <c r="E67" i="8"/>
  <c r="C67" i="8"/>
  <c r="A67" i="7"/>
  <c r="E66" i="7"/>
  <c r="D66" i="7"/>
  <c r="B66" i="7"/>
  <c r="C66" i="7"/>
  <c r="D67" i="6"/>
  <c r="C67" i="6"/>
  <c r="A68" i="6"/>
  <c r="B67" i="6"/>
  <c r="E67" i="6"/>
  <c r="A67" i="5"/>
  <c r="D66" i="5"/>
  <c r="C66" i="5"/>
  <c r="E66" i="5"/>
  <c r="B66" i="5"/>
  <c r="D67" i="4"/>
  <c r="C67" i="4"/>
  <c r="A68" i="4"/>
  <c r="B67" i="4"/>
  <c r="E67" i="4"/>
  <c r="D67" i="3"/>
  <c r="A68" i="3"/>
  <c r="B67" i="3"/>
  <c r="E67" i="3"/>
  <c r="C67" i="3"/>
  <c r="A13" i="2" l="1"/>
  <c r="B12" i="2"/>
  <c r="D12" i="2" s="1"/>
  <c r="C12" i="2"/>
  <c r="E12" i="2" s="1"/>
  <c r="A67" i="9"/>
  <c r="E66" i="9"/>
  <c r="B66" i="9"/>
  <c r="C66" i="9"/>
  <c r="D66" i="9"/>
  <c r="C68" i="8"/>
  <c r="E68" i="8"/>
  <c r="D68" i="8"/>
  <c r="A69" i="8"/>
  <c r="B68" i="8"/>
  <c r="D67" i="7"/>
  <c r="C67" i="7"/>
  <c r="B67" i="7"/>
  <c r="E67" i="7"/>
  <c r="A68" i="7"/>
  <c r="C68" i="6"/>
  <c r="A69" i="6"/>
  <c r="B68" i="6"/>
  <c r="E68" i="6"/>
  <c r="D68" i="6"/>
  <c r="D67" i="5"/>
  <c r="A68" i="5"/>
  <c r="C67" i="5"/>
  <c r="E67" i="5"/>
  <c r="B67" i="5"/>
  <c r="C68" i="4"/>
  <c r="A69" i="4"/>
  <c r="B68" i="4"/>
  <c r="E68" i="4"/>
  <c r="D68" i="4"/>
  <c r="C68" i="3"/>
  <c r="E68" i="3"/>
  <c r="D68" i="3"/>
  <c r="B68" i="3"/>
  <c r="A69" i="3"/>
  <c r="B13" i="2" l="1"/>
  <c r="C13" i="2"/>
  <c r="E13" i="2" s="1"/>
  <c r="A14" i="2"/>
  <c r="D13" i="2"/>
  <c r="A68" i="9"/>
  <c r="D67" i="9"/>
  <c r="B67" i="9"/>
  <c r="E67" i="9"/>
  <c r="C67" i="9"/>
  <c r="A70" i="8"/>
  <c r="B69" i="8"/>
  <c r="D69" i="8"/>
  <c r="C69" i="8"/>
  <c r="E69" i="8"/>
  <c r="C68" i="7"/>
  <c r="E68" i="7"/>
  <c r="A69" i="7"/>
  <c r="B68" i="7"/>
  <c r="D68" i="7"/>
  <c r="A70" i="6"/>
  <c r="B69" i="6"/>
  <c r="E69" i="6"/>
  <c r="C69" i="6"/>
  <c r="D69" i="6"/>
  <c r="C68" i="5"/>
  <c r="A69" i="5"/>
  <c r="B68" i="5"/>
  <c r="D68" i="5"/>
  <c r="E68" i="5"/>
  <c r="A70" i="4"/>
  <c r="B69" i="4"/>
  <c r="E69" i="4"/>
  <c r="D69" i="4"/>
  <c r="C69" i="4"/>
  <c r="A70" i="3"/>
  <c r="B69" i="3"/>
  <c r="D69" i="3"/>
  <c r="C69" i="3"/>
  <c r="E69" i="3"/>
  <c r="A15" i="2" l="1"/>
  <c r="C14" i="2"/>
  <c r="E14" i="2" s="1"/>
  <c r="B14" i="2"/>
  <c r="D14" i="2" s="1"/>
  <c r="E68" i="9"/>
  <c r="C68" i="9"/>
  <c r="D68" i="9"/>
  <c r="A69" i="9"/>
  <c r="B68" i="9"/>
  <c r="E70" i="8"/>
  <c r="C70" i="8"/>
  <c r="B70" i="8"/>
  <c r="D70" i="8"/>
  <c r="A70" i="7"/>
  <c r="B69" i="7"/>
  <c r="E69" i="7"/>
  <c r="C69" i="7"/>
  <c r="D69" i="7"/>
  <c r="E70" i="6"/>
  <c r="D70" i="6"/>
  <c r="C70" i="6"/>
  <c r="B70" i="6"/>
  <c r="A70" i="5"/>
  <c r="B69" i="5"/>
  <c r="E69" i="5"/>
  <c r="D69" i="5"/>
  <c r="C69" i="5"/>
  <c r="E70" i="4"/>
  <c r="D70" i="4"/>
  <c r="C70" i="4"/>
  <c r="B70" i="4"/>
  <c r="E70" i="3"/>
  <c r="C70" i="3"/>
  <c r="B70" i="3"/>
  <c r="D70" i="3"/>
  <c r="C69" i="9" l="1"/>
  <c r="A70" i="9"/>
  <c r="D69" i="9"/>
  <c r="B69" i="9"/>
  <c r="E69" i="9"/>
  <c r="C15" i="2"/>
  <c r="E15" i="2" s="1"/>
  <c r="A16" i="2"/>
  <c r="B15" i="2"/>
  <c r="D15" i="2" s="1"/>
  <c r="E70" i="7"/>
  <c r="D70" i="7"/>
  <c r="C70" i="7"/>
  <c r="B70" i="7"/>
  <c r="E70" i="5"/>
  <c r="C70" i="5"/>
  <c r="D70" i="5"/>
  <c r="B70" i="5"/>
  <c r="B70" i="9" l="1"/>
  <c r="E70" i="9"/>
  <c r="D70" i="9"/>
  <c r="C70" i="9"/>
  <c r="C16" i="2"/>
  <c r="A17" i="2"/>
  <c r="E16" i="2"/>
  <c r="B16" i="2"/>
  <c r="D16" i="2" s="1"/>
  <c r="A18" i="2" l="1"/>
  <c r="B17" i="2"/>
  <c r="D17" i="2" s="1"/>
  <c r="C17" i="2"/>
  <c r="E17" i="2" s="1"/>
  <c r="A19" i="2" l="1"/>
  <c r="B18" i="2"/>
  <c r="D18" i="2" s="1"/>
  <c r="C18" i="2"/>
  <c r="E18" i="2" s="1"/>
  <c r="B19" i="2" l="1"/>
  <c r="D19" i="2" s="1"/>
  <c r="C19" i="2"/>
  <c r="E19" i="2" s="1"/>
  <c r="A20" i="2"/>
  <c r="C20" i="2" l="1"/>
  <c r="E20" i="2" s="1"/>
  <c r="A21" i="2"/>
  <c r="B20" i="2"/>
  <c r="D20" i="2" s="1"/>
  <c r="C21" i="2" l="1"/>
  <c r="E21" i="2" s="1"/>
  <c r="A22" i="2"/>
  <c r="B21" i="2"/>
  <c r="D21" i="2" s="1"/>
  <c r="A23" i="2" l="1"/>
  <c r="B22" i="2"/>
  <c r="D22" i="2" s="1"/>
  <c r="C22" i="2"/>
  <c r="E22" i="2" s="1"/>
  <c r="B23" i="2" l="1"/>
  <c r="D23" i="2" s="1"/>
  <c r="C23" i="2"/>
  <c r="E23" i="2" s="1"/>
  <c r="A24" i="2"/>
  <c r="A25" i="2" l="1"/>
  <c r="B24" i="2"/>
  <c r="D24" i="2" s="1"/>
  <c r="E24" i="2"/>
  <c r="C24" i="2"/>
  <c r="B25" i="2" l="1"/>
  <c r="D25" i="2" s="1"/>
  <c r="A26" i="2"/>
  <c r="C25" i="2"/>
  <c r="E25" i="2" s="1"/>
  <c r="C26" i="2" l="1"/>
  <c r="E26" i="2"/>
  <c r="B26" i="2"/>
  <c r="D26" i="2" s="1"/>
  <c r="A27" i="2"/>
  <c r="A28" i="2" l="1"/>
  <c r="B27" i="2"/>
  <c r="D27" i="2" s="1"/>
  <c r="C27" i="2"/>
  <c r="E27" i="2" s="1"/>
  <c r="A29" i="2" l="1"/>
  <c r="B28" i="2"/>
  <c r="D28" i="2" s="1"/>
  <c r="C28" i="2"/>
  <c r="E28" i="2" s="1"/>
  <c r="A30" i="2" l="1"/>
  <c r="C29" i="2"/>
  <c r="E29" i="2" s="1"/>
  <c r="B29" i="2"/>
  <c r="D29" i="2" s="1"/>
  <c r="B30" i="2" l="1"/>
  <c r="D30" i="2" s="1"/>
  <c r="C30" i="2"/>
  <c r="A31" i="2"/>
  <c r="E30" i="2"/>
  <c r="C31" i="2" l="1"/>
  <c r="E31" i="2"/>
  <c r="A32" i="2"/>
  <c r="B31" i="2"/>
  <c r="D31" i="2" s="1"/>
  <c r="B32" i="2" l="1"/>
  <c r="D32" i="2" s="1"/>
  <c r="E32" i="2"/>
  <c r="C32" i="2"/>
  <c r="A33" i="2"/>
  <c r="A34" i="2" l="1"/>
  <c r="B33" i="2"/>
  <c r="D33" i="2" s="1"/>
  <c r="C33" i="2"/>
  <c r="E33" i="2" s="1"/>
  <c r="C34" i="2" l="1"/>
  <c r="E34" i="2"/>
  <c r="A35" i="2"/>
  <c r="B34" i="2"/>
  <c r="D34" i="2" s="1"/>
  <c r="C35" i="2" l="1"/>
  <c r="E35" i="2" s="1"/>
  <c r="A36" i="2"/>
  <c r="B35" i="2"/>
  <c r="D35" i="2" s="1"/>
  <c r="C36" i="2" l="1"/>
  <c r="E36" i="2" s="1"/>
  <c r="A37" i="2"/>
  <c r="D36" i="2"/>
  <c r="B36" i="2"/>
  <c r="A38" i="2" l="1"/>
  <c r="B37" i="2"/>
  <c r="D37" i="2" s="1"/>
  <c r="C37" i="2"/>
  <c r="E37" i="2" s="1"/>
  <c r="B38" i="2" l="1"/>
  <c r="D38" i="2" s="1"/>
  <c r="A39" i="2"/>
  <c r="C38" i="2"/>
  <c r="E38" i="2" s="1"/>
  <c r="A40" i="2" l="1"/>
  <c r="D39" i="2"/>
  <c r="B39" i="2"/>
  <c r="E39" i="2"/>
  <c r="C39" i="2"/>
  <c r="E40" i="2" l="1"/>
  <c r="C40" i="2"/>
  <c r="D40" i="2"/>
  <c r="A41" i="2"/>
  <c r="B40" i="2"/>
  <c r="E41" i="2" l="1"/>
  <c r="C41" i="2"/>
  <c r="D41" i="2"/>
  <c r="A42" i="2"/>
  <c r="B41" i="2"/>
  <c r="D42" i="2" l="1"/>
  <c r="A43" i="2"/>
  <c r="C42" i="2"/>
  <c r="E42" i="2"/>
  <c r="B42" i="2"/>
  <c r="C43" i="2" l="1"/>
  <c r="E43" i="2"/>
  <c r="A44" i="2"/>
  <c r="B43" i="2"/>
  <c r="D43" i="2"/>
  <c r="A45" i="2" l="1"/>
  <c r="D44" i="2"/>
  <c r="B44" i="2"/>
  <c r="E44" i="2"/>
  <c r="C44" i="2"/>
  <c r="E45" i="2" l="1"/>
  <c r="C45" i="2"/>
  <c r="D45" i="2"/>
  <c r="A46" i="2"/>
  <c r="B45" i="2"/>
  <c r="D46" i="2" l="1"/>
  <c r="A47" i="2"/>
  <c r="E46" i="2"/>
  <c r="B46" i="2"/>
  <c r="C46" i="2"/>
  <c r="C47" i="2" l="1"/>
  <c r="E47" i="2"/>
  <c r="A48" i="2"/>
  <c r="B47" i="2"/>
  <c r="D47" i="2"/>
  <c r="A49" i="2" l="1"/>
  <c r="D48" i="2"/>
  <c r="E48" i="2"/>
  <c r="C48" i="2"/>
  <c r="B48" i="2"/>
  <c r="E49" i="2" l="1"/>
  <c r="C49" i="2"/>
  <c r="D49" i="2"/>
  <c r="A50" i="2"/>
  <c r="B49" i="2"/>
  <c r="D50" i="2" l="1"/>
  <c r="B50" i="2"/>
  <c r="C50" i="2"/>
  <c r="E50" i="2"/>
  <c r="A51" i="2"/>
  <c r="C51" i="2" l="1"/>
  <c r="E51" i="2"/>
  <c r="B51" i="2"/>
  <c r="D51" i="2"/>
  <c r="A52" i="2"/>
  <c r="A53" i="2" l="1"/>
  <c r="D52" i="2"/>
  <c r="E52" i="2"/>
  <c r="B52" i="2"/>
  <c r="C52" i="2"/>
  <c r="E53" i="2" l="1"/>
  <c r="C53" i="2"/>
  <c r="D53" i="2"/>
  <c r="A54" i="2"/>
  <c r="B53" i="2"/>
  <c r="D54" i="2" l="1"/>
  <c r="B54" i="2"/>
  <c r="C54" i="2"/>
  <c r="E54" i="2"/>
  <c r="A55" i="2"/>
  <c r="C55" i="2" l="1"/>
  <c r="E55" i="2"/>
  <c r="A56" i="2"/>
  <c r="B55" i="2"/>
  <c r="D55" i="2"/>
  <c r="A57" i="2" l="1"/>
  <c r="D56" i="2"/>
  <c r="B56" i="2"/>
  <c r="E56" i="2"/>
  <c r="C56" i="2"/>
  <c r="E57" i="2" l="1"/>
  <c r="C57" i="2"/>
  <c r="D57" i="2"/>
  <c r="A58" i="2"/>
  <c r="B57" i="2"/>
  <c r="D58" i="2" l="1"/>
  <c r="A59" i="2"/>
  <c r="E58" i="2"/>
  <c r="C58" i="2"/>
  <c r="B58" i="2"/>
  <c r="C59" i="2" l="1"/>
  <c r="E59" i="2"/>
  <c r="A60" i="2"/>
  <c r="D59" i="2"/>
  <c r="B59" i="2"/>
  <c r="A61" i="2" l="1"/>
  <c r="D60" i="2"/>
  <c r="B60" i="2"/>
  <c r="E60" i="2"/>
  <c r="C60" i="2"/>
  <c r="E61" i="2" l="1"/>
  <c r="C61" i="2"/>
  <c r="D61" i="2"/>
  <c r="A62" i="2"/>
  <c r="B61" i="2"/>
  <c r="D62" i="2" l="1"/>
  <c r="E62" i="2"/>
  <c r="A63" i="2"/>
  <c r="B62" i="2"/>
  <c r="C62" i="2"/>
  <c r="E63" i="2" l="1"/>
  <c r="A64" i="2"/>
  <c r="B63" i="2"/>
  <c r="C63" i="2"/>
  <c r="D63" i="2"/>
  <c r="A65" i="2" l="1"/>
  <c r="C64" i="2"/>
  <c r="B64" i="2"/>
  <c r="D64" i="2"/>
  <c r="E64" i="2"/>
  <c r="E65" i="2" l="1"/>
  <c r="B65" i="2"/>
  <c r="D65" i="2"/>
  <c r="C65" i="2"/>
  <c r="A66" i="2"/>
  <c r="D66" i="2" l="1"/>
  <c r="B66" i="2"/>
  <c r="C66" i="2"/>
  <c r="E66" i="2"/>
  <c r="A67" i="2"/>
  <c r="A68" i="2" l="1"/>
  <c r="C67" i="2"/>
  <c r="E67" i="2"/>
  <c r="B67" i="2"/>
  <c r="D67" i="2"/>
  <c r="C68" i="2" l="1"/>
  <c r="D68" i="2"/>
  <c r="A69" i="2"/>
  <c r="B68" i="2"/>
  <c r="E68" i="2"/>
  <c r="A70" i="2" l="1"/>
  <c r="C69" i="2"/>
  <c r="B69" i="2"/>
  <c r="D69" i="2"/>
  <c r="E69" i="2"/>
  <c r="E70" i="2" l="1"/>
  <c r="D70" i="2"/>
  <c r="C70" i="2"/>
  <c r="B70" i="2"/>
</calcChain>
</file>

<file path=xl/sharedStrings.xml><?xml version="1.0" encoding="utf-8"?>
<sst xmlns="http://schemas.openxmlformats.org/spreadsheetml/2006/main" count="110" uniqueCount="25">
  <si>
    <t>Durée de remboursement de 12 ans, opération adossée à des actifs</t>
  </si>
  <si>
    <t>Q1</t>
  </si>
  <si>
    <t>Q2</t>
  </si>
  <si>
    <t>Q3</t>
  </si>
  <si>
    <t>Q4</t>
  </si>
  <si>
    <t>Validity (as of)</t>
  </si>
  <si>
    <t>Table 05</t>
  </si>
  <si>
    <t>Repayment Term</t>
  </si>
  <si>
    <t>per annum spreads - bps</t>
  </si>
  <si>
    <t>up-front (%)</t>
  </si>
  <si>
    <t>Risk Category</t>
  </si>
  <si>
    <t>Risk Classification</t>
  </si>
  <si>
    <t>AAA to BBB-</t>
  </si>
  <si>
    <t>BB+ and BB</t>
  </si>
  <si>
    <t>BB-</t>
  </si>
  <si>
    <t>B+</t>
  </si>
  <si>
    <t>B</t>
  </si>
  <si>
    <t>B-</t>
  </si>
  <si>
    <t>CCC</t>
  </si>
  <si>
    <t>CC to C</t>
  </si>
  <si>
    <t>12-year repayment term, asset-backed transactions</t>
  </si>
  <si>
    <t>2011 ASU : QUARTERLY UPDATE OF MARKET REFLECTIVE SURCHARGE [MRS] AND RESULTING MINIMUM PREMIUM RATES [MPR]</t>
  </si>
  <si>
    <t>2011 ASU : MISE À JOUR TRIMESTRIELLE DES MAJORATIONS LIÉES AU MARCHÉ (MLM) ET DES TAUX DE PRIMES MINIMUMS CORRESPONDANTS (TPM)</t>
  </si>
  <si>
    <t>Per annum</t>
  </si>
  <si>
    <t>Up-front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</si>
</sst>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\ \ /\ \(hh:mm\)"/>
  </numFmts>
  <fonts count="10" x14ac:knownFonts="1">
    <font>
      <sz val="10"/>
      <color theme="1"/>
      <name val="Arial"/>
      <family val="2"/>
    </font>
    <font>
      <b/>
      <u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/>
      <diagonal/>
    </border>
    <border>
      <left/>
      <right style="thin">
        <color indexed="64"/>
      </right>
      <top style="medium">
        <color rgb="FF4F81BD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inden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indent="1"/>
    </xf>
    <xf numFmtId="0" fontId="6" fillId="3" borderId="9" xfId="0" applyFont="1" applyFill="1" applyBorder="1" applyAlignment="1">
      <alignment horizontal="right" vertical="top" indent="3"/>
    </xf>
    <xf numFmtId="2" fontId="6" fillId="3" borderId="10" xfId="0" applyNumberFormat="1" applyFont="1" applyFill="1" applyBorder="1" applyAlignment="1">
      <alignment horizontal="right" vertical="top" indent="3"/>
    </xf>
    <xf numFmtId="0" fontId="6" fillId="3" borderId="10" xfId="0" applyFont="1" applyFill="1" applyBorder="1" applyAlignment="1">
      <alignment horizontal="right" vertical="top" indent="3"/>
    </xf>
    <xf numFmtId="0" fontId="3" fillId="0" borderId="0" xfId="0" applyFont="1" applyAlignment="1">
      <alignment horizontal="left" vertical="top" indent="1"/>
    </xf>
    <xf numFmtId="0" fontId="6" fillId="0" borderId="1" xfId="0" applyFont="1" applyBorder="1" applyAlignment="1">
      <alignment horizontal="right" vertical="top" indent="3"/>
    </xf>
    <xf numFmtId="2" fontId="6" fillId="0" borderId="2" xfId="0" applyNumberFormat="1" applyFont="1" applyBorder="1" applyAlignment="1">
      <alignment horizontal="right" vertical="top" indent="3"/>
    </xf>
    <xf numFmtId="0" fontId="6" fillId="0" borderId="2" xfId="0" applyFont="1" applyBorder="1" applyAlignment="1">
      <alignment horizontal="right" vertical="top" indent="3"/>
    </xf>
    <xf numFmtId="0" fontId="6" fillId="3" borderId="1" xfId="0" applyFont="1" applyFill="1" applyBorder="1" applyAlignment="1">
      <alignment horizontal="right" vertical="top" indent="3"/>
    </xf>
    <xf numFmtId="2" fontId="6" fillId="3" borderId="2" xfId="0" applyNumberFormat="1" applyFont="1" applyFill="1" applyBorder="1" applyAlignment="1">
      <alignment horizontal="right" vertical="top" indent="3"/>
    </xf>
    <xf numFmtId="0" fontId="6" fillId="3" borderId="2" xfId="0" applyFont="1" applyFill="1" applyBorder="1" applyAlignment="1">
      <alignment horizontal="right" vertical="top" indent="3"/>
    </xf>
    <xf numFmtId="0" fontId="3" fillId="4" borderId="8" xfId="0" applyFont="1" applyFill="1" applyBorder="1" applyAlignment="1">
      <alignment horizontal="left" vertical="top" indent="1"/>
    </xf>
    <xf numFmtId="0" fontId="6" fillId="4" borderId="7" xfId="0" applyFont="1" applyFill="1" applyBorder="1" applyAlignment="1">
      <alignment horizontal="right" vertical="top" indent="3"/>
    </xf>
    <xf numFmtId="2" fontId="6" fillId="4" borderId="3" xfId="0" applyNumberFormat="1" applyFont="1" applyFill="1" applyBorder="1" applyAlignment="1">
      <alignment horizontal="right" vertical="top" indent="3"/>
    </xf>
    <xf numFmtId="0" fontId="6" fillId="4" borderId="3" xfId="0" applyFont="1" applyFill="1" applyBorder="1" applyAlignment="1">
      <alignment horizontal="right" vertical="top" indent="3"/>
    </xf>
    <xf numFmtId="14" fontId="2" fillId="0" borderId="7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9" fillId="0" borderId="0" xfId="0" applyNumberFormat="1" applyFont="1" applyAlignment="1">
      <alignment horizontal="left" vertical="top" indent="1"/>
    </xf>
    <xf numFmtId="0" fontId="1" fillId="2" borderId="0" xfId="0" applyFont="1" applyFill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27"/>
  <sheetViews>
    <sheetView tabSelected="1" workbookViewId="0">
      <pane xSplit="2" ySplit="10" topLeftCell="BO11" activePane="bottomRight" state="frozen"/>
      <selection pane="topRight" activeCell="C1" sqref="C1"/>
      <selection pane="bottomLeft" activeCell="A11" sqref="A11"/>
      <selection pane="bottomRight" activeCell="BX11" sqref="BX11"/>
    </sheetView>
  </sheetViews>
  <sheetFormatPr defaultColWidth="9.140625" defaultRowHeight="12.75" x14ac:dyDescent="0.2"/>
  <cols>
    <col min="1" max="1" width="9.140625" style="1"/>
    <col min="2" max="2" width="18.42578125" style="1" customWidth="1"/>
    <col min="3" max="58" width="14.7109375" style="1" customWidth="1"/>
    <col min="59" max="60" width="14.28515625" style="1" bestFit="1" customWidth="1"/>
    <col min="61" max="72" width="14.7109375" style="1" customWidth="1"/>
    <col min="73" max="16384" width="9.140625" style="1"/>
  </cols>
  <sheetData>
    <row r="1" spans="1:72" x14ac:dyDescent="0.2">
      <c r="A1" s="40">
        <v>43654.393703703703</v>
      </c>
      <c r="B1" s="40"/>
    </row>
    <row r="3" spans="1:72" ht="21" customHeight="1" x14ac:dyDescent="0.2">
      <c r="A3" s="41" t="s">
        <v>21</v>
      </c>
      <c r="B3" s="41"/>
      <c r="D3" s="2" t="s">
        <v>20</v>
      </c>
      <c r="L3" s="2" t="str">
        <f>+D3</f>
        <v>12-year repayment term, asset-backed transactions</v>
      </c>
      <c r="T3" s="2" t="str">
        <f>+L3</f>
        <v>12-year repayment term, asset-backed transactions</v>
      </c>
      <c r="AB3" s="2" t="str">
        <f>+T3</f>
        <v>12-year repayment term, asset-backed transactions</v>
      </c>
      <c r="AJ3" s="2" t="str">
        <f>+AB3</f>
        <v>12-year repayment term, asset-backed transactions</v>
      </c>
      <c r="AR3" s="2" t="str">
        <f>+AJ3</f>
        <v>12-year repayment term, asset-backed transactions</v>
      </c>
      <c r="AZ3" s="2" t="str">
        <f>+AR3</f>
        <v>12-year repayment term, asset-backed transactions</v>
      </c>
      <c r="BH3" s="2" t="str">
        <f>+AZ3</f>
        <v>12-year repayment term, asset-backed transactions</v>
      </c>
      <c r="BP3" s="2" t="str">
        <f>+BH3</f>
        <v>12-year repayment term, asset-backed transactions</v>
      </c>
    </row>
    <row r="4" spans="1:72" ht="21" customHeight="1" x14ac:dyDescent="0.2">
      <c r="A4" s="41"/>
      <c r="B4" s="41"/>
      <c r="D4" s="2" t="s">
        <v>0</v>
      </c>
      <c r="L4" s="2" t="str">
        <f>+D4</f>
        <v>Durée de remboursement de 12 ans, opération adossée à des actifs</v>
      </c>
      <c r="T4" s="2" t="str">
        <f>+L4</f>
        <v>Durée de remboursement de 12 ans, opération adossée à des actifs</v>
      </c>
      <c r="AB4" s="2" t="str">
        <f>+T4</f>
        <v>Durée de remboursement de 12 ans, opération adossée à des actifs</v>
      </c>
      <c r="AJ4" s="2" t="str">
        <f>+AB4</f>
        <v>Durée de remboursement de 12 ans, opération adossée à des actifs</v>
      </c>
      <c r="AR4" s="2" t="str">
        <f>+AJ4</f>
        <v>Durée de remboursement de 12 ans, opération adossée à des actifs</v>
      </c>
      <c r="AZ4" s="2" t="str">
        <f>+AR4</f>
        <v>Durée de remboursement de 12 ans, opération adossée à des actifs</v>
      </c>
      <c r="BH4" s="2" t="str">
        <f>+AZ4</f>
        <v>Durée de remboursement de 12 ans, opération adossée à des actifs</v>
      </c>
      <c r="BP4" s="2" t="str">
        <f>+BH4</f>
        <v>Durée de remboursement de 12 ans, opération adossée à des actifs</v>
      </c>
    </row>
    <row r="5" spans="1:72" x14ac:dyDescent="0.2">
      <c r="A5" s="41"/>
      <c r="B5" s="41"/>
    </row>
    <row r="6" spans="1:72" x14ac:dyDescent="0.2">
      <c r="C6" s="36" t="s">
        <v>1</v>
      </c>
      <c r="D6" s="37"/>
      <c r="E6" s="36" t="s">
        <v>2</v>
      </c>
      <c r="F6" s="37"/>
      <c r="G6" s="36" t="s">
        <v>3</v>
      </c>
      <c r="H6" s="37"/>
      <c r="I6" s="36" t="s">
        <v>4</v>
      </c>
      <c r="J6" s="37"/>
      <c r="K6" s="36" t="s">
        <v>1</v>
      </c>
      <c r="L6" s="37"/>
      <c r="M6" s="36" t="s">
        <v>2</v>
      </c>
      <c r="N6" s="37"/>
      <c r="O6" s="36" t="s">
        <v>3</v>
      </c>
      <c r="P6" s="37"/>
      <c r="Q6" s="36" t="s">
        <v>4</v>
      </c>
      <c r="R6" s="37"/>
      <c r="S6" s="36" t="s">
        <v>1</v>
      </c>
      <c r="T6" s="37"/>
      <c r="U6" s="36" t="s">
        <v>2</v>
      </c>
      <c r="V6" s="37"/>
      <c r="W6" s="36" t="s">
        <v>3</v>
      </c>
      <c r="X6" s="37"/>
      <c r="Y6" s="36" t="s">
        <v>4</v>
      </c>
      <c r="Z6" s="37"/>
      <c r="AA6" s="36" t="s">
        <v>1</v>
      </c>
      <c r="AB6" s="37"/>
      <c r="AC6" s="36" t="s">
        <v>2</v>
      </c>
      <c r="AD6" s="37"/>
      <c r="AE6" s="36" t="s">
        <v>3</v>
      </c>
      <c r="AF6" s="37"/>
      <c r="AG6" s="36" t="s">
        <v>4</v>
      </c>
      <c r="AH6" s="37"/>
      <c r="AI6" s="36" t="s">
        <v>1</v>
      </c>
      <c r="AJ6" s="37"/>
      <c r="AK6" s="36" t="s">
        <v>2</v>
      </c>
      <c r="AL6" s="37"/>
      <c r="AM6" s="36" t="s">
        <v>3</v>
      </c>
      <c r="AN6" s="37"/>
      <c r="AO6" s="36" t="s">
        <v>4</v>
      </c>
      <c r="AP6" s="37"/>
      <c r="AQ6" s="36" t="s">
        <v>1</v>
      </c>
      <c r="AR6" s="37"/>
      <c r="AS6" s="36" t="s">
        <v>2</v>
      </c>
      <c r="AT6" s="37"/>
      <c r="AU6" s="36" t="s">
        <v>3</v>
      </c>
      <c r="AV6" s="37"/>
      <c r="AW6" s="36" t="s">
        <v>4</v>
      </c>
      <c r="AX6" s="37"/>
      <c r="AY6" s="36" t="s">
        <v>1</v>
      </c>
      <c r="AZ6" s="37"/>
      <c r="BA6" s="36" t="s">
        <v>2</v>
      </c>
      <c r="BB6" s="37"/>
      <c r="BC6" s="36" t="s">
        <v>3</v>
      </c>
      <c r="BD6" s="37"/>
      <c r="BE6" s="36" t="s">
        <v>4</v>
      </c>
      <c r="BF6" s="37"/>
      <c r="BG6" s="36" t="s">
        <v>1</v>
      </c>
      <c r="BH6" s="37"/>
      <c r="BI6" s="36" t="s">
        <v>2</v>
      </c>
      <c r="BJ6" s="37"/>
      <c r="BK6" s="36" t="s">
        <v>3</v>
      </c>
      <c r="BL6" s="37"/>
      <c r="BM6" s="36" t="s">
        <v>4</v>
      </c>
      <c r="BN6" s="37"/>
      <c r="BO6" s="36" t="s">
        <v>1</v>
      </c>
      <c r="BP6" s="37"/>
      <c r="BQ6" s="36" t="s">
        <v>2</v>
      </c>
      <c r="BR6" s="37"/>
      <c r="BS6" s="36" t="s">
        <v>3</v>
      </c>
      <c r="BT6" s="37"/>
    </row>
    <row r="7" spans="1:72" ht="13.5" thickBot="1" x14ac:dyDescent="0.25">
      <c r="B7" s="3" t="s">
        <v>5</v>
      </c>
      <c r="C7" s="4">
        <v>40575</v>
      </c>
      <c r="D7" s="5">
        <v>40647</v>
      </c>
      <c r="E7" s="4">
        <v>40648</v>
      </c>
      <c r="F7" s="5">
        <v>40738</v>
      </c>
      <c r="G7" s="4">
        <v>40739</v>
      </c>
      <c r="H7" s="5">
        <v>40830</v>
      </c>
      <c r="I7" s="25">
        <v>40831</v>
      </c>
      <c r="J7" s="26">
        <v>40922</v>
      </c>
      <c r="K7" s="25">
        <v>40923</v>
      </c>
      <c r="L7" s="26">
        <v>41013</v>
      </c>
      <c r="M7" s="25">
        <v>41014</v>
      </c>
      <c r="N7" s="26">
        <v>41104</v>
      </c>
      <c r="O7" s="27">
        <f>+N7+1</f>
        <v>41105</v>
      </c>
      <c r="P7" s="28">
        <f>+EOMONTH(O7,2)+14</f>
        <v>41196</v>
      </c>
      <c r="Q7" s="27">
        <f>+P7+1</f>
        <v>41197</v>
      </c>
      <c r="R7" s="28">
        <f>+EOMONTH(Q7,2)+14</f>
        <v>41288</v>
      </c>
      <c r="S7" s="27">
        <f>+R7+1</f>
        <v>41289</v>
      </c>
      <c r="T7" s="28">
        <f>+EOMONTH(S7,2)+14</f>
        <v>41378</v>
      </c>
      <c r="U7" s="27">
        <f>+T7+1</f>
        <v>41379</v>
      </c>
      <c r="V7" s="28">
        <f>+EOMONTH(U7,2)+14</f>
        <v>41469</v>
      </c>
      <c r="W7" s="27">
        <f>+V7+1</f>
        <v>41470</v>
      </c>
      <c r="X7" s="28">
        <f>+EOMONTH(W7,2)+14</f>
        <v>41561</v>
      </c>
      <c r="Y7" s="27">
        <f>+X7+1</f>
        <v>41562</v>
      </c>
      <c r="Z7" s="28">
        <f>+EOMONTH(Y7,2)+14</f>
        <v>41653</v>
      </c>
      <c r="AA7" s="27">
        <f>+Z7+1</f>
        <v>41654</v>
      </c>
      <c r="AB7" s="28">
        <f>+EOMONTH(AA7,2)+14</f>
        <v>41743</v>
      </c>
      <c r="AC7" s="27">
        <f>+AB7+1</f>
        <v>41744</v>
      </c>
      <c r="AD7" s="28">
        <f>+EOMONTH(AC7,2)+14</f>
        <v>41834</v>
      </c>
      <c r="AE7" s="27">
        <f>+AD7+1</f>
        <v>41835</v>
      </c>
      <c r="AF7" s="28">
        <f>+EOMONTH(AE7,2)+14</f>
        <v>41926</v>
      </c>
      <c r="AG7" s="27">
        <f>+AF7+1</f>
        <v>41927</v>
      </c>
      <c r="AH7" s="28">
        <f>+EOMONTH(AG7,2)+14</f>
        <v>42018</v>
      </c>
      <c r="AI7" s="27">
        <f>+AH7+1</f>
        <v>42019</v>
      </c>
      <c r="AJ7" s="28">
        <f>+EOMONTH(AI7,2)+14</f>
        <v>42108</v>
      </c>
      <c r="AK7" s="27">
        <f>+AJ7+1</f>
        <v>42109</v>
      </c>
      <c r="AL7" s="28">
        <f>+EOMONTH(AK7,2)+14</f>
        <v>42199</v>
      </c>
      <c r="AM7" s="27">
        <f>+AL7+1</f>
        <v>42200</v>
      </c>
      <c r="AN7" s="28">
        <f>+EOMONTH(AM7,2)+14</f>
        <v>42291</v>
      </c>
      <c r="AO7" s="27">
        <f>+AN7+1</f>
        <v>42292</v>
      </c>
      <c r="AP7" s="28">
        <f>+EOMONTH(AO7,2)+14</f>
        <v>42383</v>
      </c>
      <c r="AQ7" s="27">
        <f>+AP7+1</f>
        <v>42384</v>
      </c>
      <c r="AR7" s="28">
        <f>+EOMONTH(AQ7,2)+14</f>
        <v>42474</v>
      </c>
      <c r="AS7" s="27">
        <f>+AR7+1</f>
        <v>42475</v>
      </c>
      <c r="AT7" s="28">
        <f>+EOMONTH(AS7,2)+14</f>
        <v>42565</v>
      </c>
      <c r="AU7" s="27">
        <f>+AT7+1</f>
        <v>42566</v>
      </c>
      <c r="AV7" s="28">
        <f>+EOMONTH(AU7,2)+14</f>
        <v>42657</v>
      </c>
      <c r="AW7" s="27">
        <f>+AV7+1</f>
        <v>42658</v>
      </c>
      <c r="AX7" s="28">
        <f>+EOMONTH(AW7,2)+14</f>
        <v>42749</v>
      </c>
      <c r="AY7" s="27">
        <f>+AX7+1</f>
        <v>42750</v>
      </c>
      <c r="AZ7" s="28">
        <f>+EOMONTH(AY7,2)+14</f>
        <v>42839</v>
      </c>
      <c r="BA7" s="27">
        <f>+AZ7+1</f>
        <v>42840</v>
      </c>
      <c r="BB7" s="28">
        <f>+EOMONTH(BA7,2)+14</f>
        <v>42930</v>
      </c>
      <c r="BC7" s="27">
        <f>+BB7+1</f>
        <v>42931</v>
      </c>
      <c r="BD7" s="28">
        <f>+EOMONTH(BC7,2)+14</f>
        <v>43022</v>
      </c>
      <c r="BE7" s="27">
        <f>+BD7+1</f>
        <v>43023</v>
      </c>
      <c r="BF7" s="28">
        <f>+EOMONTH(BE7,2)+14</f>
        <v>43114</v>
      </c>
      <c r="BG7" s="27">
        <f>+BF7+1</f>
        <v>43115</v>
      </c>
      <c r="BH7" s="28">
        <f>+EOMONTH(BG7,2)+14</f>
        <v>43204</v>
      </c>
      <c r="BI7" s="27">
        <f>+BH7+1</f>
        <v>43205</v>
      </c>
      <c r="BJ7" s="28">
        <f>+EOMONTH(BI7,2)+14</f>
        <v>43295</v>
      </c>
      <c r="BK7" s="27">
        <f>+BJ7+1</f>
        <v>43296</v>
      </c>
      <c r="BL7" s="28">
        <f>+EOMONTH(BK7,2)+14</f>
        <v>43387</v>
      </c>
      <c r="BM7" s="27">
        <f>+BL7+1</f>
        <v>43388</v>
      </c>
      <c r="BN7" s="28">
        <f>+EOMONTH(BM7,2)+14</f>
        <v>43479</v>
      </c>
      <c r="BO7" s="27">
        <f>+BN7+1</f>
        <v>43480</v>
      </c>
      <c r="BP7" s="28">
        <f>+EOMONTH(BO7,2)+14</f>
        <v>43569</v>
      </c>
      <c r="BQ7" s="27">
        <f>+BP7+1</f>
        <v>43570</v>
      </c>
      <c r="BR7" s="28">
        <f>+EOMONTH(BQ7,2)+14</f>
        <v>43660</v>
      </c>
      <c r="BS7" s="27">
        <f>+BR7+1</f>
        <v>43661</v>
      </c>
      <c r="BT7" s="28">
        <f>+EOMONTH(BS7,2)+14</f>
        <v>43752</v>
      </c>
    </row>
    <row r="8" spans="1:72" ht="15.75" thickBot="1" x14ac:dyDescent="0.25">
      <c r="B8" s="6" t="s">
        <v>6</v>
      </c>
      <c r="C8" s="38" t="s">
        <v>7</v>
      </c>
      <c r="D8" s="42"/>
      <c r="E8" s="38" t="str">
        <f>+C8</f>
        <v>Repayment Term</v>
      </c>
      <c r="F8" s="39"/>
      <c r="G8" s="38" t="str">
        <f>+E8</f>
        <v>Repayment Term</v>
      </c>
      <c r="H8" s="39"/>
      <c r="I8" s="38" t="str">
        <f>+G8</f>
        <v>Repayment Term</v>
      </c>
      <c r="J8" s="39"/>
      <c r="K8" s="38" t="str">
        <f>+I8</f>
        <v>Repayment Term</v>
      </c>
      <c r="L8" s="39"/>
      <c r="M8" s="38" t="str">
        <f>+K8</f>
        <v>Repayment Term</v>
      </c>
      <c r="N8" s="39"/>
      <c r="O8" s="38" t="str">
        <f>+M8</f>
        <v>Repayment Term</v>
      </c>
      <c r="P8" s="39"/>
      <c r="Q8" s="38" t="str">
        <f>+O8</f>
        <v>Repayment Term</v>
      </c>
      <c r="R8" s="39"/>
      <c r="S8" s="38" t="str">
        <f>+Q8</f>
        <v>Repayment Term</v>
      </c>
      <c r="T8" s="39"/>
      <c r="U8" s="38" t="str">
        <f>+S8</f>
        <v>Repayment Term</v>
      </c>
      <c r="V8" s="39"/>
      <c r="W8" s="38" t="str">
        <f>+U8</f>
        <v>Repayment Term</v>
      </c>
      <c r="X8" s="39"/>
      <c r="Y8" s="38" t="str">
        <f>+W8</f>
        <v>Repayment Term</v>
      </c>
      <c r="Z8" s="39"/>
      <c r="AA8" s="38" t="str">
        <f>+Y8</f>
        <v>Repayment Term</v>
      </c>
      <c r="AB8" s="39"/>
      <c r="AC8" s="38" t="str">
        <f>+AA8</f>
        <v>Repayment Term</v>
      </c>
      <c r="AD8" s="39"/>
      <c r="AE8" s="38" t="str">
        <f>+AC8</f>
        <v>Repayment Term</v>
      </c>
      <c r="AF8" s="39"/>
      <c r="AG8" s="38" t="str">
        <f>+AE8</f>
        <v>Repayment Term</v>
      </c>
      <c r="AH8" s="39"/>
      <c r="AI8" s="38" t="str">
        <f>+AG8</f>
        <v>Repayment Term</v>
      </c>
      <c r="AJ8" s="39"/>
      <c r="AK8" s="38" t="str">
        <f>+AI8</f>
        <v>Repayment Term</v>
      </c>
      <c r="AL8" s="39"/>
      <c r="AM8" s="38" t="str">
        <f>+AK8</f>
        <v>Repayment Term</v>
      </c>
      <c r="AN8" s="39"/>
      <c r="AO8" s="38" t="str">
        <f>+AM8</f>
        <v>Repayment Term</v>
      </c>
      <c r="AP8" s="39"/>
      <c r="AQ8" s="38" t="str">
        <f>+AO8</f>
        <v>Repayment Term</v>
      </c>
      <c r="AR8" s="39"/>
      <c r="AS8" s="38" t="str">
        <f>+AQ8</f>
        <v>Repayment Term</v>
      </c>
      <c r="AT8" s="39"/>
      <c r="AU8" s="38" t="str">
        <f>+AS8</f>
        <v>Repayment Term</v>
      </c>
      <c r="AV8" s="39"/>
      <c r="AW8" s="38" t="str">
        <f>+AU8</f>
        <v>Repayment Term</v>
      </c>
      <c r="AX8" s="39"/>
      <c r="AY8" s="38" t="str">
        <f>+AW8</f>
        <v>Repayment Term</v>
      </c>
      <c r="AZ8" s="39"/>
      <c r="BA8" s="38" t="str">
        <f>+AY8</f>
        <v>Repayment Term</v>
      </c>
      <c r="BB8" s="39"/>
      <c r="BC8" s="38" t="str">
        <f>+BA8</f>
        <v>Repayment Term</v>
      </c>
      <c r="BD8" s="39"/>
      <c r="BE8" s="38" t="str">
        <f>+BC8</f>
        <v>Repayment Term</v>
      </c>
      <c r="BF8" s="39"/>
      <c r="BG8" s="38" t="str">
        <f>+BE8</f>
        <v>Repayment Term</v>
      </c>
      <c r="BH8" s="39"/>
      <c r="BI8" s="38" t="str">
        <f>+BG8</f>
        <v>Repayment Term</v>
      </c>
      <c r="BJ8" s="39"/>
      <c r="BK8" s="38" t="str">
        <f>+BI8</f>
        <v>Repayment Term</v>
      </c>
      <c r="BL8" s="39"/>
      <c r="BM8" s="38" t="str">
        <f>+BK8</f>
        <v>Repayment Term</v>
      </c>
      <c r="BN8" s="39"/>
      <c r="BO8" s="38" t="str">
        <f>+BM8</f>
        <v>Repayment Term</v>
      </c>
      <c r="BP8" s="39"/>
      <c r="BQ8" s="38" t="str">
        <f>+BO8</f>
        <v>Repayment Term</v>
      </c>
      <c r="BR8" s="39"/>
      <c r="BS8" s="38" t="str">
        <f>+BQ8</f>
        <v>Repayment Term</v>
      </c>
      <c r="BT8" s="39"/>
    </row>
    <row r="9" spans="1:72" ht="28.9" customHeight="1" thickBot="1" x14ac:dyDescent="0.25">
      <c r="B9" s="6"/>
      <c r="C9" s="7" t="s">
        <v>8</v>
      </c>
      <c r="D9" s="8" t="s">
        <v>9</v>
      </c>
      <c r="E9" s="7" t="str">
        <f>+C9</f>
        <v>per annum spreads - bps</v>
      </c>
      <c r="F9" s="8" t="str">
        <f>+D9</f>
        <v>up-front (%)</v>
      </c>
      <c r="G9" s="7" t="str">
        <f>+E9</f>
        <v>per annum spreads - bps</v>
      </c>
      <c r="H9" s="8" t="str">
        <f>+F9</f>
        <v>up-front (%)</v>
      </c>
      <c r="I9" s="7" t="str">
        <f>+G9</f>
        <v>per annum spreads - bps</v>
      </c>
      <c r="J9" s="8" t="str">
        <f>+H9</f>
        <v>up-front (%)</v>
      </c>
      <c r="K9" s="7" t="str">
        <f>+I9</f>
        <v>per annum spreads - bps</v>
      </c>
      <c r="L9" s="8" t="str">
        <f>+J9</f>
        <v>up-front (%)</v>
      </c>
      <c r="M9" s="7" t="str">
        <f>+K9</f>
        <v>per annum spreads - bps</v>
      </c>
      <c r="N9" s="8" t="str">
        <f>+L9</f>
        <v>up-front (%)</v>
      </c>
      <c r="O9" s="7" t="str">
        <f>+M9</f>
        <v>per annum spreads - bps</v>
      </c>
      <c r="P9" s="8" t="str">
        <f>+N9</f>
        <v>up-front (%)</v>
      </c>
      <c r="Q9" s="7" t="str">
        <f>+O9</f>
        <v>per annum spreads - bps</v>
      </c>
      <c r="R9" s="8" t="str">
        <f>+P9</f>
        <v>up-front (%)</v>
      </c>
      <c r="S9" s="7" t="str">
        <f>+Q9</f>
        <v>per annum spreads - bps</v>
      </c>
      <c r="T9" s="8" t="str">
        <f>+R9</f>
        <v>up-front (%)</v>
      </c>
      <c r="U9" s="7" t="str">
        <f>+S9</f>
        <v>per annum spreads - bps</v>
      </c>
      <c r="V9" s="8" t="str">
        <f>+T9</f>
        <v>up-front (%)</v>
      </c>
      <c r="W9" s="7" t="str">
        <f>+U9</f>
        <v>per annum spreads - bps</v>
      </c>
      <c r="X9" s="8" t="str">
        <f>+V9</f>
        <v>up-front (%)</v>
      </c>
      <c r="Y9" s="7" t="str">
        <f>+W9</f>
        <v>per annum spreads - bps</v>
      </c>
      <c r="Z9" s="8" t="str">
        <f>+X9</f>
        <v>up-front (%)</v>
      </c>
      <c r="AA9" s="7" t="str">
        <f>+Y9</f>
        <v>per annum spreads - bps</v>
      </c>
      <c r="AB9" s="8" t="str">
        <f>+Z9</f>
        <v>up-front (%)</v>
      </c>
      <c r="AC9" s="7" t="str">
        <f>+AA9</f>
        <v>per annum spreads - bps</v>
      </c>
      <c r="AD9" s="8" t="str">
        <f>+AB9</f>
        <v>up-front (%)</v>
      </c>
      <c r="AE9" s="7" t="str">
        <f>+AC9</f>
        <v>per annum spreads - bps</v>
      </c>
      <c r="AF9" s="8" t="str">
        <f>+AD9</f>
        <v>up-front (%)</v>
      </c>
      <c r="AG9" s="7" t="str">
        <f>+AE9</f>
        <v>per annum spreads - bps</v>
      </c>
      <c r="AH9" s="8" t="str">
        <f>+AF9</f>
        <v>up-front (%)</v>
      </c>
      <c r="AI9" s="7" t="str">
        <f>+AG9</f>
        <v>per annum spreads - bps</v>
      </c>
      <c r="AJ9" s="8" t="str">
        <f>+AH9</f>
        <v>up-front (%)</v>
      </c>
      <c r="AK9" s="7" t="str">
        <f>+AI9</f>
        <v>per annum spreads - bps</v>
      </c>
      <c r="AL9" s="8" t="str">
        <f>+AJ9</f>
        <v>up-front (%)</v>
      </c>
      <c r="AM9" s="7" t="str">
        <f>+AK9</f>
        <v>per annum spreads - bps</v>
      </c>
      <c r="AN9" s="8" t="str">
        <f>+AL9</f>
        <v>up-front (%)</v>
      </c>
      <c r="AO9" s="7" t="str">
        <f>+AM9</f>
        <v>per annum spreads - bps</v>
      </c>
      <c r="AP9" s="8" t="str">
        <f>+AN9</f>
        <v>up-front (%)</v>
      </c>
      <c r="AQ9" s="7" t="str">
        <f>+AO9</f>
        <v>per annum spreads - bps</v>
      </c>
      <c r="AR9" s="8" t="str">
        <f>+AP9</f>
        <v>up-front (%)</v>
      </c>
      <c r="AS9" s="7" t="str">
        <f>+AQ9</f>
        <v>per annum spreads - bps</v>
      </c>
      <c r="AT9" s="8" t="str">
        <f>+AR9</f>
        <v>up-front (%)</v>
      </c>
      <c r="AU9" s="7" t="str">
        <f>+AS9</f>
        <v>per annum spreads - bps</v>
      </c>
      <c r="AV9" s="8" t="str">
        <f>+AT9</f>
        <v>up-front (%)</v>
      </c>
      <c r="AW9" s="7" t="str">
        <f>+AU9</f>
        <v>per annum spreads - bps</v>
      </c>
      <c r="AX9" s="8" t="str">
        <f>+AV9</f>
        <v>up-front (%)</v>
      </c>
      <c r="AY9" s="7" t="str">
        <f>+AW9</f>
        <v>per annum spreads - bps</v>
      </c>
      <c r="AZ9" s="8" t="str">
        <f>+AX9</f>
        <v>up-front (%)</v>
      </c>
      <c r="BA9" s="7" t="str">
        <f>+AY9</f>
        <v>per annum spreads - bps</v>
      </c>
      <c r="BB9" s="8" t="str">
        <f>+AZ9</f>
        <v>up-front (%)</v>
      </c>
      <c r="BC9" s="7" t="str">
        <f>+BA9</f>
        <v>per annum spreads - bps</v>
      </c>
      <c r="BD9" s="8" t="str">
        <f>+BB9</f>
        <v>up-front (%)</v>
      </c>
      <c r="BE9" s="7" t="str">
        <f>+BC9</f>
        <v>per annum spreads - bps</v>
      </c>
      <c r="BF9" s="8" t="str">
        <f>+BD9</f>
        <v>up-front (%)</v>
      </c>
      <c r="BG9" s="7" t="str">
        <f>+BE9</f>
        <v>per annum spreads - bps</v>
      </c>
      <c r="BH9" s="8" t="str">
        <f>+BF9</f>
        <v>up-front (%)</v>
      </c>
      <c r="BI9" s="7" t="str">
        <f>+BG9</f>
        <v>per annum spreads - bps</v>
      </c>
      <c r="BJ9" s="8" t="str">
        <f>+BH9</f>
        <v>up-front (%)</v>
      </c>
      <c r="BK9" s="7" t="str">
        <f>+BI9</f>
        <v>per annum spreads - bps</v>
      </c>
      <c r="BL9" s="8" t="str">
        <f>+BJ9</f>
        <v>up-front (%)</v>
      </c>
      <c r="BM9" s="7" t="str">
        <f>+BK9</f>
        <v>per annum spreads - bps</v>
      </c>
      <c r="BN9" s="8" t="str">
        <f>+BL9</f>
        <v>up-front (%)</v>
      </c>
      <c r="BO9" s="7" t="str">
        <f>+BM9</f>
        <v>per annum spreads - bps</v>
      </c>
      <c r="BP9" s="8" t="str">
        <f>+BN9</f>
        <v>up-front (%)</v>
      </c>
      <c r="BQ9" s="7" t="str">
        <f>+BO9</f>
        <v>per annum spreads - bps</v>
      </c>
      <c r="BR9" s="8" t="str">
        <f>+BP9</f>
        <v>up-front (%)</v>
      </c>
      <c r="BS9" s="7" t="str">
        <f>+BQ9</f>
        <v>per annum spreads - bps</v>
      </c>
      <c r="BT9" s="8" t="str">
        <f>+BR9</f>
        <v>up-front (%)</v>
      </c>
    </row>
    <row r="10" spans="1:72" ht="26.25" thickBot="1" x14ac:dyDescent="0.25">
      <c r="A10" s="9" t="s">
        <v>10</v>
      </c>
      <c r="B10" s="9" t="s">
        <v>11</v>
      </c>
      <c r="C10" s="34" t="str">
        <f>+YEAR(C7)&amp;"-"&amp;TEXT(MONTH(C7),"dd")&amp;"-"&amp;TEXT(DAY(C7),"dd")&amp;"-to-"&amp;+YEAR(D7)&amp;"-"&amp;TEXT(MONTH(D7),"dd")&amp;"-"&amp;TEXT(DAY(D7),"dd")&amp;"-"&amp;LEFT(C9,2)&amp;"-"&amp;RIGHT($B$8,2)</f>
        <v>2011-02-01-to-2011-04-14-pe-05</v>
      </c>
      <c r="D10" s="35" t="str">
        <f>+YEAR(C7)&amp;"-"&amp;TEXT(MONTH(C7),"dd")&amp;"-"&amp;TEXT(DAY(C7),"dd")&amp;"-to-"&amp;+YEAR(D7)&amp;"-"&amp;TEXT(MONTH(D7),"dd")&amp;"-"&amp;TEXT(DAY(D7),"dd")&amp;"-"&amp;LEFT(D9,2)&amp;"-"&amp;RIGHT($B$8,2)</f>
        <v>2011-02-01-to-2011-04-14-up-05</v>
      </c>
      <c r="E10" s="34" t="str">
        <f>+YEAR(E7)&amp;"-"&amp;TEXT(MONTH(E7),"dd")&amp;"-"&amp;TEXT(DAY(E7),"dd")&amp;"-to-"&amp;+YEAR(F7)&amp;"-"&amp;TEXT(MONTH(F7),"dd")&amp;"-"&amp;TEXT(DAY(F7),"dd")&amp;"-"&amp;LEFT(E9,2)&amp;"-"&amp;RIGHT($B$8,2)</f>
        <v>2011-04-15-to-2011-07-14-pe-05</v>
      </c>
      <c r="F10" s="35" t="str">
        <f>+YEAR(E7)&amp;"-"&amp;TEXT(MONTH(E7),"dd")&amp;"-"&amp;TEXT(DAY(E7),"dd")&amp;"-to-"&amp;+YEAR(F7)&amp;"-"&amp;TEXT(MONTH(F7),"dd")&amp;"-"&amp;TEXT(DAY(F7),"dd")&amp;"-"&amp;LEFT(F9,2)&amp;"-"&amp;RIGHT($B$8,2)</f>
        <v>2011-04-15-to-2011-07-14-up-05</v>
      </c>
      <c r="G10" s="34" t="str">
        <f>+YEAR(G7)&amp;"-"&amp;TEXT(MONTH(G7),"dd")&amp;"-"&amp;TEXT(DAY(G7),"dd")&amp;"-to-"&amp;+YEAR(H7)&amp;"-"&amp;TEXT(MONTH(H7),"dd")&amp;"-"&amp;TEXT(DAY(H7),"dd")&amp;"-"&amp;LEFT(G9,2)&amp;"-"&amp;RIGHT($B$8,2)</f>
        <v>2011-07-15-to-2011-10-14-pe-05</v>
      </c>
      <c r="H10" s="35" t="str">
        <f>+YEAR(G7)&amp;"-"&amp;TEXT(MONTH(G7),"dd")&amp;"-"&amp;TEXT(DAY(G7),"dd")&amp;"-to-"&amp;+YEAR(H7)&amp;"-"&amp;TEXT(MONTH(H7),"dd")&amp;"-"&amp;TEXT(DAY(H7),"dd")&amp;"-"&amp;LEFT(H9,2)&amp;"-"&amp;RIGHT($B$8,2)</f>
        <v>2011-07-15-to-2011-10-14-up-05</v>
      </c>
      <c r="I10" s="34" t="str">
        <f>+YEAR(I7)&amp;"-"&amp;TEXT(MONTH(I7),"dd")&amp;"-"&amp;TEXT(DAY(I7),"dd")&amp;"-to-"&amp;+YEAR(J7)&amp;"-"&amp;TEXT(MONTH(J7),"dd")&amp;"-"&amp;TEXT(DAY(J7),"dd")&amp;"-"&amp;LEFT(I9,2)&amp;"-"&amp;RIGHT($B$8,2)</f>
        <v>2011-10-15-to-2012-01-14-pe-05</v>
      </c>
      <c r="J10" s="35" t="str">
        <f>+YEAR(I7)&amp;"-"&amp;TEXT(MONTH(I7),"dd")&amp;"-"&amp;TEXT(DAY(I7),"dd")&amp;"-to-"&amp;+YEAR(J7)&amp;"-"&amp;TEXT(MONTH(J7),"dd")&amp;"-"&amp;TEXT(DAY(J7),"dd")&amp;"-"&amp;LEFT(J9,2)&amp;"-"&amp;RIGHT($B$8,2)</f>
        <v>2011-10-15-to-2012-01-14-up-05</v>
      </c>
      <c r="K10" s="34" t="str">
        <f>+YEAR(K7)&amp;"-"&amp;TEXT(MONTH(K7),"dd")&amp;"-"&amp;TEXT(DAY(K7),"dd")&amp;"-to-"&amp;+YEAR(L7)&amp;"-"&amp;TEXT(MONTH(L7),"dd")&amp;"-"&amp;TEXT(DAY(L7),"dd")&amp;"-"&amp;LEFT(K9,2)&amp;"-"&amp;RIGHT($B$8,2)</f>
        <v>2012-01-15-to-2012-04-14-pe-05</v>
      </c>
      <c r="L10" s="35" t="str">
        <f>+YEAR(K7)&amp;"-"&amp;TEXT(MONTH(K7),"dd")&amp;"-"&amp;TEXT(DAY(K7),"dd")&amp;"-to-"&amp;+YEAR(L7)&amp;"-"&amp;TEXT(MONTH(L7),"dd")&amp;"-"&amp;TEXT(DAY(L7),"dd")&amp;"-"&amp;LEFT(L9,2)&amp;"-"&amp;RIGHT($B$8,2)</f>
        <v>2012-01-15-to-2012-04-14-up-05</v>
      </c>
      <c r="M10" s="34" t="str">
        <f>+YEAR(M7)&amp;"-"&amp;TEXT(MONTH(M7),"dd")&amp;"-"&amp;TEXT(DAY(M7),"dd")&amp;"-to-"&amp;+YEAR(N7)&amp;"-"&amp;TEXT(MONTH(N7),"dd")&amp;"-"&amp;TEXT(DAY(N7),"dd")&amp;"-"&amp;LEFT(M9,2)&amp;"-"&amp;RIGHT($B$8,2)</f>
        <v>2012-04-15-to-2012-07-14-pe-05</v>
      </c>
      <c r="N10" s="35" t="str">
        <f>+YEAR(M7)&amp;"-"&amp;TEXT(MONTH(M7),"dd")&amp;"-"&amp;TEXT(DAY(M7),"dd")&amp;"-to-"&amp;+YEAR(N7)&amp;"-"&amp;TEXT(MONTH(N7),"dd")&amp;"-"&amp;TEXT(DAY(N7),"dd")&amp;"-"&amp;LEFT(N9,2)&amp;"-"&amp;RIGHT($B$8,2)</f>
        <v>2012-04-15-to-2012-07-14-up-05</v>
      </c>
      <c r="O10" s="34" t="str">
        <f>+YEAR(O7)&amp;"-"&amp;TEXT(MONTH(O7),"dd")&amp;"-"&amp;TEXT(DAY(O7),"dd")&amp;"-to-"&amp;+YEAR(P7)&amp;"-"&amp;TEXT(MONTH(P7),"dd")&amp;"-"&amp;TEXT(DAY(P7),"dd")&amp;"-"&amp;LEFT(O9,2)&amp;"-"&amp;RIGHT($B$8,2)</f>
        <v>2012-07-15-to-2012-10-14-pe-05</v>
      </c>
      <c r="P10" s="35" t="str">
        <f>+YEAR(O7)&amp;"-"&amp;TEXT(MONTH(O7),"dd")&amp;"-"&amp;TEXT(DAY(O7),"dd")&amp;"-to-"&amp;+YEAR(P7)&amp;"-"&amp;TEXT(MONTH(P7),"dd")&amp;"-"&amp;TEXT(DAY(P7),"dd")&amp;"-"&amp;LEFT(P9,2)&amp;"-"&amp;RIGHT($B$8,2)</f>
        <v>2012-07-15-to-2012-10-14-up-05</v>
      </c>
      <c r="Q10" s="34" t="str">
        <f>+YEAR(Q7)&amp;"-"&amp;TEXT(MONTH(Q7),"dd")&amp;"-"&amp;TEXT(DAY(Q7),"dd")&amp;"-to-"&amp;+YEAR(R7)&amp;"-"&amp;TEXT(MONTH(R7),"dd")&amp;"-"&amp;TEXT(DAY(R7),"dd")&amp;"-"&amp;LEFT(Q9,2)&amp;"-"&amp;RIGHT($B$8,2)</f>
        <v>2012-10-15-to-2013-01-14-pe-05</v>
      </c>
      <c r="R10" s="35" t="str">
        <f>+YEAR(Q7)&amp;"-"&amp;TEXT(MONTH(Q7),"dd")&amp;"-"&amp;TEXT(DAY(Q7),"dd")&amp;"-to-"&amp;+YEAR(R7)&amp;"-"&amp;TEXT(MONTH(R7),"dd")&amp;"-"&amp;TEXT(DAY(R7),"dd")&amp;"-"&amp;LEFT(R9,2)&amp;"-"&amp;RIGHT($B$8,2)</f>
        <v>2012-10-15-to-2013-01-14-up-05</v>
      </c>
      <c r="S10" s="34" t="str">
        <f>+YEAR(S7)&amp;"-"&amp;TEXT(MONTH(S7),"dd")&amp;"-"&amp;TEXT(DAY(S7),"dd")&amp;"-to-"&amp;+YEAR(T7)&amp;"-"&amp;TEXT(MONTH(T7),"dd")&amp;"-"&amp;TEXT(DAY(T7),"dd")&amp;"-"&amp;LEFT(S9,2)&amp;"-"&amp;RIGHT($B$8,2)</f>
        <v>2013-01-15-to-2013-04-14-pe-05</v>
      </c>
      <c r="T10" s="35" t="str">
        <f>+YEAR(S7)&amp;"-"&amp;TEXT(MONTH(S7),"dd")&amp;"-"&amp;TEXT(DAY(S7),"dd")&amp;"-to-"&amp;+YEAR(T7)&amp;"-"&amp;TEXT(MONTH(T7),"dd")&amp;"-"&amp;TEXT(DAY(T7),"dd")&amp;"-"&amp;LEFT(T9,2)&amp;"-"&amp;RIGHT($B$8,2)</f>
        <v>2013-01-15-to-2013-04-14-up-05</v>
      </c>
      <c r="U10" s="34" t="str">
        <f>+YEAR(U7)&amp;"-"&amp;TEXT(MONTH(U7),"dd")&amp;"-"&amp;TEXT(DAY(U7),"dd")&amp;"-to-"&amp;+YEAR(V7)&amp;"-"&amp;TEXT(MONTH(V7),"dd")&amp;"-"&amp;TEXT(DAY(V7),"dd")&amp;"-"&amp;LEFT(U9,2)&amp;"-"&amp;RIGHT($B$8,2)</f>
        <v>2013-04-15-to-2013-07-14-pe-05</v>
      </c>
      <c r="V10" s="35" t="str">
        <f>+YEAR(U7)&amp;"-"&amp;TEXT(MONTH(U7),"dd")&amp;"-"&amp;TEXT(DAY(U7),"dd")&amp;"-to-"&amp;+YEAR(V7)&amp;"-"&amp;TEXT(MONTH(V7),"dd")&amp;"-"&amp;TEXT(DAY(V7),"dd")&amp;"-"&amp;LEFT(V9,2)&amp;"-"&amp;RIGHT($B$8,2)</f>
        <v>2013-04-15-to-2013-07-14-up-05</v>
      </c>
      <c r="W10" s="34" t="str">
        <f>+YEAR(W7)&amp;"-"&amp;TEXT(MONTH(W7),"dd")&amp;"-"&amp;TEXT(DAY(W7),"dd")&amp;"-to-"&amp;+YEAR(X7)&amp;"-"&amp;TEXT(MONTH(X7),"dd")&amp;"-"&amp;TEXT(DAY(X7),"dd")&amp;"-"&amp;LEFT(W9,2)&amp;"-"&amp;RIGHT($B$8,2)</f>
        <v>2013-07-15-to-2013-10-14-pe-05</v>
      </c>
      <c r="X10" s="35" t="str">
        <f>+YEAR(W7)&amp;"-"&amp;TEXT(MONTH(W7),"dd")&amp;"-"&amp;TEXT(DAY(W7),"dd")&amp;"-to-"&amp;+YEAR(X7)&amp;"-"&amp;TEXT(MONTH(X7),"dd")&amp;"-"&amp;TEXT(DAY(X7),"dd")&amp;"-"&amp;LEFT(X9,2)&amp;"-"&amp;RIGHT($B$8,2)</f>
        <v>2013-07-15-to-2013-10-14-up-05</v>
      </c>
      <c r="Y10" s="34" t="str">
        <f>+YEAR(Y7)&amp;"-"&amp;TEXT(MONTH(Y7),"dd")&amp;"-"&amp;TEXT(DAY(Y7),"dd")&amp;"-to-"&amp;+YEAR(Z7)&amp;"-"&amp;TEXT(MONTH(Z7),"dd")&amp;"-"&amp;TEXT(DAY(Z7),"dd")&amp;"-"&amp;LEFT(Y9,2)&amp;"-"&amp;RIGHT($B$8,2)</f>
        <v>2013-10-15-to-2014-01-14-pe-05</v>
      </c>
      <c r="Z10" s="35" t="str">
        <f>+YEAR(Y7)&amp;"-"&amp;TEXT(MONTH(Y7),"dd")&amp;"-"&amp;TEXT(DAY(Y7),"dd")&amp;"-to-"&amp;+YEAR(Z7)&amp;"-"&amp;TEXT(MONTH(Z7),"dd")&amp;"-"&amp;TEXT(DAY(Z7),"dd")&amp;"-"&amp;LEFT(Z9,2)&amp;"-"&amp;RIGHT($B$8,2)</f>
        <v>2013-10-15-to-2014-01-14-up-05</v>
      </c>
      <c r="AA10" s="34" t="str">
        <f>+YEAR(AA7)&amp;"-"&amp;TEXT(MONTH(AA7),"dd")&amp;"-"&amp;TEXT(DAY(AA7),"dd")&amp;"-to-"&amp;+YEAR(AB7)&amp;"-"&amp;TEXT(MONTH(AB7),"dd")&amp;"-"&amp;TEXT(DAY(AB7),"dd")&amp;"-"&amp;LEFT(AA9,2)&amp;"-"&amp;RIGHT($B$8,2)</f>
        <v>2014-01-15-to-2014-04-14-pe-05</v>
      </c>
      <c r="AB10" s="35" t="str">
        <f>+YEAR(AA7)&amp;"-"&amp;TEXT(MONTH(AA7),"dd")&amp;"-"&amp;TEXT(DAY(AA7),"dd")&amp;"-to-"&amp;+YEAR(AB7)&amp;"-"&amp;TEXT(MONTH(AB7),"dd")&amp;"-"&amp;TEXT(DAY(AB7),"dd")&amp;"-"&amp;LEFT(AB9,2)&amp;"-"&amp;RIGHT($B$8,2)</f>
        <v>2014-01-15-to-2014-04-14-up-05</v>
      </c>
      <c r="AC10" s="34" t="str">
        <f>+YEAR(AC7)&amp;"-"&amp;TEXT(MONTH(AC7),"dd")&amp;"-"&amp;TEXT(DAY(AC7),"dd")&amp;"-to-"&amp;+YEAR(AD7)&amp;"-"&amp;TEXT(MONTH(AD7),"dd")&amp;"-"&amp;TEXT(DAY(AD7),"dd")&amp;"-"&amp;LEFT(AC9,2)&amp;"-"&amp;RIGHT($B$8,2)</f>
        <v>2014-04-15-to-2014-07-14-pe-05</v>
      </c>
      <c r="AD10" s="35" t="str">
        <f>+YEAR(AC7)&amp;"-"&amp;TEXT(MONTH(AC7),"dd")&amp;"-"&amp;TEXT(DAY(AC7),"dd")&amp;"-to-"&amp;+YEAR(AD7)&amp;"-"&amp;TEXT(MONTH(AD7),"dd")&amp;"-"&amp;TEXT(DAY(AD7),"dd")&amp;"-"&amp;LEFT(AD9,2)&amp;"-"&amp;RIGHT($B$8,2)</f>
        <v>2014-04-15-to-2014-07-14-up-05</v>
      </c>
      <c r="AE10" s="34" t="str">
        <f>+YEAR(AE7)&amp;"-"&amp;TEXT(MONTH(AE7),"dd")&amp;"-"&amp;TEXT(DAY(AE7),"dd")&amp;"-to-"&amp;+YEAR(AF7)&amp;"-"&amp;TEXT(MONTH(AF7),"dd")&amp;"-"&amp;TEXT(DAY(AF7),"dd")&amp;"-"&amp;LEFT(AE9,2)&amp;"-"&amp;RIGHT($B$8,2)</f>
        <v>2014-07-15-to-2014-10-14-pe-05</v>
      </c>
      <c r="AF10" s="35" t="str">
        <f>+YEAR(AE7)&amp;"-"&amp;TEXT(MONTH(AE7),"dd")&amp;"-"&amp;TEXT(DAY(AE7),"dd")&amp;"-to-"&amp;+YEAR(AF7)&amp;"-"&amp;TEXT(MONTH(AF7),"dd")&amp;"-"&amp;TEXT(DAY(AF7),"dd")&amp;"-"&amp;LEFT(AF9,2)&amp;"-"&amp;RIGHT($B$8,2)</f>
        <v>2014-07-15-to-2014-10-14-up-05</v>
      </c>
      <c r="AG10" s="34" t="str">
        <f>+YEAR(AG7)&amp;"-"&amp;TEXT(MONTH(AG7),"dd")&amp;"-"&amp;TEXT(DAY(AG7),"dd")&amp;"-to-"&amp;+YEAR(AH7)&amp;"-"&amp;TEXT(MONTH(AH7),"dd")&amp;"-"&amp;TEXT(DAY(AH7),"dd")&amp;"-"&amp;LEFT(AG9,2)&amp;"-"&amp;RIGHT($B$8,2)</f>
        <v>2014-10-15-to-2015-01-14-pe-05</v>
      </c>
      <c r="AH10" s="35" t="str">
        <f>+YEAR(AG7)&amp;"-"&amp;TEXT(MONTH(AG7),"dd")&amp;"-"&amp;TEXT(DAY(AG7),"dd")&amp;"-to-"&amp;+YEAR(AH7)&amp;"-"&amp;TEXT(MONTH(AH7),"dd")&amp;"-"&amp;TEXT(DAY(AH7),"dd")&amp;"-"&amp;LEFT(AH9,2)&amp;"-"&amp;RIGHT($B$8,2)</f>
        <v>2014-10-15-to-2015-01-14-up-05</v>
      </c>
      <c r="AI10" s="34" t="str">
        <f>+YEAR(AI7)&amp;"-"&amp;TEXT(MONTH(AI7),"dd")&amp;"-"&amp;TEXT(DAY(AI7),"dd")&amp;"-to-"&amp;+YEAR(AJ7)&amp;"-"&amp;TEXT(MONTH(AJ7),"dd")&amp;"-"&amp;TEXT(DAY(AJ7),"dd")&amp;"-"&amp;LEFT(AI9,2)&amp;"-"&amp;RIGHT($B$8,2)</f>
        <v>2015-01-15-to-2015-04-14-pe-05</v>
      </c>
      <c r="AJ10" s="35" t="str">
        <f>+YEAR(AI7)&amp;"-"&amp;TEXT(MONTH(AI7),"dd")&amp;"-"&amp;TEXT(DAY(AI7),"dd")&amp;"-to-"&amp;+YEAR(AJ7)&amp;"-"&amp;TEXT(MONTH(AJ7),"dd")&amp;"-"&amp;TEXT(DAY(AJ7),"dd")&amp;"-"&amp;LEFT(AJ9,2)&amp;"-"&amp;RIGHT($B$8,2)</f>
        <v>2015-01-15-to-2015-04-14-up-05</v>
      </c>
      <c r="AK10" s="34" t="str">
        <f>+YEAR(AK7)&amp;"-"&amp;TEXT(MONTH(AK7),"dd")&amp;"-"&amp;TEXT(DAY(AK7),"dd")&amp;"-to-"&amp;+YEAR(AL7)&amp;"-"&amp;TEXT(MONTH(AL7),"dd")&amp;"-"&amp;TEXT(DAY(AL7),"dd")&amp;"-"&amp;LEFT(AK9,2)&amp;"-"&amp;RIGHT($B$8,2)</f>
        <v>2015-04-15-to-2015-07-14-pe-05</v>
      </c>
      <c r="AL10" s="35" t="str">
        <f>+YEAR(AK7)&amp;"-"&amp;TEXT(MONTH(AK7),"dd")&amp;"-"&amp;TEXT(DAY(AK7),"dd")&amp;"-to-"&amp;+YEAR(AL7)&amp;"-"&amp;TEXT(MONTH(AL7),"dd")&amp;"-"&amp;TEXT(DAY(AL7),"dd")&amp;"-"&amp;LEFT(AL9,2)&amp;"-"&amp;RIGHT($B$8,2)</f>
        <v>2015-04-15-to-2015-07-14-up-05</v>
      </c>
      <c r="AM10" s="34" t="str">
        <f>+YEAR(AM7)&amp;"-"&amp;TEXT(MONTH(AM7),"dd")&amp;"-"&amp;TEXT(DAY(AM7),"dd")&amp;"-to-"&amp;+YEAR(AN7)&amp;"-"&amp;TEXT(MONTH(AN7),"dd")&amp;"-"&amp;TEXT(DAY(AN7),"dd")&amp;"-"&amp;LEFT(AM9,2)&amp;"-"&amp;RIGHT($B$8,2)</f>
        <v>2015-07-15-to-2015-10-14-pe-05</v>
      </c>
      <c r="AN10" s="35" t="str">
        <f>+YEAR(AM7)&amp;"-"&amp;TEXT(MONTH(AM7),"dd")&amp;"-"&amp;TEXT(DAY(AM7),"dd")&amp;"-to-"&amp;+YEAR(AN7)&amp;"-"&amp;TEXT(MONTH(AN7),"dd")&amp;"-"&amp;TEXT(DAY(AN7),"dd")&amp;"-"&amp;LEFT(AN9,2)&amp;"-"&amp;RIGHT($B$8,2)</f>
        <v>2015-07-15-to-2015-10-14-up-05</v>
      </c>
      <c r="AO10" s="34" t="str">
        <f>+YEAR(AO7)&amp;"-"&amp;TEXT(MONTH(AO7),"dd")&amp;"-"&amp;TEXT(DAY(AO7),"dd")&amp;"-to-"&amp;+YEAR(AP7)&amp;"-"&amp;TEXT(MONTH(AP7),"dd")&amp;"-"&amp;TEXT(DAY(AP7),"dd")&amp;"-"&amp;LEFT(AO9,2)&amp;"-"&amp;RIGHT($B$8,2)</f>
        <v>2015-10-15-to-2016-01-14-pe-05</v>
      </c>
      <c r="AP10" s="35" t="str">
        <f>+YEAR(AO7)&amp;"-"&amp;TEXT(MONTH(AO7),"dd")&amp;"-"&amp;TEXT(DAY(AO7),"dd")&amp;"-to-"&amp;+YEAR(AP7)&amp;"-"&amp;TEXT(MONTH(AP7),"dd")&amp;"-"&amp;TEXT(DAY(AP7),"dd")&amp;"-"&amp;LEFT(AP9,2)&amp;"-"&amp;RIGHT($B$8,2)</f>
        <v>2015-10-15-to-2016-01-14-up-05</v>
      </c>
      <c r="AQ10" s="34" t="str">
        <f>+YEAR(AQ7)&amp;"-"&amp;TEXT(MONTH(AQ7),"dd")&amp;"-"&amp;TEXT(DAY(AQ7),"dd")&amp;"-to-"&amp;+YEAR(AR7)&amp;"-"&amp;TEXT(MONTH(AR7),"dd")&amp;"-"&amp;TEXT(DAY(AR7),"dd")&amp;"-"&amp;LEFT(AQ9,2)&amp;"-"&amp;RIGHT($B$8,2)</f>
        <v>2016-01-15-to-2016-04-14-pe-05</v>
      </c>
      <c r="AR10" s="35" t="str">
        <f>+YEAR(AQ7)&amp;"-"&amp;TEXT(MONTH(AQ7),"dd")&amp;"-"&amp;TEXT(DAY(AQ7),"dd")&amp;"-to-"&amp;+YEAR(AR7)&amp;"-"&amp;TEXT(MONTH(AR7),"dd")&amp;"-"&amp;TEXT(DAY(AR7),"dd")&amp;"-"&amp;LEFT(AR9,2)&amp;"-"&amp;RIGHT($B$8,2)</f>
        <v>2016-01-15-to-2016-04-14-up-05</v>
      </c>
      <c r="AS10" s="34" t="str">
        <f>+YEAR(AS7)&amp;"-"&amp;TEXT(MONTH(AS7),"dd")&amp;"-"&amp;TEXT(DAY(AS7),"dd")&amp;"-to-"&amp;+YEAR(AT7)&amp;"-"&amp;TEXT(MONTH(AT7),"dd")&amp;"-"&amp;TEXT(DAY(AT7),"dd")&amp;"-"&amp;LEFT(AS9,2)&amp;"-"&amp;RIGHT($B$8,2)</f>
        <v>2016-04-15-to-2016-07-14-pe-05</v>
      </c>
      <c r="AT10" s="35" t="str">
        <f>+YEAR(AS7)&amp;"-"&amp;TEXT(MONTH(AS7),"dd")&amp;"-"&amp;TEXT(DAY(AS7),"dd")&amp;"-to-"&amp;+YEAR(AT7)&amp;"-"&amp;TEXT(MONTH(AT7),"dd")&amp;"-"&amp;TEXT(DAY(AT7),"dd")&amp;"-"&amp;LEFT(AT9,2)&amp;"-"&amp;RIGHT($B$8,2)</f>
        <v>2016-04-15-to-2016-07-14-up-05</v>
      </c>
      <c r="AU10" s="34" t="str">
        <f>+YEAR(AU7)&amp;"-"&amp;TEXT(MONTH(AU7),"dd")&amp;"-"&amp;TEXT(DAY(AU7),"dd")&amp;"-to-"&amp;+YEAR(AV7)&amp;"-"&amp;TEXT(MONTH(AV7),"dd")&amp;"-"&amp;TEXT(DAY(AV7),"dd")&amp;"-"&amp;LEFT(AU9,2)&amp;"-"&amp;RIGHT($B$8,2)</f>
        <v>2016-07-15-to-2016-10-14-pe-05</v>
      </c>
      <c r="AV10" s="35" t="str">
        <f>+YEAR(AU7)&amp;"-"&amp;TEXT(MONTH(AU7),"dd")&amp;"-"&amp;TEXT(DAY(AU7),"dd")&amp;"-to-"&amp;+YEAR(AV7)&amp;"-"&amp;TEXT(MONTH(AV7),"dd")&amp;"-"&amp;TEXT(DAY(AV7),"dd")&amp;"-"&amp;LEFT(AV9,2)&amp;"-"&amp;RIGHT($B$8,2)</f>
        <v>2016-07-15-to-2016-10-14-up-05</v>
      </c>
      <c r="AW10" s="34" t="str">
        <f>+YEAR(AW7)&amp;"-"&amp;TEXT(MONTH(AW7),"dd")&amp;"-"&amp;TEXT(DAY(AW7),"dd")&amp;"-to-"&amp;+YEAR(AX7)&amp;"-"&amp;TEXT(MONTH(AX7),"dd")&amp;"-"&amp;TEXT(DAY(AX7),"dd")&amp;"-"&amp;LEFT(AW9,2)&amp;"-"&amp;RIGHT($B$8,2)</f>
        <v>2016-10-15-to-2017-01-14-pe-05</v>
      </c>
      <c r="AX10" s="35" t="str">
        <f>+YEAR(AW7)&amp;"-"&amp;TEXT(MONTH(AW7),"dd")&amp;"-"&amp;TEXT(DAY(AW7),"dd")&amp;"-to-"&amp;+YEAR(AX7)&amp;"-"&amp;TEXT(MONTH(AX7),"dd")&amp;"-"&amp;TEXT(DAY(AX7),"dd")&amp;"-"&amp;LEFT(AX9,2)&amp;"-"&amp;RIGHT($B$8,2)</f>
        <v>2016-10-15-to-2017-01-14-up-05</v>
      </c>
      <c r="AY10" s="34" t="str">
        <f>+YEAR(AY7)&amp;"-"&amp;TEXT(MONTH(AY7),"dd")&amp;"-"&amp;TEXT(DAY(AY7),"dd")&amp;"-to-"&amp;+YEAR(AZ7)&amp;"-"&amp;TEXT(MONTH(AZ7),"dd")&amp;"-"&amp;TEXT(DAY(AZ7),"dd")&amp;"-"&amp;LEFT(AY9,2)&amp;"-"&amp;RIGHT($B$8,2)</f>
        <v>2017-01-15-to-2017-04-14-pe-05</v>
      </c>
      <c r="AZ10" s="35" t="str">
        <f>+YEAR(AY7)&amp;"-"&amp;TEXT(MONTH(AY7),"dd")&amp;"-"&amp;TEXT(DAY(AY7),"dd")&amp;"-to-"&amp;+YEAR(AZ7)&amp;"-"&amp;TEXT(MONTH(AZ7),"dd")&amp;"-"&amp;TEXT(DAY(AZ7),"dd")&amp;"-"&amp;LEFT(AZ9,2)&amp;"-"&amp;RIGHT($B$8,2)</f>
        <v>2017-01-15-to-2017-04-14-up-05</v>
      </c>
      <c r="BA10" s="34" t="str">
        <f>+YEAR(BA7)&amp;"-"&amp;TEXT(MONTH(BA7),"dd")&amp;"-"&amp;TEXT(DAY(BA7),"dd")&amp;"-to-"&amp;+YEAR(BB7)&amp;"-"&amp;TEXT(MONTH(BB7),"dd")&amp;"-"&amp;TEXT(DAY(BB7),"dd")&amp;"-"&amp;LEFT(BA9,2)&amp;"-"&amp;RIGHT($B$8,2)</f>
        <v>2017-04-15-to-2017-07-14-pe-05</v>
      </c>
      <c r="BB10" s="35" t="str">
        <f>+YEAR(BA7)&amp;"-"&amp;TEXT(MONTH(BA7),"dd")&amp;"-"&amp;TEXT(DAY(BA7),"dd")&amp;"-to-"&amp;+YEAR(BB7)&amp;"-"&amp;TEXT(MONTH(BB7),"dd")&amp;"-"&amp;TEXT(DAY(BB7),"dd")&amp;"-"&amp;LEFT(BB9,2)&amp;"-"&amp;RIGHT($B$8,2)</f>
        <v>2017-04-15-to-2017-07-14-up-05</v>
      </c>
      <c r="BC10" s="34" t="str">
        <f>+YEAR(BC7)&amp;"-"&amp;TEXT(MONTH(BC7),"dd")&amp;"-"&amp;TEXT(DAY(BC7),"dd")&amp;"-to-"&amp;+YEAR(BD7)&amp;"-"&amp;TEXT(MONTH(BD7),"dd")&amp;"-"&amp;TEXT(DAY(BD7),"dd")&amp;"-"&amp;LEFT(BC9,2)&amp;"-"&amp;RIGHT($B$8,2)</f>
        <v>2017-07-15-to-2017-10-14-pe-05</v>
      </c>
      <c r="BD10" s="35" t="str">
        <f>+YEAR(BC7)&amp;"-"&amp;TEXT(MONTH(BC7),"dd")&amp;"-"&amp;TEXT(DAY(BC7),"dd")&amp;"-to-"&amp;+YEAR(BD7)&amp;"-"&amp;TEXT(MONTH(BD7),"dd")&amp;"-"&amp;TEXT(DAY(BD7),"dd")&amp;"-"&amp;LEFT(BD9,2)&amp;"-"&amp;RIGHT($B$8,2)</f>
        <v>2017-07-15-to-2017-10-14-up-05</v>
      </c>
      <c r="BE10" s="34" t="str">
        <f>+YEAR(BE7)&amp;"-"&amp;TEXT(MONTH(BE7),"dd")&amp;"-"&amp;TEXT(DAY(BE7),"dd")&amp;"-to-"&amp;+YEAR(BF7)&amp;"-"&amp;TEXT(MONTH(BF7),"dd")&amp;"-"&amp;TEXT(DAY(BF7),"dd")&amp;"-"&amp;LEFT(BE9,2)&amp;"-"&amp;RIGHT($B$8,2)</f>
        <v>2017-10-15-to-2018-01-14-pe-05</v>
      </c>
      <c r="BF10" s="35" t="str">
        <f>+YEAR(BE7)&amp;"-"&amp;TEXT(MONTH(BE7),"dd")&amp;"-"&amp;TEXT(DAY(BE7),"dd")&amp;"-to-"&amp;+YEAR(BF7)&amp;"-"&amp;TEXT(MONTH(BF7),"dd")&amp;"-"&amp;TEXT(DAY(BF7),"dd")&amp;"-"&amp;LEFT(BF9,2)&amp;"-"&amp;RIGHT($B$8,2)</f>
        <v>2017-10-15-to-2018-01-14-up-05</v>
      </c>
      <c r="BG10" s="34" t="str">
        <f>+YEAR(BG7)&amp;"-"&amp;TEXT(MONTH(BG7),"dd")&amp;"-"&amp;TEXT(DAY(BG7),"dd")&amp;"-to-"&amp;+YEAR(BH7)&amp;"-"&amp;TEXT(MONTH(BH7),"dd")&amp;"-"&amp;TEXT(DAY(BH7),"dd")&amp;"-"&amp;LEFT(BG9,2)&amp;"-"&amp;RIGHT($B$8,2)</f>
        <v>2018-01-15-to-2018-04-14-pe-05</v>
      </c>
      <c r="BH10" s="35" t="str">
        <f>+YEAR(BG7)&amp;"-"&amp;TEXT(MONTH(BG7),"dd")&amp;"-"&amp;TEXT(DAY(BG7),"dd")&amp;"-to-"&amp;+YEAR(BH7)&amp;"-"&amp;TEXT(MONTH(BH7),"dd")&amp;"-"&amp;TEXT(DAY(BH7),"dd")&amp;"-"&amp;LEFT(BH9,2)&amp;"-"&amp;RIGHT($B$8,2)</f>
        <v>2018-01-15-to-2018-04-14-up-05</v>
      </c>
      <c r="BI10" s="34" t="str">
        <f>+YEAR(BI7)&amp;"-"&amp;TEXT(MONTH(BI7),"dd")&amp;"-"&amp;TEXT(DAY(BI7),"dd")&amp;"-to-"&amp;+YEAR(BJ7)&amp;"-"&amp;TEXT(MONTH(BJ7),"dd")&amp;"-"&amp;TEXT(DAY(BJ7),"dd")&amp;"-"&amp;LEFT(BI9,2)&amp;"-"&amp;RIGHT($B$8,2)</f>
        <v>2018-04-15-to-2018-07-14-pe-05</v>
      </c>
      <c r="BJ10" s="35" t="str">
        <f>+YEAR(BI7)&amp;"-"&amp;TEXT(MONTH(BI7),"dd")&amp;"-"&amp;TEXT(DAY(BI7),"dd")&amp;"-to-"&amp;+YEAR(BJ7)&amp;"-"&amp;TEXT(MONTH(BJ7),"dd")&amp;"-"&amp;TEXT(DAY(BJ7),"dd")&amp;"-"&amp;LEFT(BJ9,2)&amp;"-"&amp;RIGHT($B$8,2)</f>
        <v>2018-04-15-to-2018-07-14-up-05</v>
      </c>
      <c r="BK10" s="34" t="str">
        <f>+YEAR(BK7)&amp;"-"&amp;TEXT(MONTH(BK7),"dd")&amp;"-"&amp;TEXT(DAY(BK7),"dd")&amp;"-to-"&amp;+YEAR(BL7)&amp;"-"&amp;TEXT(MONTH(BL7),"dd")&amp;"-"&amp;TEXT(DAY(BL7),"dd")&amp;"-"&amp;LEFT(BK9,2)&amp;"-"&amp;RIGHT($B$8,2)</f>
        <v>2018-07-15-to-2018-10-14-pe-05</v>
      </c>
      <c r="BL10" s="35" t="str">
        <f>+YEAR(BK7)&amp;"-"&amp;TEXT(MONTH(BK7),"dd")&amp;"-"&amp;TEXT(DAY(BK7),"dd")&amp;"-to-"&amp;+YEAR(BL7)&amp;"-"&amp;TEXT(MONTH(BL7),"dd")&amp;"-"&amp;TEXT(DAY(BL7),"dd")&amp;"-"&amp;LEFT(BL9,2)&amp;"-"&amp;RIGHT($B$8,2)</f>
        <v>2018-07-15-to-2018-10-14-up-05</v>
      </c>
      <c r="BM10" s="34" t="str">
        <f>+YEAR(BM7)&amp;"-"&amp;TEXT(MONTH(BM7),"dd")&amp;"-"&amp;TEXT(DAY(BM7),"dd")&amp;"-to-"&amp;+YEAR(BN7)&amp;"-"&amp;TEXT(MONTH(BN7),"dd")&amp;"-"&amp;TEXT(DAY(BN7),"dd")&amp;"-"&amp;LEFT(BM9,2)&amp;"-"&amp;RIGHT($B$8,2)</f>
        <v>2018-10-15-to-2019-01-14-pe-05</v>
      </c>
      <c r="BN10" s="35" t="str">
        <f>+YEAR(BM7)&amp;"-"&amp;TEXT(MONTH(BM7),"dd")&amp;"-"&amp;TEXT(DAY(BM7),"dd")&amp;"-to-"&amp;+YEAR(BN7)&amp;"-"&amp;TEXT(MONTH(BN7),"dd")&amp;"-"&amp;TEXT(DAY(BN7),"dd")&amp;"-"&amp;LEFT(BN9,2)&amp;"-"&amp;RIGHT($B$8,2)</f>
        <v>2018-10-15-to-2019-01-14-up-05</v>
      </c>
      <c r="BO10" s="34" t="str">
        <f>+YEAR(BO7)&amp;"-"&amp;TEXT(MONTH(BO7),"dd")&amp;"-"&amp;TEXT(DAY(BO7),"dd")&amp;"-to-"&amp;+YEAR(BP7)&amp;"-"&amp;TEXT(MONTH(BP7),"dd")&amp;"-"&amp;TEXT(DAY(BP7),"dd")&amp;"-"&amp;LEFT(BO9,2)&amp;"-"&amp;RIGHT($B$8,2)</f>
        <v>2019-01-15-to-2019-04-14-pe-05</v>
      </c>
      <c r="BP10" s="35" t="str">
        <f>+YEAR(BO7)&amp;"-"&amp;TEXT(MONTH(BO7),"dd")&amp;"-"&amp;TEXT(DAY(BO7),"dd")&amp;"-to-"&amp;+YEAR(BP7)&amp;"-"&amp;TEXT(MONTH(BP7),"dd")&amp;"-"&amp;TEXT(DAY(BP7),"dd")&amp;"-"&amp;LEFT(BP9,2)&amp;"-"&amp;RIGHT($B$8,2)</f>
        <v>2019-01-15-to-2019-04-14-up-05</v>
      </c>
      <c r="BQ10" s="34" t="str">
        <f>+YEAR(BQ7)&amp;"-"&amp;TEXT(MONTH(BQ7),"dd")&amp;"-"&amp;TEXT(DAY(BQ7),"dd")&amp;"-to-"&amp;+YEAR(BR7)&amp;"-"&amp;TEXT(MONTH(BR7),"dd")&amp;"-"&amp;TEXT(DAY(BR7),"dd")&amp;"-"&amp;LEFT(BQ9,2)&amp;"-"&amp;RIGHT($B$8,2)</f>
        <v>2019-04-15-to-2019-07-14-pe-05</v>
      </c>
      <c r="BR10" s="35" t="str">
        <f>+YEAR(BQ7)&amp;"-"&amp;TEXT(MONTH(BQ7),"dd")&amp;"-"&amp;TEXT(DAY(BQ7),"dd")&amp;"-to-"&amp;+YEAR(BR7)&amp;"-"&amp;TEXT(MONTH(BR7),"dd")&amp;"-"&amp;TEXT(DAY(BR7),"dd")&amp;"-"&amp;LEFT(BR9,2)&amp;"-"&amp;RIGHT($B$8,2)</f>
        <v>2019-04-15-to-2019-07-14-up-05</v>
      </c>
      <c r="BS10" s="34" t="str">
        <f>+YEAR(BS7)&amp;"-"&amp;TEXT(MONTH(BS7),"dd")&amp;"-"&amp;TEXT(DAY(BS7),"dd")&amp;"-to-"&amp;+YEAR(BT7)&amp;"-"&amp;TEXT(MONTH(BT7),"dd")&amp;"-"&amp;TEXT(DAY(BT7),"dd")&amp;"-"&amp;LEFT(BS9,2)&amp;"-"&amp;RIGHT($B$8,2)</f>
        <v>2019-07-15-to-2019-10-14-pe-05</v>
      </c>
      <c r="BT10" s="35" t="str">
        <f>+YEAR(BS7)&amp;"-"&amp;TEXT(MONTH(BS7),"dd")&amp;"-"&amp;TEXT(DAY(BS7),"dd")&amp;"-to-"&amp;+YEAR(BT7)&amp;"-"&amp;TEXT(MONTH(BT7),"dd")&amp;"-"&amp;TEXT(DAY(BT7),"dd")&amp;"-"&amp;LEFT(BT9,2)&amp;"-"&amp;RIGHT($B$8,2)</f>
        <v>2019-07-15-to-2019-10-14-up-05</v>
      </c>
    </row>
    <row r="11" spans="1:72" ht="18" customHeight="1" x14ac:dyDescent="0.2">
      <c r="A11" s="10">
        <v>1</v>
      </c>
      <c r="B11" s="10" t="s">
        <v>12</v>
      </c>
      <c r="C11" s="11">
        <v>137</v>
      </c>
      <c r="D11" s="12">
        <v>7.72</v>
      </c>
      <c r="E11" s="11">
        <v>137</v>
      </c>
      <c r="F11" s="12">
        <v>7.72</v>
      </c>
      <c r="G11" s="11">
        <v>137</v>
      </c>
      <c r="H11" s="12">
        <v>7.72</v>
      </c>
      <c r="I11" s="11">
        <v>137</v>
      </c>
      <c r="J11" s="12">
        <v>7.72</v>
      </c>
      <c r="K11" s="11">
        <v>149</v>
      </c>
      <c r="L11" s="13">
        <v>8.41</v>
      </c>
      <c r="M11" s="11">
        <v>147</v>
      </c>
      <c r="N11" s="13">
        <v>8.3000000000000007</v>
      </c>
      <c r="O11" s="11">
        <v>144</v>
      </c>
      <c r="P11" s="13">
        <v>8.1199999999999992</v>
      </c>
      <c r="Q11" s="11">
        <v>142</v>
      </c>
      <c r="R11" s="13">
        <v>8.01</v>
      </c>
      <c r="S11" s="11">
        <v>108</v>
      </c>
      <c r="T11" s="13">
        <v>6.05</v>
      </c>
      <c r="U11" s="11">
        <v>98</v>
      </c>
      <c r="V11" s="13">
        <v>5.49</v>
      </c>
      <c r="W11" s="11">
        <v>98</v>
      </c>
      <c r="X11" s="13">
        <v>5.49</v>
      </c>
      <c r="Y11" s="11">
        <v>98</v>
      </c>
      <c r="Z11" s="13">
        <v>5.49</v>
      </c>
      <c r="AA11" s="11">
        <v>98</v>
      </c>
      <c r="AB11" s="13">
        <v>5.49</v>
      </c>
      <c r="AC11" s="11">
        <v>89</v>
      </c>
      <c r="AD11" s="13">
        <v>4.9800000000000004</v>
      </c>
      <c r="AE11" s="11">
        <v>89</v>
      </c>
      <c r="AF11" s="13">
        <v>4.9800000000000004</v>
      </c>
      <c r="AG11" s="11">
        <v>89</v>
      </c>
      <c r="AH11" s="13">
        <v>4.9800000000000004</v>
      </c>
      <c r="AI11" s="11">
        <v>89</v>
      </c>
      <c r="AJ11" s="13">
        <v>4.9800000000000004</v>
      </c>
      <c r="AK11" s="11">
        <v>89</v>
      </c>
      <c r="AL11" s="13">
        <v>4.9800000000000004</v>
      </c>
      <c r="AM11" s="11">
        <v>89</v>
      </c>
      <c r="AN11" s="13">
        <v>4.9800000000000004</v>
      </c>
      <c r="AO11" s="11">
        <v>98</v>
      </c>
      <c r="AP11" s="13">
        <v>5.49</v>
      </c>
      <c r="AQ11" s="11">
        <v>108</v>
      </c>
      <c r="AR11" s="13">
        <v>6.06</v>
      </c>
      <c r="AS11" s="11">
        <v>119</v>
      </c>
      <c r="AT11" s="13">
        <v>6.69</v>
      </c>
      <c r="AU11" s="11">
        <v>125</v>
      </c>
      <c r="AV11" s="13">
        <v>7.03</v>
      </c>
      <c r="AW11" s="11">
        <v>116</v>
      </c>
      <c r="AX11" s="13">
        <v>6.52</v>
      </c>
      <c r="AY11" s="11">
        <v>89</v>
      </c>
      <c r="AZ11" s="13">
        <v>4.9800000000000004</v>
      </c>
      <c r="BA11" s="11">
        <v>89</v>
      </c>
      <c r="BB11" s="13">
        <v>4.9800000000000004</v>
      </c>
      <c r="BC11" s="11">
        <v>97</v>
      </c>
      <c r="BD11" s="13">
        <v>5.43</v>
      </c>
      <c r="BE11" s="11">
        <v>93</v>
      </c>
      <c r="BF11" s="13">
        <v>5.2</v>
      </c>
      <c r="BG11" s="11">
        <v>89</v>
      </c>
      <c r="BH11" s="13">
        <v>4.9800000000000004</v>
      </c>
      <c r="BI11" s="11">
        <v>89</v>
      </c>
      <c r="BJ11" s="13">
        <v>4.9800000000000004</v>
      </c>
      <c r="BK11" s="11">
        <v>89</v>
      </c>
      <c r="BL11" s="13">
        <v>4.9800000000000004</v>
      </c>
      <c r="BM11" s="11">
        <v>91</v>
      </c>
      <c r="BN11" s="13">
        <v>5.09</v>
      </c>
      <c r="BO11" s="11">
        <v>98</v>
      </c>
      <c r="BP11" s="13">
        <v>5.49</v>
      </c>
      <c r="BQ11" s="11">
        <v>107</v>
      </c>
      <c r="BR11" s="13">
        <v>6</v>
      </c>
      <c r="BS11" s="11">
        <v>102</v>
      </c>
      <c r="BT11" s="13">
        <v>5.72</v>
      </c>
    </row>
    <row r="12" spans="1:72" ht="18" customHeight="1" x14ac:dyDescent="0.2">
      <c r="A12" s="14">
        <v>2</v>
      </c>
      <c r="B12" s="14" t="s">
        <v>13</v>
      </c>
      <c r="C12" s="15">
        <v>184</v>
      </c>
      <c r="D12" s="16">
        <v>10.44</v>
      </c>
      <c r="E12" s="15">
        <v>147</v>
      </c>
      <c r="F12" s="16">
        <v>8.3000000000000007</v>
      </c>
      <c r="G12" s="15">
        <v>147</v>
      </c>
      <c r="H12" s="16">
        <v>8.3000000000000007</v>
      </c>
      <c r="I12" s="15">
        <v>162</v>
      </c>
      <c r="J12" s="16">
        <v>9.16</v>
      </c>
      <c r="K12" s="15">
        <v>178</v>
      </c>
      <c r="L12" s="17">
        <v>10.09</v>
      </c>
      <c r="M12" s="15">
        <v>188</v>
      </c>
      <c r="N12" s="17">
        <v>10.68</v>
      </c>
      <c r="O12" s="15">
        <v>192</v>
      </c>
      <c r="P12" s="17">
        <v>10.91</v>
      </c>
      <c r="Q12" s="15">
        <v>189</v>
      </c>
      <c r="R12" s="17">
        <v>10.73</v>
      </c>
      <c r="S12" s="15">
        <v>174</v>
      </c>
      <c r="T12" s="17">
        <v>9.86</v>
      </c>
      <c r="U12" s="15">
        <v>154</v>
      </c>
      <c r="V12" s="17">
        <v>8.6999999999999993</v>
      </c>
      <c r="W12" s="15">
        <v>148</v>
      </c>
      <c r="X12" s="17">
        <v>8.35</v>
      </c>
      <c r="Y12" s="15">
        <v>151</v>
      </c>
      <c r="Z12" s="17">
        <v>8.5299999999999994</v>
      </c>
      <c r="AA12" s="15">
        <v>153</v>
      </c>
      <c r="AB12" s="17">
        <v>8.64</v>
      </c>
      <c r="AC12" s="15">
        <v>137</v>
      </c>
      <c r="AD12" s="17">
        <v>7.72</v>
      </c>
      <c r="AE12" s="15">
        <v>125</v>
      </c>
      <c r="AF12" s="17">
        <v>7.03</v>
      </c>
      <c r="AG12" s="15">
        <v>126</v>
      </c>
      <c r="AH12" s="17">
        <v>7.09</v>
      </c>
      <c r="AI12" s="15">
        <v>136</v>
      </c>
      <c r="AJ12" s="17">
        <v>7.66</v>
      </c>
      <c r="AK12" s="15">
        <v>141</v>
      </c>
      <c r="AL12" s="17">
        <v>7.95</v>
      </c>
      <c r="AM12" s="15">
        <v>140</v>
      </c>
      <c r="AN12" s="17">
        <v>7.89</v>
      </c>
      <c r="AO12" s="15">
        <v>154</v>
      </c>
      <c r="AP12" s="17">
        <v>8.6999999999999993</v>
      </c>
      <c r="AQ12" s="15">
        <v>168</v>
      </c>
      <c r="AR12" s="17">
        <v>9.51</v>
      </c>
      <c r="AS12" s="15">
        <v>177</v>
      </c>
      <c r="AT12" s="17">
        <v>10.029999999999999</v>
      </c>
      <c r="AU12" s="15">
        <v>164</v>
      </c>
      <c r="AV12" s="17">
        <v>9.2799999999999994</v>
      </c>
      <c r="AW12" s="15">
        <v>151</v>
      </c>
      <c r="AX12" s="17">
        <v>8.5299999999999994</v>
      </c>
      <c r="AY12" s="15">
        <v>142</v>
      </c>
      <c r="AZ12" s="17">
        <v>8.01</v>
      </c>
      <c r="BA12" s="15">
        <v>128</v>
      </c>
      <c r="BB12" s="17">
        <v>7.2</v>
      </c>
      <c r="BC12" s="15">
        <v>125</v>
      </c>
      <c r="BD12" s="17">
        <v>7.03</v>
      </c>
      <c r="BE12" s="15">
        <v>119</v>
      </c>
      <c r="BF12" s="17">
        <v>6.69</v>
      </c>
      <c r="BG12" s="15">
        <v>110</v>
      </c>
      <c r="BH12" s="17">
        <v>6.17</v>
      </c>
      <c r="BI12" s="15">
        <v>105</v>
      </c>
      <c r="BJ12" s="17">
        <v>5.89</v>
      </c>
      <c r="BK12" s="15">
        <v>114</v>
      </c>
      <c r="BL12" s="17">
        <v>6.4</v>
      </c>
      <c r="BM12" s="15">
        <v>117</v>
      </c>
      <c r="BN12" s="17">
        <v>6.57</v>
      </c>
      <c r="BO12" s="15">
        <v>126</v>
      </c>
      <c r="BP12" s="17">
        <v>7.09</v>
      </c>
      <c r="BQ12" s="15">
        <v>136</v>
      </c>
      <c r="BR12" s="17">
        <v>7.66</v>
      </c>
      <c r="BS12" s="15">
        <v>132</v>
      </c>
      <c r="BT12" s="17">
        <v>7.43</v>
      </c>
    </row>
    <row r="13" spans="1:72" ht="18" customHeight="1" x14ac:dyDescent="0.2">
      <c r="A13" s="10">
        <v>3</v>
      </c>
      <c r="B13" s="10" t="s">
        <v>14</v>
      </c>
      <c r="C13" s="18">
        <v>194</v>
      </c>
      <c r="D13" s="19">
        <v>11.03</v>
      </c>
      <c r="E13" s="18">
        <v>159</v>
      </c>
      <c r="F13" s="19">
        <v>8.99</v>
      </c>
      <c r="G13" s="18">
        <v>161</v>
      </c>
      <c r="H13" s="19">
        <v>9.11</v>
      </c>
      <c r="I13" s="18">
        <v>177</v>
      </c>
      <c r="J13" s="19">
        <v>10.029999999999999</v>
      </c>
      <c r="K13" s="18">
        <v>195</v>
      </c>
      <c r="L13" s="20">
        <v>11.08</v>
      </c>
      <c r="M13" s="18">
        <v>203</v>
      </c>
      <c r="N13" s="20">
        <v>11.55</v>
      </c>
      <c r="O13" s="18">
        <v>207</v>
      </c>
      <c r="P13" s="20">
        <v>11.79</v>
      </c>
      <c r="Q13" s="18">
        <v>204</v>
      </c>
      <c r="R13" s="20">
        <v>11.61</v>
      </c>
      <c r="S13" s="18">
        <v>190</v>
      </c>
      <c r="T13" s="20">
        <v>10.79</v>
      </c>
      <c r="U13" s="18">
        <v>171</v>
      </c>
      <c r="V13" s="20">
        <v>9.69</v>
      </c>
      <c r="W13" s="18">
        <v>165</v>
      </c>
      <c r="X13" s="20">
        <v>9.34</v>
      </c>
      <c r="Y13" s="18">
        <v>167</v>
      </c>
      <c r="Z13" s="20">
        <v>9.4499999999999993</v>
      </c>
      <c r="AA13" s="18">
        <v>170</v>
      </c>
      <c r="AB13" s="20">
        <v>9.6300000000000008</v>
      </c>
      <c r="AC13" s="18">
        <v>155</v>
      </c>
      <c r="AD13" s="20">
        <v>8.76</v>
      </c>
      <c r="AE13" s="18">
        <v>144</v>
      </c>
      <c r="AF13" s="20">
        <v>8.1199999999999992</v>
      </c>
      <c r="AG13" s="18">
        <v>144</v>
      </c>
      <c r="AH13" s="20">
        <v>8.1199999999999992</v>
      </c>
      <c r="AI13" s="18">
        <v>153</v>
      </c>
      <c r="AJ13" s="20">
        <v>8.64</v>
      </c>
      <c r="AK13" s="18">
        <v>159</v>
      </c>
      <c r="AL13" s="20">
        <v>8.99</v>
      </c>
      <c r="AM13" s="18">
        <v>154</v>
      </c>
      <c r="AN13" s="20">
        <v>8.6999999999999993</v>
      </c>
      <c r="AO13" s="18">
        <v>168</v>
      </c>
      <c r="AP13" s="20">
        <v>9.51</v>
      </c>
      <c r="AQ13" s="18">
        <v>181</v>
      </c>
      <c r="AR13" s="20">
        <v>10.27</v>
      </c>
      <c r="AS13" s="18">
        <v>190</v>
      </c>
      <c r="AT13" s="20">
        <v>10.79</v>
      </c>
      <c r="AU13" s="18">
        <v>179</v>
      </c>
      <c r="AV13" s="20">
        <v>10.15</v>
      </c>
      <c r="AW13" s="18">
        <v>164</v>
      </c>
      <c r="AX13" s="20">
        <v>9.2799999999999994</v>
      </c>
      <c r="AY13" s="18">
        <v>154</v>
      </c>
      <c r="AZ13" s="20">
        <v>8.6999999999999993</v>
      </c>
      <c r="BA13" s="18">
        <v>142</v>
      </c>
      <c r="BB13" s="20">
        <v>8.01</v>
      </c>
      <c r="BC13" s="18">
        <v>140</v>
      </c>
      <c r="BD13" s="20">
        <v>7.89</v>
      </c>
      <c r="BE13" s="18">
        <v>136</v>
      </c>
      <c r="BF13" s="20">
        <v>7.66</v>
      </c>
      <c r="BG13" s="18">
        <v>128</v>
      </c>
      <c r="BH13" s="20">
        <v>7.2</v>
      </c>
      <c r="BI13" s="18">
        <v>124</v>
      </c>
      <c r="BJ13" s="20">
        <v>6.97</v>
      </c>
      <c r="BK13" s="18">
        <v>131</v>
      </c>
      <c r="BL13" s="20">
        <v>7.37</v>
      </c>
      <c r="BM13" s="18">
        <v>136</v>
      </c>
      <c r="BN13" s="20">
        <v>7.66</v>
      </c>
      <c r="BO13" s="18">
        <v>146</v>
      </c>
      <c r="BP13" s="20">
        <v>8.24</v>
      </c>
      <c r="BQ13" s="18">
        <v>158</v>
      </c>
      <c r="BR13" s="20">
        <v>8.93</v>
      </c>
      <c r="BS13" s="18">
        <v>155</v>
      </c>
      <c r="BT13" s="20">
        <v>8.76</v>
      </c>
    </row>
    <row r="14" spans="1:72" ht="18" customHeight="1" x14ac:dyDescent="0.2">
      <c r="A14" s="14">
        <v>4</v>
      </c>
      <c r="B14" s="14" t="s">
        <v>15</v>
      </c>
      <c r="C14" s="15">
        <v>208</v>
      </c>
      <c r="D14" s="16">
        <v>11.85</v>
      </c>
      <c r="E14" s="15">
        <v>174</v>
      </c>
      <c r="F14" s="16">
        <v>9.86</v>
      </c>
      <c r="G14" s="15">
        <v>180</v>
      </c>
      <c r="H14" s="16">
        <v>10.210000000000001</v>
      </c>
      <c r="I14" s="15">
        <v>198</v>
      </c>
      <c r="J14" s="16">
        <v>11.26</v>
      </c>
      <c r="K14" s="15">
        <v>217</v>
      </c>
      <c r="L14" s="17">
        <v>12.38</v>
      </c>
      <c r="M14" s="15">
        <v>224</v>
      </c>
      <c r="N14" s="17">
        <v>12.79</v>
      </c>
      <c r="O14" s="15">
        <v>227</v>
      </c>
      <c r="P14" s="17">
        <v>12.97</v>
      </c>
      <c r="Q14" s="15">
        <v>222</v>
      </c>
      <c r="R14" s="17">
        <v>12.67</v>
      </c>
      <c r="S14" s="15">
        <v>209</v>
      </c>
      <c r="T14" s="17">
        <v>11.91</v>
      </c>
      <c r="U14" s="15">
        <v>192</v>
      </c>
      <c r="V14" s="17">
        <v>10.91</v>
      </c>
      <c r="W14" s="15">
        <v>184</v>
      </c>
      <c r="X14" s="17">
        <v>10.44</v>
      </c>
      <c r="Y14" s="15">
        <v>186</v>
      </c>
      <c r="Z14" s="17">
        <v>10.56</v>
      </c>
      <c r="AA14" s="15">
        <v>194</v>
      </c>
      <c r="AB14" s="17">
        <v>11.03</v>
      </c>
      <c r="AC14" s="15">
        <v>178</v>
      </c>
      <c r="AD14" s="17">
        <v>10.09</v>
      </c>
      <c r="AE14" s="15">
        <v>168</v>
      </c>
      <c r="AF14" s="17">
        <v>9.51</v>
      </c>
      <c r="AG14" s="15">
        <v>166</v>
      </c>
      <c r="AH14" s="17">
        <v>9.39</v>
      </c>
      <c r="AI14" s="15">
        <v>172</v>
      </c>
      <c r="AJ14" s="17">
        <v>9.74</v>
      </c>
      <c r="AK14" s="15">
        <v>179</v>
      </c>
      <c r="AL14" s="17">
        <v>10.15</v>
      </c>
      <c r="AM14" s="15">
        <v>167</v>
      </c>
      <c r="AN14" s="17">
        <v>9.4499999999999993</v>
      </c>
      <c r="AO14" s="15">
        <v>181</v>
      </c>
      <c r="AP14" s="17">
        <v>10.27</v>
      </c>
      <c r="AQ14" s="15">
        <v>199</v>
      </c>
      <c r="AR14" s="17">
        <v>11.32</v>
      </c>
      <c r="AS14" s="15">
        <v>212</v>
      </c>
      <c r="AT14" s="17">
        <v>12.08</v>
      </c>
      <c r="AU14" s="15">
        <v>198</v>
      </c>
      <c r="AV14" s="17">
        <v>11.26</v>
      </c>
      <c r="AW14" s="15">
        <v>179</v>
      </c>
      <c r="AX14" s="17">
        <v>10.15</v>
      </c>
      <c r="AY14" s="15">
        <v>168</v>
      </c>
      <c r="AZ14" s="17">
        <v>9.51</v>
      </c>
      <c r="BA14" s="15">
        <v>133</v>
      </c>
      <c r="BB14" s="17">
        <v>7.49</v>
      </c>
      <c r="BC14" s="15">
        <v>146</v>
      </c>
      <c r="BD14" s="17">
        <v>8.24</v>
      </c>
      <c r="BE14" s="15">
        <v>154</v>
      </c>
      <c r="BF14" s="17">
        <v>8.6999999999999993</v>
      </c>
      <c r="BG14" s="15">
        <v>146</v>
      </c>
      <c r="BH14" s="17">
        <v>8.24</v>
      </c>
      <c r="BI14" s="15">
        <v>142</v>
      </c>
      <c r="BJ14" s="17">
        <v>8.01</v>
      </c>
      <c r="BK14" s="15">
        <v>149</v>
      </c>
      <c r="BL14" s="17">
        <v>8.41</v>
      </c>
      <c r="BM14" s="15">
        <v>158</v>
      </c>
      <c r="BN14" s="17">
        <v>8.93</v>
      </c>
      <c r="BO14" s="15">
        <v>174</v>
      </c>
      <c r="BP14" s="17">
        <v>9.86</v>
      </c>
      <c r="BQ14" s="15">
        <v>188</v>
      </c>
      <c r="BR14" s="17">
        <v>10.68</v>
      </c>
      <c r="BS14" s="15">
        <v>185</v>
      </c>
      <c r="BT14" s="17">
        <v>10.5</v>
      </c>
    </row>
    <row r="15" spans="1:72" ht="18" customHeight="1" x14ac:dyDescent="0.2">
      <c r="A15" s="10">
        <v>5</v>
      </c>
      <c r="B15" s="10" t="s">
        <v>16</v>
      </c>
      <c r="C15" s="18">
        <v>234</v>
      </c>
      <c r="D15" s="19">
        <v>13.38</v>
      </c>
      <c r="E15" s="18">
        <v>196</v>
      </c>
      <c r="F15" s="19">
        <v>11.14</v>
      </c>
      <c r="G15" s="18">
        <v>202</v>
      </c>
      <c r="H15" s="19">
        <v>11.49</v>
      </c>
      <c r="I15" s="18">
        <v>222</v>
      </c>
      <c r="J15" s="19">
        <v>12.67</v>
      </c>
      <c r="K15" s="18">
        <v>244</v>
      </c>
      <c r="L15" s="20">
        <v>13.97</v>
      </c>
      <c r="M15" s="18">
        <v>261</v>
      </c>
      <c r="N15" s="20">
        <v>14.98</v>
      </c>
      <c r="O15" s="18">
        <v>266</v>
      </c>
      <c r="P15" s="20">
        <v>15.28</v>
      </c>
      <c r="Q15" s="18">
        <v>263</v>
      </c>
      <c r="R15" s="20">
        <v>15.1</v>
      </c>
      <c r="S15" s="18">
        <v>240</v>
      </c>
      <c r="T15" s="20">
        <v>13.73</v>
      </c>
      <c r="U15" s="18">
        <v>215</v>
      </c>
      <c r="V15" s="20">
        <v>12.26</v>
      </c>
      <c r="W15" s="18">
        <v>205</v>
      </c>
      <c r="X15" s="20">
        <v>11.67</v>
      </c>
      <c r="Y15" s="18">
        <v>208</v>
      </c>
      <c r="Z15" s="20">
        <v>11.85</v>
      </c>
      <c r="AA15" s="18">
        <v>214</v>
      </c>
      <c r="AB15" s="20">
        <v>12.2</v>
      </c>
      <c r="AC15" s="18">
        <v>194</v>
      </c>
      <c r="AD15" s="20">
        <v>11.03</v>
      </c>
      <c r="AE15" s="18">
        <v>183</v>
      </c>
      <c r="AF15" s="20">
        <v>10.38</v>
      </c>
      <c r="AG15" s="18">
        <v>185</v>
      </c>
      <c r="AH15" s="20">
        <v>10.5</v>
      </c>
      <c r="AI15" s="18">
        <v>193</v>
      </c>
      <c r="AJ15" s="20">
        <v>10.97</v>
      </c>
      <c r="AK15" s="18">
        <v>201</v>
      </c>
      <c r="AL15" s="20">
        <v>11.44</v>
      </c>
      <c r="AM15" s="18">
        <v>187</v>
      </c>
      <c r="AN15" s="20">
        <v>10.62</v>
      </c>
      <c r="AO15" s="18">
        <v>199</v>
      </c>
      <c r="AP15" s="20">
        <v>11.32</v>
      </c>
      <c r="AQ15" s="18">
        <v>219</v>
      </c>
      <c r="AR15" s="20">
        <v>12.49</v>
      </c>
      <c r="AS15" s="18">
        <v>236</v>
      </c>
      <c r="AT15" s="20">
        <v>13.5</v>
      </c>
      <c r="AU15" s="18">
        <v>220</v>
      </c>
      <c r="AV15" s="20">
        <v>12.55</v>
      </c>
      <c r="AW15" s="18">
        <v>200</v>
      </c>
      <c r="AX15" s="20">
        <v>11.38</v>
      </c>
      <c r="AY15" s="18">
        <v>186</v>
      </c>
      <c r="AZ15" s="20">
        <v>10.56</v>
      </c>
      <c r="BA15" s="18">
        <v>151</v>
      </c>
      <c r="BB15" s="20">
        <v>8.5299999999999994</v>
      </c>
      <c r="BC15" s="18">
        <v>166</v>
      </c>
      <c r="BD15" s="20">
        <v>9.39</v>
      </c>
      <c r="BE15" s="18">
        <v>177</v>
      </c>
      <c r="BF15" s="20">
        <v>10.029999999999999</v>
      </c>
      <c r="BG15" s="18">
        <v>171</v>
      </c>
      <c r="BH15" s="20">
        <v>9.69</v>
      </c>
      <c r="BI15" s="18">
        <v>167</v>
      </c>
      <c r="BJ15" s="20">
        <v>9.4499999999999993</v>
      </c>
      <c r="BK15" s="18">
        <v>174</v>
      </c>
      <c r="BL15" s="20">
        <v>9.86</v>
      </c>
      <c r="BM15" s="18">
        <v>187</v>
      </c>
      <c r="BN15" s="20">
        <v>10.62</v>
      </c>
      <c r="BO15" s="18">
        <v>202</v>
      </c>
      <c r="BP15" s="20">
        <v>11.49</v>
      </c>
      <c r="BQ15" s="18">
        <v>219</v>
      </c>
      <c r="BR15" s="20">
        <v>12.49</v>
      </c>
      <c r="BS15" s="18">
        <v>223</v>
      </c>
      <c r="BT15" s="20">
        <v>12.73</v>
      </c>
    </row>
    <row r="16" spans="1:72" ht="18" customHeight="1" x14ac:dyDescent="0.2">
      <c r="A16" s="14">
        <v>6</v>
      </c>
      <c r="B16" s="14" t="s">
        <v>17</v>
      </c>
      <c r="C16" s="15">
        <v>236</v>
      </c>
      <c r="D16" s="16">
        <v>13.5</v>
      </c>
      <c r="E16" s="15">
        <v>204</v>
      </c>
      <c r="F16" s="16">
        <v>11.61</v>
      </c>
      <c r="G16" s="15">
        <v>210</v>
      </c>
      <c r="H16" s="16">
        <v>11.96</v>
      </c>
      <c r="I16" s="15">
        <v>231</v>
      </c>
      <c r="J16" s="16">
        <v>13.2</v>
      </c>
      <c r="K16" s="15">
        <v>252</v>
      </c>
      <c r="L16" s="17">
        <v>14.45</v>
      </c>
      <c r="M16" s="15">
        <v>268</v>
      </c>
      <c r="N16" s="17">
        <v>15.4</v>
      </c>
      <c r="O16" s="15">
        <v>275</v>
      </c>
      <c r="P16" s="17">
        <v>15.82</v>
      </c>
      <c r="Q16" s="15">
        <v>271</v>
      </c>
      <c r="R16" s="17">
        <v>15.58</v>
      </c>
      <c r="S16" s="15">
        <v>255</v>
      </c>
      <c r="T16" s="17">
        <v>14.63</v>
      </c>
      <c r="U16" s="15">
        <v>231</v>
      </c>
      <c r="V16" s="17">
        <v>13.2</v>
      </c>
      <c r="W16" s="15">
        <v>218</v>
      </c>
      <c r="X16" s="17">
        <v>12.43</v>
      </c>
      <c r="Y16" s="15">
        <v>219</v>
      </c>
      <c r="Z16" s="17">
        <v>12.49</v>
      </c>
      <c r="AA16" s="15">
        <v>223</v>
      </c>
      <c r="AB16" s="17">
        <v>12.73</v>
      </c>
      <c r="AC16" s="15">
        <v>206</v>
      </c>
      <c r="AD16" s="17">
        <v>11.73</v>
      </c>
      <c r="AE16" s="15">
        <v>196</v>
      </c>
      <c r="AF16" s="17">
        <v>11.14</v>
      </c>
      <c r="AG16" s="15">
        <v>195</v>
      </c>
      <c r="AH16" s="17">
        <v>11.08</v>
      </c>
      <c r="AI16" s="15">
        <v>208</v>
      </c>
      <c r="AJ16" s="17">
        <v>11.85</v>
      </c>
      <c r="AK16" s="15">
        <v>217</v>
      </c>
      <c r="AL16" s="17">
        <v>12.38</v>
      </c>
      <c r="AM16" s="15">
        <v>202</v>
      </c>
      <c r="AN16" s="17">
        <v>11.49</v>
      </c>
      <c r="AO16" s="15">
        <v>214</v>
      </c>
      <c r="AP16" s="17">
        <v>12.2</v>
      </c>
      <c r="AQ16" s="15">
        <v>233</v>
      </c>
      <c r="AR16" s="17">
        <v>13.32</v>
      </c>
      <c r="AS16" s="15">
        <v>247</v>
      </c>
      <c r="AT16" s="17">
        <v>14.15</v>
      </c>
      <c r="AU16" s="15">
        <v>228</v>
      </c>
      <c r="AV16" s="17">
        <v>13.02</v>
      </c>
      <c r="AW16" s="15">
        <v>215</v>
      </c>
      <c r="AX16" s="17">
        <v>12.26</v>
      </c>
      <c r="AY16" s="15">
        <v>202</v>
      </c>
      <c r="AZ16" s="17">
        <v>11.49</v>
      </c>
      <c r="BA16" s="15">
        <v>168</v>
      </c>
      <c r="BB16" s="17">
        <v>9.51</v>
      </c>
      <c r="BC16" s="15">
        <v>185</v>
      </c>
      <c r="BD16" s="17">
        <v>10.5</v>
      </c>
      <c r="BE16" s="15">
        <v>190</v>
      </c>
      <c r="BF16" s="17">
        <v>10.79</v>
      </c>
      <c r="BG16" s="15">
        <v>186</v>
      </c>
      <c r="BH16" s="17">
        <v>10.56</v>
      </c>
      <c r="BI16" s="15">
        <v>182</v>
      </c>
      <c r="BJ16" s="17">
        <v>10.33</v>
      </c>
      <c r="BK16" s="15">
        <v>185</v>
      </c>
      <c r="BL16" s="17">
        <v>10.5</v>
      </c>
      <c r="BM16" s="15">
        <v>194</v>
      </c>
      <c r="BN16" s="17">
        <v>11.03</v>
      </c>
      <c r="BO16" s="15">
        <v>207</v>
      </c>
      <c r="BP16" s="17">
        <v>11.79</v>
      </c>
      <c r="BQ16" s="15">
        <v>225</v>
      </c>
      <c r="BR16" s="17">
        <v>12.85</v>
      </c>
      <c r="BS16" s="15">
        <v>228</v>
      </c>
      <c r="BT16" s="17">
        <v>13.02</v>
      </c>
    </row>
    <row r="17" spans="1:72" ht="18" customHeight="1" x14ac:dyDescent="0.2">
      <c r="A17" s="10">
        <v>7</v>
      </c>
      <c r="B17" s="10" t="s">
        <v>18</v>
      </c>
      <c r="C17" s="18">
        <v>252</v>
      </c>
      <c r="D17" s="19">
        <v>14.45</v>
      </c>
      <c r="E17" s="18">
        <v>220</v>
      </c>
      <c r="F17" s="19">
        <v>12.55</v>
      </c>
      <c r="G17" s="18">
        <v>228</v>
      </c>
      <c r="H17" s="19">
        <v>13.02</v>
      </c>
      <c r="I17" s="18">
        <v>251</v>
      </c>
      <c r="J17" s="19">
        <v>14.39</v>
      </c>
      <c r="K17" s="18">
        <v>276</v>
      </c>
      <c r="L17" s="20">
        <v>15.88</v>
      </c>
      <c r="M17" s="18">
        <v>297</v>
      </c>
      <c r="N17" s="20">
        <v>17.14</v>
      </c>
      <c r="O17" s="18">
        <v>300</v>
      </c>
      <c r="P17" s="20">
        <v>17.32</v>
      </c>
      <c r="Q17" s="18">
        <v>303</v>
      </c>
      <c r="R17" s="20">
        <v>17.5</v>
      </c>
      <c r="S17" s="18">
        <v>285</v>
      </c>
      <c r="T17" s="20">
        <v>16.420000000000002</v>
      </c>
      <c r="U17" s="18">
        <v>261</v>
      </c>
      <c r="V17" s="20">
        <v>14.98</v>
      </c>
      <c r="W17" s="18">
        <v>248</v>
      </c>
      <c r="X17" s="20">
        <v>14.21</v>
      </c>
      <c r="Y17" s="18">
        <v>241</v>
      </c>
      <c r="Z17" s="20">
        <v>13.79</v>
      </c>
      <c r="AA17" s="18">
        <v>244</v>
      </c>
      <c r="AB17" s="20">
        <v>13.97</v>
      </c>
      <c r="AC17" s="18">
        <v>228</v>
      </c>
      <c r="AD17" s="20">
        <v>13.02</v>
      </c>
      <c r="AE17" s="18">
        <v>217</v>
      </c>
      <c r="AF17" s="20">
        <v>12.38</v>
      </c>
      <c r="AG17" s="18">
        <v>217</v>
      </c>
      <c r="AH17" s="20">
        <v>12.38</v>
      </c>
      <c r="AI17" s="18">
        <v>234</v>
      </c>
      <c r="AJ17" s="20">
        <v>13.38</v>
      </c>
      <c r="AK17" s="18">
        <v>238</v>
      </c>
      <c r="AL17" s="20">
        <v>13.62</v>
      </c>
      <c r="AM17" s="18">
        <v>230</v>
      </c>
      <c r="AN17" s="20">
        <v>13.14</v>
      </c>
      <c r="AO17" s="18">
        <v>238</v>
      </c>
      <c r="AP17" s="20">
        <v>13.62</v>
      </c>
      <c r="AQ17" s="18">
        <v>256</v>
      </c>
      <c r="AR17" s="20">
        <v>14.69</v>
      </c>
      <c r="AS17" s="18">
        <v>277</v>
      </c>
      <c r="AT17" s="20">
        <v>15.94</v>
      </c>
      <c r="AU17" s="18">
        <v>263</v>
      </c>
      <c r="AV17" s="20">
        <v>15.1</v>
      </c>
      <c r="AW17" s="18">
        <v>244</v>
      </c>
      <c r="AX17" s="20">
        <v>13.97</v>
      </c>
      <c r="AY17" s="18">
        <v>229</v>
      </c>
      <c r="AZ17" s="20">
        <v>13.08</v>
      </c>
      <c r="BA17" s="18">
        <v>213</v>
      </c>
      <c r="BB17" s="20">
        <v>12.14</v>
      </c>
      <c r="BC17" s="18">
        <v>212</v>
      </c>
      <c r="BD17" s="20">
        <v>12.08</v>
      </c>
      <c r="BE17" s="18">
        <v>215</v>
      </c>
      <c r="BF17" s="20">
        <v>12.26</v>
      </c>
      <c r="BG17" s="18">
        <v>207</v>
      </c>
      <c r="BH17" s="20">
        <v>11.79</v>
      </c>
      <c r="BI17" s="18">
        <v>205</v>
      </c>
      <c r="BJ17" s="20">
        <v>11.67</v>
      </c>
      <c r="BK17" s="18">
        <v>208</v>
      </c>
      <c r="BL17" s="20">
        <v>11.85</v>
      </c>
      <c r="BM17" s="18">
        <v>211</v>
      </c>
      <c r="BN17" s="20">
        <v>12.02</v>
      </c>
      <c r="BO17" s="18">
        <v>231</v>
      </c>
      <c r="BP17" s="20">
        <v>13.2</v>
      </c>
      <c r="BQ17" s="18">
        <v>254</v>
      </c>
      <c r="BR17" s="20">
        <v>14.57</v>
      </c>
      <c r="BS17" s="18">
        <v>257</v>
      </c>
      <c r="BT17" s="20">
        <v>14.74</v>
      </c>
    </row>
    <row r="18" spans="1:72" ht="18" customHeight="1" thickBot="1" x14ac:dyDescent="0.25">
      <c r="A18" s="21">
        <v>8</v>
      </c>
      <c r="B18" s="21" t="s">
        <v>19</v>
      </c>
      <c r="C18" s="22">
        <v>257</v>
      </c>
      <c r="D18" s="23">
        <v>14.74</v>
      </c>
      <c r="E18" s="22">
        <v>226</v>
      </c>
      <c r="F18" s="23">
        <v>12.91</v>
      </c>
      <c r="G18" s="22">
        <v>234</v>
      </c>
      <c r="H18" s="23">
        <v>13.38</v>
      </c>
      <c r="I18" s="22">
        <v>257</v>
      </c>
      <c r="J18" s="23">
        <v>14.74</v>
      </c>
      <c r="K18" s="22">
        <v>282</v>
      </c>
      <c r="L18" s="24">
        <v>16.239999999999998</v>
      </c>
      <c r="M18" s="22">
        <v>304</v>
      </c>
      <c r="N18" s="24">
        <v>17.559999999999999</v>
      </c>
      <c r="O18" s="22">
        <v>307</v>
      </c>
      <c r="P18" s="24">
        <v>17.739999999999998</v>
      </c>
      <c r="Q18" s="22">
        <v>310</v>
      </c>
      <c r="R18" s="24">
        <v>17.920000000000002</v>
      </c>
      <c r="S18" s="22">
        <v>292</v>
      </c>
      <c r="T18" s="24">
        <v>16.84</v>
      </c>
      <c r="U18" s="22">
        <v>267</v>
      </c>
      <c r="V18" s="24">
        <v>15.34</v>
      </c>
      <c r="W18" s="22">
        <v>255</v>
      </c>
      <c r="X18" s="24">
        <v>14.63</v>
      </c>
      <c r="Y18" s="22">
        <v>248</v>
      </c>
      <c r="Z18" s="24">
        <v>14.21</v>
      </c>
      <c r="AA18" s="22">
        <v>250</v>
      </c>
      <c r="AB18" s="24">
        <v>14.33</v>
      </c>
      <c r="AC18" s="22">
        <v>234</v>
      </c>
      <c r="AD18" s="24">
        <v>13.38</v>
      </c>
      <c r="AE18" s="22">
        <v>223</v>
      </c>
      <c r="AF18" s="24">
        <v>12.73</v>
      </c>
      <c r="AG18" s="22">
        <v>222</v>
      </c>
      <c r="AH18" s="24">
        <v>12.67</v>
      </c>
      <c r="AI18" s="22">
        <v>240</v>
      </c>
      <c r="AJ18" s="24">
        <v>13.73</v>
      </c>
      <c r="AK18" s="22">
        <v>244</v>
      </c>
      <c r="AL18" s="24">
        <v>13.97</v>
      </c>
      <c r="AM18" s="22">
        <v>236</v>
      </c>
      <c r="AN18" s="24">
        <v>13.5</v>
      </c>
      <c r="AO18" s="22">
        <v>244</v>
      </c>
      <c r="AP18" s="24">
        <v>13.97</v>
      </c>
      <c r="AQ18" s="22">
        <v>262</v>
      </c>
      <c r="AR18" s="24">
        <v>15.04</v>
      </c>
      <c r="AS18" s="22">
        <v>283</v>
      </c>
      <c r="AT18" s="24">
        <v>16.3</v>
      </c>
      <c r="AU18" s="22">
        <v>269</v>
      </c>
      <c r="AV18" s="24">
        <v>15.46</v>
      </c>
      <c r="AW18" s="22">
        <v>250</v>
      </c>
      <c r="AX18" s="24">
        <v>14.33</v>
      </c>
      <c r="AY18" s="22">
        <v>235</v>
      </c>
      <c r="AZ18" s="24">
        <v>13.44</v>
      </c>
      <c r="BA18" s="22">
        <v>194</v>
      </c>
      <c r="BB18" s="24">
        <v>11.03</v>
      </c>
      <c r="BC18" s="22">
        <v>213</v>
      </c>
      <c r="BD18" s="24">
        <v>12.14</v>
      </c>
      <c r="BE18" s="22">
        <v>221</v>
      </c>
      <c r="BF18" s="24">
        <v>12.61</v>
      </c>
      <c r="BG18" s="22">
        <v>213</v>
      </c>
      <c r="BH18" s="24">
        <v>12.14</v>
      </c>
      <c r="BI18" s="22">
        <v>211</v>
      </c>
      <c r="BJ18" s="24">
        <v>12.02</v>
      </c>
      <c r="BK18" s="22">
        <v>214</v>
      </c>
      <c r="BL18" s="24">
        <v>12.2</v>
      </c>
      <c r="BM18" s="22">
        <v>217</v>
      </c>
      <c r="BN18" s="24">
        <v>12.38</v>
      </c>
      <c r="BO18" s="22">
        <v>237</v>
      </c>
      <c r="BP18" s="24">
        <v>13.56</v>
      </c>
      <c r="BQ18" s="22">
        <v>261</v>
      </c>
      <c r="BR18" s="24">
        <v>14.98</v>
      </c>
      <c r="BS18" s="22">
        <v>263</v>
      </c>
      <c r="BT18" s="24">
        <v>15.1</v>
      </c>
    </row>
    <row r="21" spans="1:72" ht="12.75" customHeight="1" x14ac:dyDescent="0.2">
      <c r="A21" s="41" t="s">
        <v>22</v>
      </c>
      <c r="B21" s="41"/>
    </row>
    <row r="22" spans="1:72" x14ac:dyDescent="0.2">
      <c r="A22" s="41"/>
      <c r="B22" s="41"/>
    </row>
    <row r="23" spans="1:72" x14ac:dyDescent="0.2">
      <c r="A23" s="41"/>
      <c r="B23" s="41"/>
    </row>
    <row r="24" spans="1:72" x14ac:dyDescent="0.2">
      <c r="A24" s="41"/>
      <c r="B24" s="41"/>
    </row>
    <row r="25" spans="1:72" x14ac:dyDescent="0.2">
      <c r="A25" s="41"/>
      <c r="B25" s="41"/>
    </row>
    <row r="26" spans="1:72" x14ac:dyDescent="0.2">
      <c r="A26" s="41"/>
      <c r="B26" s="41"/>
    </row>
    <row r="27" spans="1:72" x14ac:dyDescent="0.2">
      <c r="A27" s="41"/>
      <c r="B27" s="41"/>
    </row>
  </sheetData>
  <mergeCells count="73">
    <mergeCell ref="BS6:BT6"/>
    <mergeCell ref="BS8:BT8"/>
    <mergeCell ref="AY6:AZ6"/>
    <mergeCell ref="BA6:BB6"/>
    <mergeCell ref="BC6:BD6"/>
    <mergeCell ref="BE6:BF6"/>
    <mergeCell ref="AY8:AZ8"/>
    <mergeCell ref="BA8:BB8"/>
    <mergeCell ref="BC8:BD8"/>
    <mergeCell ref="BE8:BF8"/>
    <mergeCell ref="BQ6:BR6"/>
    <mergeCell ref="BQ8:BR8"/>
    <mergeCell ref="BO6:BP6"/>
    <mergeCell ref="BO8:BP8"/>
    <mergeCell ref="BG6:BH6"/>
    <mergeCell ref="BG8:BH8"/>
    <mergeCell ref="AG6:AH6"/>
    <mergeCell ref="C8:D8"/>
    <mergeCell ref="E8:F8"/>
    <mergeCell ref="G8:H8"/>
    <mergeCell ref="I8:J8"/>
    <mergeCell ref="K8:L8"/>
    <mergeCell ref="M6:N6"/>
    <mergeCell ref="O6:P6"/>
    <mergeCell ref="Q6:R6"/>
    <mergeCell ref="S6:T6"/>
    <mergeCell ref="U6:V6"/>
    <mergeCell ref="W6:X6"/>
    <mergeCell ref="C6:D6"/>
    <mergeCell ref="E6:F6"/>
    <mergeCell ref="G6:H6"/>
    <mergeCell ref="I6:J6"/>
    <mergeCell ref="AG8:AH8"/>
    <mergeCell ref="U8:V8"/>
    <mergeCell ref="W8:X8"/>
    <mergeCell ref="A21:B27"/>
    <mergeCell ref="M8:N8"/>
    <mergeCell ref="O8:P8"/>
    <mergeCell ref="Q8:R8"/>
    <mergeCell ref="S8:T8"/>
    <mergeCell ref="A1:B1"/>
    <mergeCell ref="Y8:Z8"/>
    <mergeCell ref="AA8:AB8"/>
    <mergeCell ref="AC8:AD8"/>
    <mergeCell ref="AE8:AF8"/>
    <mergeCell ref="Y6:Z6"/>
    <mergeCell ref="AA6:AB6"/>
    <mergeCell ref="AC6:AD6"/>
    <mergeCell ref="AE6:AF6"/>
    <mergeCell ref="A3:B5"/>
    <mergeCell ref="K6:L6"/>
    <mergeCell ref="AQ6:AR6"/>
    <mergeCell ref="AS6:AT6"/>
    <mergeCell ref="AU6:AV6"/>
    <mergeCell ref="AW6:AX6"/>
    <mergeCell ref="AQ8:AR8"/>
    <mergeCell ref="AS8:AT8"/>
    <mergeCell ref="AU8:AV8"/>
    <mergeCell ref="AW8:AX8"/>
    <mergeCell ref="AI6:AJ6"/>
    <mergeCell ref="AK6:AL6"/>
    <mergeCell ref="AM6:AN6"/>
    <mergeCell ref="AO6:AP6"/>
    <mergeCell ref="AI8:AJ8"/>
    <mergeCell ref="AK8:AL8"/>
    <mergeCell ref="AM8:AN8"/>
    <mergeCell ref="AO8:AP8"/>
    <mergeCell ref="BI6:BJ6"/>
    <mergeCell ref="BK6:BL6"/>
    <mergeCell ref="BM6:BN6"/>
    <mergeCell ref="BI8:BJ8"/>
    <mergeCell ref="BK8:BL8"/>
    <mergeCell ref="BM8:BN8"/>
  </mergeCells>
  <pageMargins left="0.19685039370078741" right="0.19685039370078741" top="0.59055118110236227" bottom="0.74803149606299213" header="0.31496062992125984" footer="0.31496062992125984"/>
  <pageSetup paperSize="9" orientation="landscape" r:id="rId1"/>
  <headerFooter>
    <oddFooter>&amp;Lhttp://www.oecd.org/trade/xcred/asu&amp;R&amp;P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workbookViewId="0">
      <selection activeCell="B37" sqref="B37"/>
    </sheetView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12</v>
      </c>
      <c r="D1" s="32" t="s">
        <v>10</v>
      </c>
      <c r="E1" s="33">
        <f ca="1">+INDIRECT(CONCATENATE("'2011-asu'!A",+MATCH($C$1,'2011-asu'!$B$1:$B$19,0)))</f>
        <v>1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+IF((INDEX('2011-asu'!$A$1:HM27,MATCH('AAA to BBB-'!$C$1,'2011-asu'!$B:$B,0),MATCH(B4,'2011-asu'!$10:$10,0)))=0,"",(INDEX('2011-asu'!$A$1:HM27,MATCH('AAA to BBB-'!$C$1,'2011-asu'!$B:$B,0),MATCH(B4,'2011-asu'!$10:$10,0))))</f>
        <v>102</v>
      </c>
      <c r="E4" s="30">
        <f>IF(INDEX('2011-asu'!$A$1:HN27,MATCH('AAA to BBB-'!$C$1,'2011-asu'!$B:$B,0),MATCH(C4,'2011-asu'!$10:$10,0))=0,"",+INDEX('2011-asu'!$A$1:HN27,MATCH('AAA to BBB-'!$C$1,'2011-asu'!$B:$B,0),MATCH(C4,'2011-asu'!$10:$10,0)))</f>
        <v>5.72</v>
      </c>
    </row>
    <row r="5" spans="1:5" x14ac:dyDescent="0.2">
      <c r="A5" s="30">
        <f t="shared" ref="A5:A66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IF(A5="","",+IF((INDEX('2011-asu'!$A$1:HM28,MATCH('AAA to BBB-'!$C$1,'2011-asu'!$B:$B,0),MATCH(B5,'2011-asu'!$10:$10,0)))=0,"",(INDEX('2011-asu'!$A$1:HM28,MATCH('AAA to BBB-'!$C$1,'2011-asu'!$B:$B,0),MATCH(B5,'2011-asu'!$10:$10,0)))))</f>
        <v>107</v>
      </c>
      <c r="E5" s="30">
        <f>IF(A5="","",IF(INDEX('2011-asu'!$A$1:HN28,MATCH('AAA to BBB-'!$C$1,'2011-asu'!$B:$B,0),MATCH(C5,'2011-asu'!$10:$10,0))=0,"",+INDEX('2011-asu'!$A$1:HN28,MATCH('AAA to BBB-'!$C$1,'2011-asu'!$B:$B,0),MATCH(C5,'2011-asu'!$10:$10,0))))</f>
        <v>6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IF(A6="","",+IF((INDEX('2011-asu'!$A$1:HM29,MATCH('AAA to BBB-'!$C$1,'2011-asu'!$B:$B,0),MATCH(B6,'2011-asu'!$10:$10,0)))=0,"",(INDEX('2011-asu'!$A$1:HM29,MATCH('AAA to BBB-'!$C$1,'2011-asu'!$B:$B,0),MATCH(B6,'2011-asu'!$10:$10,0)))))</f>
        <v>98</v>
      </c>
      <c r="E6" s="30">
        <f>IF(A6="","",IF(INDEX('2011-asu'!$A$1:HN29,MATCH('AAA to BBB-'!$C$1,'2011-asu'!$B:$B,0),MATCH(C6,'2011-asu'!$10:$10,0))=0,"",+INDEX('2011-asu'!$A$1:HN29,MATCH('AAA to BBB-'!$C$1,'2011-asu'!$B:$B,0),MATCH(C6,'2011-asu'!$10:$10,0))))</f>
        <v>5.49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IF(A7="","",+IF((INDEX('2011-asu'!$A$1:HM30,MATCH('AAA to BBB-'!$C$1,'2011-asu'!$B:$B,0),MATCH(B7,'2011-asu'!$10:$10,0)))=0,"",(INDEX('2011-asu'!$A$1:HM30,MATCH('AAA to BBB-'!$C$1,'2011-asu'!$B:$B,0),MATCH(B7,'2011-asu'!$10:$10,0)))))</f>
        <v>91</v>
      </c>
      <c r="E7" s="30">
        <f>IF(A7="","",IF(INDEX('2011-asu'!$A$1:HN30,MATCH('AAA to BBB-'!$C$1,'2011-asu'!$B:$B,0),MATCH(C7,'2011-asu'!$10:$10,0))=0,"",+INDEX('2011-asu'!$A$1:HN30,MATCH('AAA to BBB-'!$C$1,'2011-asu'!$B:$B,0),MATCH(C7,'2011-asu'!$10:$10,0))))</f>
        <v>5.09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IF(A8="","",+IF((INDEX('2011-asu'!$A$1:HM31,MATCH('AAA to BBB-'!$C$1,'2011-asu'!$B:$B,0),MATCH(B8,'2011-asu'!$10:$10,0)))=0,"",(INDEX('2011-asu'!$A$1:HM31,MATCH('AAA to BBB-'!$C$1,'2011-asu'!$B:$B,0),MATCH(B8,'2011-asu'!$10:$10,0)))))</f>
        <v>89</v>
      </c>
      <c r="E8" s="30">
        <f>IF(A8="","",IF(INDEX('2011-asu'!$A$1:HN31,MATCH('AAA to BBB-'!$C$1,'2011-asu'!$B:$B,0),MATCH(C8,'2011-asu'!$10:$10,0))=0,"",+INDEX('2011-asu'!$A$1:HN31,MATCH('AAA to BBB-'!$C$1,'2011-asu'!$B:$B,0),MATCH(C8,'2011-asu'!$10:$10,0))))</f>
        <v>4.9800000000000004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IF(A9="","",+IF((INDEX('2011-asu'!$A$1:HM32,MATCH('AAA to BBB-'!$C$1,'2011-asu'!$B:$B,0),MATCH(B9,'2011-asu'!$10:$10,0)))=0,"",(INDEX('2011-asu'!$A$1:HM32,MATCH('AAA to BBB-'!$C$1,'2011-asu'!$B:$B,0),MATCH(B9,'2011-asu'!$10:$10,0)))))</f>
        <v>89</v>
      </c>
      <c r="E9" s="30">
        <f>IF(A9="","",IF(INDEX('2011-asu'!$A$1:HN32,MATCH('AAA to BBB-'!$C$1,'2011-asu'!$B:$B,0),MATCH(C9,'2011-asu'!$10:$10,0))=0,"",+INDEX('2011-asu'!$A$1:HN32,MATCH('AAA to BBB-'!$C$1,'2011-asu'!$B:$B,0),MATCH(C9,'2011-asu'!$10:$10,0))))</f>
        <v>4.9800000000000004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IF(A10="","",+IF((INDEX('2011-asu'!$A$1:HM33,MATCH('AAA to BBB-'!$C$1,'2011-asu'!$B:$B,0),MATCH(B10,'2011-asu'!$10:$10,0)))=0,"",(INDEX('2011-asu'!$A$1:HM33,MATCH('AAA to BBB-'!$C$1,'2011-asu'!$B:$B,0),MATCH(B10,'2011-asu'!$10:$10,0)))))</f>
        <v>89</v>
      </c>
      <c r="E10" s="30">
        <f>IF(A10="","",IF(INDEX('2011-asu'!$A$1:HN33,MATCH('AAA to BBB-'!$C$1,'2011-asu'!$B:$B,0),MATCH(C10,'2011-asu'!$10:$10,0))=0,"",+INDEX('2011-asu'!$A$1:HN33,MATCH('AAA to BBB-'!$C$1,'2011-asu'!$B:$B,0),MATCH(C10,'2011-asu'!$10:$10,0))))</f>
        <v>4.9800000000000004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IF(A11="","",+IF((INDEX('2011-asu'!$A$1:HM34,MATCH('AAA to BBB-'!$C$1,'2011-asu'!$B:$B,0),MATCH(B11,'2011-asu'!$10:$10,0)))=0,"",(INDEX('2011-asu'!$A$1:HM34,MATCH('AAA to BBB-'!$C$1,'2011-asu'!$B:$B,0),MATCH(B11,'2011-asu'!$10:$10,0)))))</f>
        <v>93</v>
      </c>
      <c r="E11" s="30">
        <f>IF(A11="","",IF(INDEX('2011-asu'!$A$1:HN34,MATCH('AAA to BBB-'!$C$1,'2011-asu'!$B:$B,0),MATCH(C11,'2011-asu'!$10:$10,0))=0,"",+INDEX('2011-asu'!$A$1:HN34,MATCH('AAA to BBB-'!$C$1,'2011-asu'!$B:$B,0),MATCH(C11,'2011-asu'!$10:$10,0))))</f>
        <v>5.2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IF(A12="","",+IF((INDEX('2011-asu'!$A$1:HM35,MATCH('AAA to BBB-'!$C$1,'2011-asu'!$B:$B,0),MATCH(B12,'2011-asu'!$10:$10,0)))=0,"",(INDEX('2011-asu'!$A$1:HM35,MATCH('AAA to BBB-'!$C$1,'2011-asu'!$B:$B,0),MATCH(B12,'2011-asu'!$10:$10,0)))))</f>
        <v>97</v>
      </c>
      <c r="E12" s="30">
        <f>IF(A12="","",IF(INDEX('2011-asu'!$A$1:HN35,MATCH('AAA to BBB-'!$C$1,'2011-asu'!$B:$B,0),MATCH(C12,'2011-asu'!$10:$10,0))=0,"",+INDEX('2011-asu'!$A$1:HN35,MATCH('AAA to BBB-'!$C$1,'2011-asu'!$B:$B,0),MATCH(C12,'2011-asu'!$10:$10,0))))</f>
        <v>5.43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IF(A13="","",+IF((INDEX('2011-asu'!$A$1:HM36,MATCH('AAA to BBB-'!$C$1,'2011-asu'!$B:$B,0),MATCH(B13,'2011-asu'!$10:$10,0)))=0,"",(INDEX('2011-asu'!$A$1:HM36,MATCH('AAA to BBB-'!$C$1,'2011-asu'!$B:$B,0),MATCH(B13,'2011-asu'!$10:$10,0)))))</f>
        <v>89</v>
      </c>
      <c r="E13" s="30">
        <f>IF(A13="","",IF(INDEX('2011-asu'!$A$1:HN36,MATCH('AAA to BBB-'!$C$1,'2011-asu'!$B:$B,0),MATCH(C13,'2011-asu'!$10:$10,0))=0,"",+INDEX('2011-asu'!$A$1:HN36,MATCH('AAA to BBB-'!$C$1,'2011-asu'!$B:$B,0),MATCH(C13,'2011-asu'!$10:$10,0))))</f>
        <v>4.9800000000000004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IF(A14="","",+IF((INDEX('2011-asu'!$A$1:HM37,MATCH('AAA to BBB-'!$C$1,'2011-asu'!$B:$B,0),MATCH(B14,'2011-asu'!$10:$10,0)))=0,"",(INDEX('2011-asu'!$A$1:HM37,MATCH('AAA to BBB-'!$C$1,'2011-asu'!$B:$B,0),MATCH(B14,'2011-asu'!$10:$10,0)))))</f>
        <v>89</v>
      </c>
      <c r="E14" s="30">
        <f>IF(A14="","",IF(INDEX('2011-asu'!$A$1:HN37,MATCH('AAA to BBB-'!$C$1,'2011-asu'!$B:$B,0),MATCH(C14,'2011-asu'!$10:$10,0))=0,"",+INDEX('2011-asu'!$A$1:HN37,MATCH('AAA to BBB-'!$C$1,'2011-asu'!$B:$B,0),MATCH(C14,'2011-asu'!$10:$10,0))))</f>
        <v>4.9800000000000004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IF(A15="","",+IF((INDEX('2011-asu'!$A$1:HM38,MATCH('AAA to BBB-'!$C$1,'2011-asu'!$B:$B,0),MATCH(B15,'2011-asu'!$10:$10,0)))=0,"",(INDEX('2011-asu'!$A$1:HM38,MATCH('AAA to BBB-'!$C$1,'2011-asu'!$B:$B,0),MATCH(B15,'2011-asu'!$10:$10,0)))))</f>
        <v>116</v>
      </c>
      <c r="E15" s="30">
        <f>IF(A15="","",IF(INDEX('2011-asu'!$A$1:HN38,MATCH('AAA to BBB-'!$C$1,'2011-asu'!$B:$B,0),MATCH(C15,'2011-asu'!$10:$10,0))=0,"",+INDEX('2011-asu'!$A$1:HN38,MATCH('AAA to BBB-'!$C$1,'2011-asu'!$B:$B,0),MATCH(C15,'2011-asu'!$10:$10,0))))</f>
        <v>6.52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IF(A16="","",+IF((INDEX('2011-asu'!$A$1:HM39,MATCH('AAA to BBB-'!$C$1,'2011-asu'!$B:$B,0),MATCH(B16,'2011-asu'!$10:$10,0)))=0,"",(INDEX('2011-asu'!$A$1:HM39,MATCH('AAA to BBB-'!$C$1,'2011-asu'!$B:$B,0),MATCH(B16,'2011-asu'!$10:$10,0)))))</f>
        <v>125</v>
      </c>
      <c r="E16" s="30">
        <f>IF(A16="","",IF(INDEX('2011-asu'!$A$1:HN39,MATCH('AAA to BBB-'!$C$1,'2011-asu'!$B:$B,0),MATCH(C16,'2011-asu'!$10:$10,0))=0,"",+INDEX('2011-asu'!$A$1:HN39,MATCH('AAA to BBB-'!$C$1,'2011-asu'!$B:$B,0),MATCH(C16,'2011-asu'!$10:$10,0))))</f>
        <v>7.03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IF(A17="","",+IF((INDEX('2011-asu'!$A$1:HM40,MATCH('AAA to BBB-'!$C$1,'2011-asu'!$B:$B,0),MATCH(B17,'2011-asu'!$10:$10,0)))=0,"",(INDEX('2011-asu'!$A$1:HM40,MATCH('AAA to BBB-'!$C$1,'2011-asu'!$B:$B,0),MATCH(B17,'2011-asu'!$10:$10,0)))))</f>
        <v>119</v>
      </c>
      <c r="E17" s="30">
        <f>IF(A17="","",IF(INDEX('2011-asu'!$A$1:HN40,MATCH('AAA to BBB-'!$C$1,'2011-asu'!$B:$B,0),MATCH(C17,'2011-asu'!$10:$10,0))=0,"",+INDEX('2011-asu'!$A$1:HN40,MATCH('AAA to BBB-'!$C$1,'2011-asu'!$B:$B,0),MATCH(C17,'2011-asu'!$10:$10,0))))</f>
        <v>6.69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IF(A18="","",+IF((INDEX('2011-asu'!$A$1:HM41,MATCH('AAA to BBB-'!$C$1,'2011-asu'!$B:$B,0),MATCH(B18,'2011-asu'!$10:$10,0)))=0,"",(INDEX('2011-asu'!$A$1:HM41,MATCH('AAA to BBB-'!$C$1,'2011-asu'!$B:$B,0),MATCH(B18,'2011-asu'!$10:$10,0)))))</f>
        <v>108</v>
      </c>
      <c r="E18" s="30">
        <f>IF(A18="","",IF(INDEX('2011-asu'!$A$1:HN41,MATCH('AAA to BBB-'!$C$1,'2011-asu'!$B:$B,0),MATCH(C18,'2011-asu'!$10:$10,0))=0,"",+INDEX('2011-asu'!$A$1:HN41,MATCH('AAA to BBB-'!$C$1,'2011-asu'!$B:$B,0),MATCH(C18,'2011-asu'!$10:$10,0))))</f>
        <v>6.06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IF(A19="","",+IF((INDEX('2011-asu'!$A$1:HM42,MATCH('AAA to BBB-'!$C$1,'2011-asu'!$B:$B,0),MATCH(B19,'2011-asu'!$10:$10,0)))=0,"",(INDEX('2011-asu'!$A$1:HM42,MATCH('AAA to BBB-'!$C$1,'2011-asu'!$B:$B,0),MATCH(B19,'2011-asu'!$10:$10,0)))))</f>
        <v>98</v>
      </c>
      <c r="E19" s="30">
        <f>IF(A19="","",IF(INDEX('2011-asu'!$A$1:HN42,MATCH('AAA to BBB-'!$C$1,'2011-asu'!$B:$B,0),MATCH(C19,'2011-asu'!$10:$10,0))=0,"",+INDEX('2011-asu'!$A$1:HN42,MATCH('AAA to BBB-'!$C$1,'2011-asu'!$B:$B,0),MATCH(C19,'2011-asu'!$10:$10,0))))</f>
        <v>5.49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IF(A20="","",+IF((INDEX('2011-asu'!$A$1:HM43,MATCH('AAA to BBB-'!$C$1,'2011-asu'!$B:$B,0),MATCH(B20,'2011-asu'!$10:$10,0)))=0,"",(INDEX('2011-asu'!$A$1:HM43,MATCH('AAA to BBB-'!$C$1,'2011-asu'!$B:$B,0),MATCH(B20,'2011-asu'!$10:$10,0)))))</f>
        <v>89</v>
      </c>
      <c r="E20" s="30">
        <f>IF(A20="","",IF(INDEX('2011-asu'!$A$1:HN43,MATCH('AAA to BBB-'!$C$1,'2011-asu'!$B:$B,0),MATCH(C20,'2011-asu'!$10:$10,0))=0,"",+INDEX('2011-asu'!$A$1:HN43,MATCH('AAA to BBB-'!$C$1,'2011-asu'!$B:$B,0),MATCH(C20,'2011-asu'!$10:$10,0))))</f>
        <v>4.9800000000000004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IF(A21="","",+IF((INDEX('2011-asu'!$A$1:HM44,MATCH('AAA to BBB-'!$C$1,'2011-asu'!$B:$B,0),MATCH(B21,'2011-asu'!$10:$10,0)))=0,"",(INDEX('2011-asu'!$A$1:HM44,MATCH('AAA to BBB-'!$C$1,'2011-asu'!$B:$B,0),MATCH(B21,'2011-asu'!$10:$10,0)))))</f>
        <v>89</v>
      </c>
      <c r="E21" s="30">
        <f>IF(A21="","",IF(INDEX('2011-asu'!$A$1:HN44,MATCH('AAA to BBB-'!$C$1,'2011-asu'!$B:$B,0),MATCH(C21,'2011-asu'!$10:$10,0))=0,"",+INDEX('2011-asu'!$A$1:HN44,MATCH('AAA to BBB-'!$C$1,'2011-asu'!$B:$B,0),MATCH(C21,'2011-asu'!$10:$10,0))))</f>
        <v>4.9800000000000004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IF(A22="","",+IF((INDEX('2011-asu'!$A$1:HM45,MATCH('AAA to BBB-'!$C$1,'2011-asu'!$B:$B,0),MATCH(B22,'2011-asu'!$10:$10,0)))=0,"",(INDEX('2011-asu'!$A$1:HM45,MATCH('AAA to BBB-'!$C$1,'2011-asu'!$B:$B,0),MATCH(B22,'2011-asu'!$10:$10,0)))))</f>
        <v>89</v>
      </c>
      <c r="E22" s="30">
        <f>IF(A22="","",IF(INDEX('2011-asu'!$A$1:HN45,MATCH('AAA to BBB-'!$C$1,'2011-asu'!$B:$B,0),MATCH(C22,'2011-asu'!$10:$10,0))=0,"",+INDEX('2011-asu'!$A$1:HN45,MATCH('AAA to BBB-'!$C$1,'2011-asu'!$B:$B,0),MATCH(C22,'2011-asu'!$10:$10,0))))</f>
        <v>4.9800000000000004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IF(A23="","",+IF((INDEX('2011-asu'!$A$1:HM46,MATCH('AAA to BBB-'!$C$1,'2011-asu'!$B:$B,0),MATCH(B23,'2011-asu'!$10:$10,0)))=0,"",(INDEX('2011-asu'!$A$1:HM46,MATCH('AAA to BBB-'!$C$1,'2011-asu'!$B:$B,0),MATCH(B23,'2011-asu'!$10:$10,0)))))</f>
        <v>89</v>
      </c>
      <c r="E23" s="30">
        <f>IF(A23="","",IF(INDEX('2011-asu'!$A$1:HN46,MATCH('AAA to BBB-'!$C$1,'2011-asu'!$B:$B,0),MATCH(C23,'2011-asu'!$10:$10,0))=0,"",+INDEX('2011-asu'!$A$1:HN46,MATCH('AAA to BBB-'!$C$1,'2011-asu'!$B:$B,0),MATCH(C23,'2011-asu'!$10:$10,0))))</f>
        <v>4.9800000000000004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IF(A24="","",+IF((INDEX('2011-asu'!$A$1:HM47,MATCH('AAA to BBB-'!$C$1,'2011-asu'!$B:$B,0),MATCH(B24,'2011-asu'!$10:$10,0)))=0,"",(INDEX('2011-asu'!$A$1:HM47,MATCH('AAA to BBB-'!$C$1,'2011-asu'!$B:$B,0),MATCH(B24,'2011-asu'!$10:$10,0)))))</f>
        <v>89</v>
      </c>
      <c r="E24" s="30">
        <f>IF(A24="","",IF(INDEX('2011-asu'!$A$1:HN47,MATCH('AAA to BBB-'!$C$1,'2011-asu'!$B:$B,0),MATCH(C24,'2011-asu'!$10:$10,0))=0,"",+INDEX('2011-asu'!$A$1:HN47,MATCH('AAA to BBB-'!$C$1,'2011-asu'!$B:$B,0),MATCH(C24,'2011-asu'!$10:$10,0))))</f>
        <v>4.9800000000000004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IF(A25="","",+IF((INDEX('2011-asu'!$A$1:HM48,MATCH('AAA to BBB-'!$C$1,'2011-asu'!$B:$B,0),MATCH(B25,'2011-asu'!$10:$10,0)))=0,"",(INDEX('2011-asu'!$A$1:HM48,MATCH('AAA to BBB-'!$C$1,'2011-asu'!$B:$B,0),MATCH(B25,'2011-asu'!$10:$10,0)))))</f>
        <v>89</v>
      </c>
      <c r="E25" s="30">
        <f>IF(A25="","",IF(INDEX('2011-asu'!$A$1:HN48,MATCH('AAA to BBB-'!$C$1,'2011-asu'!$B:$B,0),MATCH(C25,'2011-asu'!$10:$10,0))=0,"",+INDEX('2011-asu'!$A$1:HN48,MATCH('AAA to BBB-'!$C$1,'2011-asu'!$B:$B,0),MATCH(C25,'2011-asu'!$10:$10,0))))</f>
        <v>4.9800000000000004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IF(A26="","",+IF((INDEX('2011-asu'!$A$1:HM49,MATCH('AAA to BBB-'!$C$1,'2011-asu'!$B:$B,0),MATCH(B26,'2011-asu'!$10:$10,0)))=0,"",(INDEX('2011-asu'!$A$1:HM49,MATCH('AAA to BBB-'!$C$1,'2011-asu'!$B:$B,0),MATCH(B26,'2011-asu'!$10:$10,0)))))</f>
        <v>98</v>
      </c>
      <c r="E26" s="30">
        <f>IF(A26="","",IF(INDEX('2011-asu'!$A$1:HN49,MATCH('AAA to BBB-'!$C$1,'2011-asu'!$B:$B,0),MATCH(C26,'2011-asu'!$10:$10,0))=0,"",+INDEX('2011-asu'!$A$1:HN49,MATCH('AAA to BBB-'!$C$1,'2011-asu'!$B:$B,0),MATCH(C26,'2011-asu'!$10:$10,0))))</f>
        <v>5.49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IF(A27="","",+IF((INDEX('2011-asu'!$A$1:HM50,MATCH('AAA to BBB-'!$C$1,'2011-asu'!$B:$B,0),MATCH(B27,'2011-asu'!$10:$10,0)))=0,"",(INDEX('2011-asu'!$A$1:HM50,MATCH('AAA to BBB-'!$C$1,'2011-asu'!$B:$B,0),MATCH(B27,'2011-asu'!$10:$10,0)))))</f>
        <v>98</v>
      </c>
      <c r="E27" s="30">
        <f>IF(A27="","",IF(INDEX('2011-asu'!$A$1:HN50,MATCH('AAA to BBB-'!$C$1,'2011-asu'!$B:$B,0),MATCH(C27,'2011-asu'!$10:$10,0))=0,"",+INDEX('2011-asu'!$A$1:HN50,MATCH('AAA to BBB-'!$C$1,'2011-asu'!$B:$B,0),MATCH(C27,'2011-asu'!$10:$10,0))))</f>
        <v>5.49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IF(A28="","",+IF((INDEX('2011-asu'!$A$1:HM51,MATCH('AAA to BBB-'!$C$1,'2011-asu'!$B:$B,0),MATCH(B28,'2011-asu'!$10:$10,0)))=0,"",(INDEX('2011-asu'!$A$1:HM51,MATCH('AAA to BBB-'!$C$1,'2011-asu'!$B:$B,0),MATCH(B28,'2011-asu'!$10:$10,0)))))</f>
        <v>98</v>
      </c>
      <c r="E28" s="30">
        <f>IF(A28="","",IF(INDEX('2011-asu'!$A$1:HN51,MATCH('AAA to BBB-'!$C$1,'2011-asu'!$B:$B,0),MATCH(C28,'2011-asu'!$10:$10,0))=0,"",+INDEX('2011-asu'!$A$1:HN51,MATCH('AAA to BBB-'!$C$1,'2011-asu'!$B:$B,0),MATCH(C28,'2011-asu'!$10:$10,0))))</f>
        <v>5.49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IF(A29="","",+IF((INDEX('2011-asu'!$A$1:HM52,MATCH('AAA to BBB-'!$C$1,'2011-asu'!$B:$B,0),MATCH(B29,'2011-asu'!$10:$10,0)))=0,"",(INDEX('2011-asu'!$A$1:HM52,MATCH('AAA to BBB-'!$C$1,'2011-asu'!$B:$B,0),MATCH(B29,'2011-asu'!$10:$10,0)))))</f>
        <v>98</v>
      </c>
      <c r="E29" s="30">
        <f>IF(A29="","",IF(INDEX('2011-asu'!$A$1:HN52,MATCH('AAA to BBB-'!$C$1,'2011-asu'!$B:$B,0),MATCH(C29,'2011-asu'!$10:$10,0))=0,"",+INDEX('2011-asu'!$A$1:HN52,MATCH('AAA to BBB-'!$C$1,'2011-asu'!$B:$B,0),MATCH(C29,'2011-asu'!$10:$10,0))))</f>
        <v>5.49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IF(A30="","",+IF((INDEX('2011-asu'!$A$1:HM53,MATCH('AAA to BBB-'!$C$1,'2011-asu'!$B:$B,0),MATCH(B30,'2011-asu'!$10:$10,0)))=0,"",(INDEX('2011-asu'!$A$1:HM53,MATCH('AAA to BBB-'!$C$1,'2011-asu'!$B:$B,0),MATCH(B30,'2011-asu'!$10:$10,0)))))</f>
        <v>108</v>
      </c>
      <c r="E30" s="30">
        <f>IF(A30="","",IF(INDEX('2011-asu'!$A$1:HN53,MATCH('AAA to BBB-'!$C$1,'2011-asu'!$B:$B,0),MATCH(C30,'2011-asu'!$10:$10,0))=0,"",+INDEX('2011-asu'!$A$1:HN53,MATCH('AAA to BBB-'!$C$1,'2011-asu'!$B:$B,0),MATCH(C30,'2011-asu'!$10:$10,0))))</f>
        <v>6.05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IF(A31="","",+IF((INDEX('2011-asu'!$A$1:HM54,MATCH('AAA to BBB-'!$C$1,'2011-asu'!$B:$B,0),MATCH(B31,'2011-asu'!$10:$10,0)))=0,"",(INDEX('2011-asu'!$A$1:HM54,MATCH('AAA to BBB-'!$C$1,'2011-asu'!$B:$B,0),MATCH(B31,'2011-asu'!$10:$10,0)))))</f>
        <v>142</v>
      </c>
      <c r="E31" s="30">
        <f>IF(A31="","",IF(INDEX('2011-asu'!$A$1:HN54,MATCH('AAA to BBB-'!$C$1,'2011-asu'!$B:$B,0),MATCH(C31,'2011-asu'!$10:$10,0))=0,"",+INDEX('2011-asu'!$A$1:HN54,MATCH('AAA to BBB-'!$C$1,'2011-asu'!$B:$B,0),MATCH(C31,'2011-asu'!$10:$10,0))))</f>
        <v>8.01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IF(A32="","",+IF((INDEX('2011-asu'!$A$1:HM55,MATCH('AAA to BBB-'!$C$1,'2011-asu'!$B:$B,0),MATCH(B32,'2011-asu'!$10:$10,0)))=0,"",(INDEX('2011-asu'!$A$1:HM55,MATCH('AAA to BBB-'!$C$1,'2011-asu'!$B:$B,0),MATCH(B32,'2011-asu'!$10:$10,0)))))</f>
        <v>144</v>
      </c>
      <c r="E32" s="30">
        <f>IF(A32="","",IF(INDEX('2011-asu'!$A$1:HN55,MATCH('AAA to BBB-'!$C$1,'2011-asu'!$B:$B,0),MATCH(C32,'2011-asu'!$10:$10,0))=0,"",+INDEX('2011-asu'!$A$1:HN55,MATCH('AAA to BBB-'!$C$1,'2011-asu'!$B:$B,0),MATCH(C32,'2011-asu'!$10:$10,0))))</f>
        <v>8.1199999999999992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IF(A33="","",+IF((INDEX('2011-asu'!$A$1:HM56,MATCH('AAA to BBB-'!$C$1,'2011-asu'!$B:$B,0),MATCH(B33,'2011-asu'!$10:$10,0)))=0,"",(INDEX('2011-asu'!$A$1:HM56,MATCH('AAA to BBB-'!$C$1,'2011-asu'!$B:$B,0),MATCH(B33,'2011-asu'!$10:$10,0)))))</f>
        <v>147</v>
      </c>
      <c r="E33" s="30">
        <f>IF(A33="","",IF(INDEX('2011-asu'!$A$1:HN56,MATCH('AAA to BBB-'!$C$1,'2011-asu'!$B:$B,0),MATCH(C33,'2011-asu'!$10:$10,0))=0,"",+INDEX('2011-asu'!$A$1:HN56,MATCH('AAA to BBB-'!$C$1,'2011-asu'!$B:$B,0),MATCH(C33,'2011-asu'!$10:$10,0))))</f>
        <v>8.3000000000000007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IF(A34="","",+IF((INDEX('2011-asu'!$A$1:HM57,MATCH('AAA to BBB-'!$C$1,'2011-asu'!$B:$B,0),MATCH(B34,'2011-asu'!$10:$10,0)))=0,"",(INDEX('2011-asu'!$A$1:HM57,MATCH('AAA to BBB-'!$C$1,'2011-asu'!$B:$B,0),MATCH(B34,'2011-asu'!$10:$10,0)))))</f>
        <v>149</v>
      </c>
      <c r="E34" s="30">
        <f>IF(A34="","",IF(INDEX('2011-asu'!$A$1:HN57,MATCH('AAA to BBB-'!$C$1,'2011-asu'!$B:$B,0),MATCH(C34,'2011-asu'!$10:$10,0))=0,"",+INDEX('2011-asu'!$A$1:HN57,MATCH('AAA to BBB-'!$C$1,'2011-asu'!$B:$B,0),MATCH(C34,'2011-asu'!$10:$10,0))))</f>
        <v>8.41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IF(A35="","",+IF((INDEX('2011-asu'!$A$1:HM58,MATCH('AAA to BBB-'!$C$1,'2011-asu'!$B:$B,0),MATCH(B35,'2011-asu'!$10:$10,0)))=0,"",(INDEX('2011-asu'!$A$1:HM58,MATCH('AAA to BBB-'!$C$1,'2011-asu'!$B:$B,0),MATCH(B35,'2011-asu'!$10:$10,0)))))</f>
        <v>137</v>
      </c>
      <c r="E35" s="30">
        <f>IF(A35="","",IF(INDEX('2011-asu'!$A$1:HN58,MATCH('AAA to BBB-'!$C$1,'2011-asu'!$B:$B,0),MATCH(C35,'2011-asu'!$10:$10,0))=0,"",+INDEX('2011-asu'!$A$1:HN58,MATCH('AAA to BBB-'!$C$1,'2011-asu'!$B:$B,0),MATCH(C35,'2011-asu'!$10:$10,0))))</f>
        <v>7.72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IF(A36="","",+IF((INDEX('2011-asu'!$A$1:HM59,MATCH('AAA to BBB-'!$C$1,'2011-asu'!$B:$B,0),MATCH(B36,'2011-asu'!$10:$10,0)))=0,"",(INDEX('2011-asu'!$A$1:HM59,MATCH('AAA to BBB-'!$C$1,'2011-asu'!$B:$B,0),MATCH(B36,'2011-asu'!$10:$10,0)))))</f>
        <v>137</v>
      </c>
      <c r="E36" s="30">
        <f>IF(A36="","",IF(INDEX('2011-asu'!$A$1:HN59,MATCH('AAA to BBB-'!$C$1,'2011-asu'!$B:$B,0),MATCH(C36,'2011-asu'!$10:$10,0))=0,"",+INDEX('2011-asu'!$A$1:HN59,MATCH('AAA to BBB-'!$C$1,'2011-asu'!$B:$B,0),MATCH(C36,'2011-asu'!$10:$10,0))))</f>
        <v>7.72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IF(A37="","",+IF((INDEX('2011-asu'!$A$1:HM60,MATCH('AAA to BBB-'!$C$1,'2011-asu'!$B:$B,0),MATCH(B37,'2011-asu'!$10:$10,0)))=0,"",(INDEX('2011-asu'!$A$1:HM60,MATCH('AAA to BBB-'!$C$1,'2011-asu'!$B:$B,0),MATCH(B37,'2011-asu'!$10:$10,0)))))</f>
        <v>137</v>
      </c>
      <c r="E37" s="30">
        <f>IF(A37="","",IF(INDEX('2011-asu'!$A$1:HN60,MATCH('AAA to BBB-'!$C$1,'2011-asu'!$B:$B,0),MATCH(C37,'2011-asu'!$10:$10,0))=0,"",+INDEX('2011-asu'!$A$1:HN60,MATCH('AAA to BBB-'!$C$1,'2011-asu'!$B:$B,0),MATCH(C37,'2011-asu'!$10:$10,0))))</f>
        <v>7.72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IF(A38="","",+IF((INDEX('2011-asu'!$A$1:HM61,MATCH('AAA to BBB-'!$C$1,'2011-asu'!$B:$B,0),MATCH(B38,'2011-asu'!$10:$10,0)))=0,"",(INDEX('2011-asu'!$A$1:HM61,MATCH('AAA to BBB-'!$C$1,'2011-asu'!$B:$B,0),MATCH(B38,'2011-asu'!$10:$10,0)))))</f>
        <v>137</v>
      </c>
      <c r="E38" s="30">
        <f>IF(A38="","",IF(INDEX('2011-asu'!$A$1:HN61,MATCH('AAA to BBB-'!$C$1,'2011-asu'!$B:$B,0),MATCH(C38,'2011-asu'!$10:$10,0))=0,"",+INDEX('2011-asu'!$A$1:HN61,MATCH('AAA to BBB-'!$C$1,'2011-asu'!$B:$B,0),MATCH(C38,'2011-asu'!$10:$10,0))))</f>
        <v>7.72</v>
      </c>
    </row>
    <row r="39" spans="1:5" x14ac:dyDescent="0.2">
      <c r="A39" s="30" t="str">
        <f t="shared" si="0"/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IF(A39="","",+IF((INDEX('2011-asu'!$A$1:HM62,MATCH('AAA to BBB-'!$C$1,'2011-asu'!$B:$B,0),MATCH(B39,'2011-asu'!$10:$10,0)))=0,"",(INDEX('2011-asu'!$A$1:HM62,MATCH('AAA to BBB-'!$C$1,'2011-asu'!$B:$B,0),MATCH(B39,'2011-asu'!$10:$10,0)))))</f>
        <v/>
      </c>
      <c r="E39" s="30" t="str">
        <f>IF(A39="","",IF(INDEX('2011-asu'!$A$1:HN62,MATCH('AAA to BBB-'!$C$1,'2011-asu'!$B:$B,0),MATCH(C39,'2011-asu'!$10:$10,0))=0,"",+INDEX('2011-asu'!$A$1:HN62,MATCH('AAA to BBB-'!$C$1,'2011-asu'!$B:$B,0),MATCH(C39,'2011-asu'!$10:$10,0))))</f>
        <v/>
      </c>
    </row>
    <row r="40" spans="1:5" x14ac:dyDescent="0.2">
      <c r="A40" s="30" t="str">
        <f t="shared" si="0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IF(A40="","",+IF((INDEX('2011-asu'!$A$1:HM63,MATCH('AAA to BBB-'!$C$1,'2011-asu'!$B:$B,0),MATCH(B40,'2011-asu'!$10:$10,0)))=0,"",(INDEX('2011-asu'!$A$1:HM63,MATCH('AAA to BBB-'!$C$1,'2011-asu'!$B:$B,0),MATCH(B40,'2011-asu'!$10:$10,0)))))</f>
        <v/>
      </c>
      <c r="E40" s="30" t="str">
        <f>IF(A40="","",IF(INDEX('2011-asu'!$A$1:HN63,MATCH('AAA to BBB-'!$C$1,'2011-asu'!$B:$B,0),MATCH(C40,'2011-asu'!$10:$10,0))=0,"",+INDEX('2011-asu'!$A$1:HN63,MATCH('AAA to BBB-'!$C$1,'2011-asu'!$B:$B,0),MATCH(C40,'2011-asu'!$10:$10,0))))</f>
        <v/>
      </c>
    </row>
    <row r="41" spans="1:5" x14ac:dyDescent="0.2">
      <c r="A41" s="30" t="str">
        <f t="shared" si="0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IF(A41="","",+IF((INDEX('2011-asu'!$A$1:HM64,MATCH('AAA to BBB-'!$C$1,'2011-asu'!$B:$B,0),MATCH(B41,'2011-asu'!$10:$10,0)))=0,"",(INDEX('2011-asu'!$A$1:HM64,MATCH('AAA to BBB-'!$C$1,'2011-asu'!$B:$B,0),MATCH(B41,'2011-asu'!$10:$10,0)))))</f>
        <v/>
      </c>
      <c r="E41" s="30" t="str">
        <f>IF(A41="","",IF(INDEX('2011-asu'!$A$1:HN64,MATCH('AAA to BBB-'!$C$1,'2011-asu'!$B:$B,0),MATCH(C41,'2011-asu'!$10:$10,0))=0,"",+INDEX('2011-asu'!$A$1:HN64,MATCH('AAA to BBB-'!$C$1,'2011-asu'!$B:$B,0),MATCH(C41,'2011-asu'!$10:$10,0))))</f>
        <v/>
      </c>
    </row>
    <row r="42" spans="1:5" x14ac:dyDescent="0.2">
      <c r="A42" s="30" t="str">
        <f t="shared" si="0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IF(A42="","",+IF((INDEX('2011-asu'!$A$1:HM65,MATCH('AAA to BBB-'!$C$1,'2011-asu'!$B:$B,0),MATCH(B42,'2011-asu'!$10:$10,0)))=0,"",(INDEX('2011-asu'!$A$1:HM65,MATCH('AAA to BBB-'!$C$1,'2011-asu'!$B:$B,0),MATCH(B42,'2011-asu'!$10:$10,0)))))</f>
        <v/>
      </c>
      <c r="E42" s="30" t="str">
        <f>IF(A42="","",IF(INDEX('2011-asu'!$A$1:HN65,MATCH('AAA to BBB-'!$C$1,'2011-asu'!$B:$B,0),MATCH(C42,'2011-asu'!$10:$10,0))=0,"",+INDEX('2011-asu'!$A$1:HN65,MATCH('AAA to BBB-'!$C$1,'2011-asu'!$B:$B,0),MATCH(C42,'2011-asu'!$10:$10,0))))</f>
        <v/>
      </c>
    </row>
    <row r="43" spans="1:5" x14ac:dyDescent="0.2">
      <c r="A43" s="30" t="str">
        <f t="shared" si="0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IF(A43="","",+IF((INDEX('2011-asu'!$A$1:HM66,MATCH('AAA to BBB-'!$C$1,'2011-asu'!$B:$B,0),MATCH(B43,'2011-asu'!$10:$10,0)))=0,"",(INDEX('2011-asu'!$A$1:HM66,MATCH('AAA to BBB-'!$C$1,'2011-asu'!$B:$B,0),MATCH(B43,'2011-asu'!$10:$10,0)))))</f>
        <v/>
      </c>
      <c r="E43" s="30" t="str">
        <f>IF(A43="","",IF(INDEX('2011-asu'!$A$1:HN66,MATCH('AAA to BBB-'!$C$1,'2011-asu'!$B:$B,0),MATCH(C43,'2011-asu'!$10:$10,0))=0,"",+INDEX('2011-asu'!$A$1:HN66,MATCH('AAA to BBB-'!$C$1,'2011-asu'!$B:$B,0),MATCH(C43,'2011-asu'!$10:$10,0))))</f>
        <v/>
      </c>
    </row>
    <row r="44" spans="1:5" x14ac:dyDescent="0.2">
      <c r="A44" s="30" t="str">
        <f t="shared" si="0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IF(A44="","",+IF((INDEX('2011-asu'!$A$1:HM67,MATCH('AAA to BBB-'!$C$1,'2011-asu'!$B:$B,0),MATCH(B44,'2011-asu'!$10:$10,0)))=0,"",(INDEX('2011-asu'!$A$1:HM67,MATCH('AAA to BBB-'!$C$1,'2011-asu'!$B:$B,0),MATCH(B44,'2011-asu'!$10:$10,0)))))</f>
        <v/>
      </c>
      <c r="E44" s="30" t="str">
        <f>IF(A44="","",IF(INDEX('2011-asu'!$A$1:HN67,MATCH('AAA to BBB-'!$C$1,'2011-asu'!$B:$B,0),MATCH(C44,'2011-asu'!$10:$10,0))=0,"",+INDEX('2011-asu'!$A$1:HN67,MATCH('AAA to BBB-'!$C$1,'2011-asu'!$B:$B,0),MATCH(C44,'2011-asu'!$10:$10,0))))</f>
        <v/>
      </c>
    </row>
    <row r="45" spans="1:5" x14ac:dyDescent="0.2">
      <c r="A45" s="30" t="str">
        <f t="shared" si="0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IF(A45="","",+IF((INDEX('2011-asu'!$A$1:HM68,MATCH('AAA to BBB-'!$C$1,'2011-asu'!$B:$B,0),MATCH(B45,'2011-asu'!$10:$10,0)))=0,"",(INDEX('2011-asu'!$A$1:HM68,MATCH('AAA to BBB-'!$C$1,'2011-asu'!$B:$B,0),MATCH(B45,'2011-asu'!$10:$10,0)))))</f>
        <v/>
      </c>
      <c r="E45" s="30" t="str">
        <f>IF(A45="","",IF(INDEX('2011-asu'!$A$1:HN68,MATCH('AAA to BBB-'!$C$1,'2011-asu'!$B:$B,0),MATCH(C45,'2011-asu'!$10:$10,0))=0,"",+INDEX('2011-asu'!$A$1:HN68,MATCH('AAA to BBB-'!$C$1,'2011-asu'!$B:$B,0),MATCH(C45,'2011-asu'!$10:$10,0))))</f>
        <v/>
      </c>
    </row>
    <row r="46" spans="1:5" x14ac:dyDescent="0.2">
      <c r="A46" s="30" t="str">
        <f t="shared" si="0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IF(A46="","",+IF((INDEX('2011-asu'!$A$1:HM69,MATCH('AAA to BBB-'!$C$1,'2011-asu'!$B:$B,0),MATCH(B46,'2011-asu'!$10:$10,0)))=0,"",(INDEX('2011-asu'!$A$1:HM69,MATCH('AAA to BBB-'!$C$1,'2011-asu'!$B:$B,0),MATCH(B46,'2011-asu'!$10:$10,0)))))</f>
        <v/>
      </c>
      <c r="E46" s="30" t="str">
        <f>IF(A46="","",IF(INDEX('2011-asu'!$A$1:HN69,MATCH('AAA to BBB-'!$C$1,'2011-asu'!$B:$B,0),MATCH(C46,'2011-asu'!$10:$10,0))=0,"",+INDEX('2011-asu'!$A$1:HN69,MATCH('AAA to BBB-'!$C$1,'2011-asu'!$B:$B,0),MATCH(C46,'2011-asu'!$10:$10,0))))</f>
        <v/>
      </c>
    </row>
    <row r="47" spans="1:5" x14ac:dyDescent="0.2">
      <c r="A47" s="30" t="str">
        <f t="shared" si="0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IF(A47="","",+IF((INDEX('2011-asu'!$A$1:HM70,MATCH('AAA to BBB-'!$C$1,'2011-asu'!$B:$B,0),MATCH(B47,'2011-asu'!$10:$10,0)))=0,"",(INDEX('2011-asu'!$A$1:HM70,MATCH('AAA to BBB-'!$C$1,'2011-asu'!$B:$B,0),MATCH(B47,'2011-asu'!$10:$10,0)))))</f>
        <v/>
      </c>
      <c r="E47" s="30" t="str">
        <f>IF(A47="","",IF(INDEX('2011-asu'!$A$1:HN70,MATCH('AAA to BBB-'!$C$1,'2011-asu'!$B:$B,0),MATCH(C47,'2011-asu'!$10:$10,0))=0,"",+INDEX('2011-asu'!$A$1:HN70,MATCH('AAA to BBB-'!$C$1,'2011-asu'!$B:$B,0),MATCH(C47,'2011-asu'!$10:$10,0))))</f>
        <v/>
      </c>
    </row>
    <row r="48" spans="1:5" x14ac:dyDescent="0.2">
      <c r="A48" s="30" t="str">
        <f t="shared" si="0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IF(A48="","",+IF((INDEX('2011-asu'!$A$1:HM71,MATCH('AAA to BBB-'!$C$1,'2011-asu'!$B:$B,0),MATCH(B48,'2011-asu'!$10:$10,0)))=0,"",(INDEX('2011-asu'!$A$1:HM71,MATCH('AAA to BBB-'!$C$1,'2011-asu'!$B:$B,0),MATCH(B48,'2011-asu'!$10:$10,0)))))</f>
        <v/>
      </c>
      <c r="E48" s="30" t="str">
        <f>IF(A48="","",IF(INDEX('2011-asu'!$A$1:HN71,MATCH('AAA to BBB-'!$C$1,'2011-asu'!$B:$B,0),MATCH(C48,'2011-asu'!$10:$10,0))=0,"",+INDEX('2011-asu'!$A$1:HN71,MATCH('AAA to BBB-'!$C$1,'2011-asu'!$B:$B,0),MATCH(C48,'2011-asu'!$10:$10,0))))</f>
        <v/>
      </c>
    </row>
    <row r="49" spans="1:5" x14ac:dyDescent="0.2">
      <c r="A49" s="30" t="str">
        <f t="shared" si="0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IF(A49="","",+IF((INDEX('2011-asu'!$A$1:HM72,MATCH('AAA to BBB-'!$C$1,'2011-asu'!$B:$B,0),MATCH(B49,'2011-asu'!$10:$10,0)))=0,"",(INDEX('2011-asu'!$A$1:HM72,MATCH('AAA to BBB-'!$C$1,'2011-asu'!$B:$B,0),MATCH(B49,'2011-asu'!$10:$10,0)))))</f>
        <v/>
      </c>
      <c r="E49" s="30" t="str">
        <f>IF(A49="","",IF(INDEX('2011-asu'!$A$1:HN72,MATCH('AAA to BBB-'!$C$1,'2011-asu'!$B:$B,0),MATCH(C49,'2011-asu'!$10:$10,0))=0,"",+INDEX('2011-asu'!$A$1:HN72,MATCH('AAA to BBB-'!$C$1,'2011-asu'!$B:$B,0),MATCH(C49,'2011-asu'!$10:$10,0))))</f>
        <v/>
      </c>
    </row>
    <row r="50" spans="1:5" x14ac:dyDescent="0.2">
      <c r="A50" s="30" t="str">
        <f t="shared" si="0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IF(A50="","",+IF((INDEX('2011-asu'!$A$1:HM73,MATCH('AAA to BBB-'!$C$1,'2011-asu'!$B:$B,0),MATCH(B50,'2011-asu'!$10:$10,0)))=0,"",(INDEX('2011-asu'!$A$1:HM73,MATCH('AAA to BBB-'!$C$1,'2011-asu'!$B:$B,0),MATCH(B50,'2011-asu'!$10:$10,0)))))</f>
        <v/>
      </c>
      <c r="E50" s="30" t="str">
        <f>IF(A50="","",IF(INDEX('2011-asu'!$A$1:HN73,MATCH('AAA to BBB-'!$C$1,'2011-asu'!$B:$B,0),MATCH(C50,'2011-asu'!$10:$10,0))=0,"",+INDEX('2011-asu'!$A$1:HN73,MATCH('AAA to BBB-'!$C$1,'2011-asu'!$B:$B,0),MATCH(C50,'2011-asu'!$10:$10,0))))</f>
        <v/>
      </c>
    </row>
    <row r="51" spans="1:5" x14ac:dyDescent="0.2">
      <c r="A51" s="30" t="str">
        <f t="shared" si="0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IF(A51="","",+IF((INDEX('2011-asu'!$A$1:HM74,MATCH('AAA to BBB-'!$C$1,'2011-asu'!$B:$B,0),MATCH(B51,'2011-asu'!$10:$10,0)))=0,"",(INDEX('2011-asu'!$A$1:HM74,MATCH('AAA to BBB-'!$C$1,'2011-asu'!$B:$B,0),MATCH(B51,'2011-asu'!$10:$10,0)))))</f>
        <v/>
      </c>
      <c r="E51" s="30" t="str">
        <f>IF(A51="","",IF(INDEX('2011-asu'!$A$1:HN74,MATCH('AAA to BBB-'!$C$1,'2011-asu'!$B:$B,0),MATCH(C51,'2011-asu'!$10:$10,0))=0,"",+INDEX('2011-asu'!$A$1:HN74,MATCH('AAA to BBB-'!$C$1,'2011-asu'!$B:$B,0),MATCH(C51,'2011-asu'!$10:$10,0))))</f>
        <v/>
      </c>
    </row>
    <row r="52" spans="1:5" x14ac:dyDescent="0.2">
      <c r="A52" s="30" t="str">
        <f t="shared" si="0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IF(A52="","",+IF((INDEX('2011-asu'!$A$1:HM75,MATCH('AAA to BBB-'!$C$1,'2011-asu'!$B:$B,0),MATCH(B52,'2011-asu'!$10:$10,0)))=0,"",(INDEX('2011-asu'!$A$1:HM75,MATCH('AAA to BBB-'!$C$1,'2011-asu'!$B:$B,0),MATCH(B52,'2011-asu'!$10:$10,0)))))</f>
        <v/>
      </c>
      <c r="E52" s="30" t="str">
        <f>IF(A52="","",IF(INDEX('2011-asu'!$A$1:HN75,MATCH('AAA to BBB-'!$C$1,'2011-asu'!$B:$B,0),MATCH(C52,'2011-asu'!$10:$10,0))=0,"",+INDEX('2011-asu'!$A$1:HN75,MATCH('AAA to BBB-'!$C$1,'2011-asu'!$B:$B,0),MATCH(C52,'2011-asu'!$10:$10,0))))</f>
        <v/>
      </c>
    </row>
    <row r="53" spans="1:5" x14ac:dyDescent="0.2">
      <c r="A53" s="30" t="str">
        <f t="shared" si="0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IF(A53="","",+IF((INDEX('2011-asu'!$A$1:HM76,MATCH('AAA to BBB-'!$C$1,'2011-asu'!$B:$B,0),MATCH(B53,'2011-asu'!$10:$10,0)))=0,"",(INDEX('2011-asu'!$A$1:HM76,MATCH('AAA to BBB-'!$C$1,'2011-asu'!$B:$B,0),MATCH(B53,'2011-asu'!$10:$10,0)))))</f>
        <v/>
      </c>
      <c r="E53" s="30" t="str">
        <f>IF(A53="","",IF(INDEX('2011-asu'!$A$1:HN76,MATCH('AAA to BBB-'!$C$1,'2011-asu'!$B:$B,0),MATCH(C53,'2011-asu'!$10:$10,0))=0,"",+INDEX('2011-asu'!$A$1:HN76,MATCH('AAA to BBB-'!$C$1,'2011-asu'!$B:$B,0),MATCH(C53,'2011-asu'!$10:$10,0))))</f>
        <v/>
      </c>
    </row>
    <row r="54" spans="1:5" x14ac:dyDescent="0.2">
      <c r="A54" s="30" t="str">
        <f t="shared" si="0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IF(A54="","",+IF((INDEX('2011-asu'!$A$1:HM77,MATCH('AAA to BBB-'!$C$1,'2011-asu'!$B:$B,0),MATCH(B54,'2011-asu'!$10:$10,0)))=0,"",(INDEX('2011-asu'!$A$1:HM77,MATCH('AAA to BBB-'!$C$1,'2011-asu'!$B:$B,0),MATCH(B54,'2011-asu'!$10:$10,0)))))</f>
        <v/>
      </c>
      <c r="E54" s="30" t="str">
        <f>IF(A54="","",IF(INDEX('2011-asu'!$A$1:HN77,MATCH('AAA to BBB-'!$C$1,'2011-asu'!$B:$B,0),MATCH(C54,'2011-asu'!$10:$10,0))=0,"",+INDEX('2011-asu'!$A$1:HN77,MATCH('AAA to BBB-'!$C$1,'2011-asu'!$B:$B,0),MATCH(C54,'2011-asu'!$10:$10,0))))</f>
        <v/>
      </c>
    </row>
    <row r="55" spans="1:5" x14ac:dyDescent="0.2">
      <c r="A55" s="30" t="str">
        <f t="shared" si="0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IF(A55="","",+IF((INDEX('2011-asu'!$A$1:HM78,MATCH('AAA to BBB-'!$C$1,'2011-asu'!$B:$B,0),MATCH(B55,'2011-asu'!$10:$10,0)))=0,"",(INDEX('2011-asu'!$A$1:HM78,MATCH('AAA to BBB-'!$C$1,'2011-asu'!$B:$B,0),MATCH(B55,'2011-asu'!$10:$10,0)))))</f>
        <v/>
      </c>
      <c r="E55" s="30" t="str">
        <f>IF(A55="","",IF(INDEX('2011-asu'!$A$1:HN78,MATCH('AAA to BBB-'!$C$1,'2011-asu'!$B:$B,0),MATCH(C55,'2011-asu'!$10:$10,0))=0,"",+INDEX('2011-asu'!$A$1:HN78,MATCH('AAA to BBB-'!$C$1,'2011-asu'!$B:$B,0),MATCH(C55,'2011-asu'!$10:$10,0))))</f>
        <v/>
      </c>
    </row>
    <row r="56" spans="1:5" x14ac:dyDescent="0.2">
      <c r="A56" s="30" t="str">
        <f t="shared" si="0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IF(A56="","",+IF((INDEX('2011-asu'!$A$1:HM79,MATCH('AAA to BBB-'!$C$1,'2011-asu'!$B:$B,0),MATCH(B56,'2011-asu'!$10:$10,0)))=0,"",(INDEX('2011-asu'!$A$1:HM79,MATCH('AAA to BBB-'!$C$1,'2011-asu'!$B:$B,0),MATCH(B56,'2011-asu'!$10:$10,0)))))</f>
        <v/>
      </c>
      <c r="E56" s="30" t="str">
        <f>IF(A56="","",IF(INDEX('2011-asu'!$A$1:HN79,MATCH('AAA to BBB-'!$C$1,'2011-asu'!$B:$B,0),MATCH(C56,'2011-asu'!$10:$10,0))=0,"",+INDEX('2011-asu'!$A$1:HN79,MATCH('AAA to BBB-'!$C$1,'2011-asu'!$B:$B,0),MATCH(C56,'2011-asu'!$10:$10,0))))</f>
        <v/>
      </c>
    </row>
    <row r="57" spans="1:5" x14ac:dyDescent="0.2">
      <c r="A57" s="30" t="str">
        <f t="shared" si="0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IF(A57="","",+IF((INDEX('2011-asu'!$A$1:HM80,MATCH('AAA to BBB-'!$C$1,'2011-asu'!$B:$B,0),MATCH(B57,'2011-asu'!$10:$10,0)))=0,"",(INDEX('2011-asu'!$A$1:HM80,MATCH('AAA to BBB-'!$C$1,'2011-asu'!$B:$B,0),MATCH(B57,'2011-asu'!$10:$10,0)))))</f>
        <v/>
      </c>
      <c r="E57" s="30" t="str">
        <f>IF(A57="","",IF(INDEX('2011-asu'!$A$1:HN80,MATCH('AAA to BBB-'!$C$1,'2011-asu'!$B:$B,0),MATCH(C57,'2011-asu'!$10:$10,0))=0,"",+INDEX('2011-asu'!$A$1:HN80,MATCH('AAA to BBB-'!$C$1,'2011-asu'!$B:$B,0),MATCH(C57,'2011-asu'!$10:$10,0))))</f>
        <v/>
      </c>
    </row>
    <row r="58" spans="1:5" x14ac:dyDescent="0.2">
      <c r="A58" s="30" t="str">
        <f t="shared" si="0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IF(A58="","",+IF((INDEX('2011-asu'!$A$1:HM81,MATCH('AAA to BBB-'!$C$1,'2011-asu'!$B:$B,0),MATCH(B58,'2011-asu'!$10:$10,0)))=0,"",(INDEX('2011-asu'!$A$1:HM81,MATCH('AAA to BBB-'!$C$1,'2011-asu'!$B:$B,0),MATCH(B58,'2011-asu'!$10:$10,0)))))</f>
        <v/>
      </c>
      <c r="E58" s="30" t="str">
        <f>IF(A58="","",IF(INDEX('2011-asu'!$A$1:HN81,MATCH('AAA to BBB-'!$C$1,'2011-asu'!$B:$B,0),MATCH(C58,'2011-asu'!$10:$10,0))=0,"",+INDEX('2011-asu'!$A$1:HN81,MATCH('AAA to BBB-'!$C$1,'2011-asu'!$B:$B,0),MATCH(C58,'2011-asu'!$10:$10,0))))</f>
        <v/>
      </c>
    </row>
    <row r="59" spans="1:5" x14ac:dyDescent="0.2">
      <c r="A59" s="30" t="str">
        <f t="shared" si="0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IF(A59="","",+IF((INDEX('2011-asu'!$A$1:HM82,MATCH('AAA to BBB-'!$C$1,'2011-asu'!$B:$B,0),MATCH(B59,'2011-asu'!$10:$10,0)))=0,"",(INDEX('2011-asu'!$A$1:HM82,MATCH('AAA to BBB-'!$C$1,'2011-asu'!$B:$B,0),MATCH(B59,'2011-asu'!$10:$10,0)))))</f>
        <v/>
      </c>
      <c r="E59" s="30" t="str">
        <f>IF(A59="","",IF(INDEX('2011-asu'!$A$1:HN82,MATCH('AAA to BBB-'!$C$1,'2011-asu'!$B:$B,0),MATCH(C59,'2011-asu'!$10:$10,0))=0,"",+INDEX('2011-asu'!$A$1:HN82,MATCH('AAA to BBB-'!$C$1,'2011-asu'!$B:$B,0),MATCH(C59,'2011-asu'!$10:$10,0))))</f>
        <v/>
      </c>
    </row>
    <row r="60" spans="1:5" x14ac:dyDescent="0.2">
      <c r="A60" s="30" t="str">
        <f t="shared" si="0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IF(A60="","",+IF((INDEX('2011-asu'!$A$1:HM83,MATCH('AAA to BBB-'!$C$1,'2011-asu'!$B:$B,0),MATCH(B60,'2011-asu'!$10:$10,0)))=0,"",(INDEX('2011-asu'!$A$1:HM83,MATCH('AAA to BBB-'!$C$1,'2011-asu'!$B:$B,0),MATCH(B60,'2011-asu'!$10:$10,0)))))</f>
        <v/>
      </c>
      <c r="E60" s="30" t="str">
        <f>IF(A60="","",IF(INDEX('2011-asu'!$A$1:HN83,MATCH('AAA to BBB-'!$C$1,'2011-asu'!$B:$B,0),MATCH(C60,'2011-asu'!$10:$10,0))=0,"",+INDEX('2011-asu'!$A$1:HN83,MATCH('AAA to BBB-'!$C$1,'2011-asu'!$B:$B,0),MATCH(C60,'2011-asu'!$10:$10,0))))</f>
        <v/>
      </c>
    </row>
    <row r="61" spans="1:5" x14ac:dyDescent="0.2">
      <c r="A61" s="30" t="str">
        <f t="shared" si="0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IF(A61="","",+IF((INDEX('2011-asu'!$A$1:HM84,MATCH('AAA to BBB-'!$C$1,'2011-asu'!$B:$B,0),MATCH(B61,'2011-asu'!$10:$10,0)))=0,"",(INDEX('2011-asu'!$A$1:HM84,MATCH('AAA to BBB-'!$C$1,'2011-asu'!$B:$B,0),MATCH(B61,'2011-asu'!$10:$10,0)))))</f>
        <v/>
      </c>
      <c r="E61" s="30" t="str">
        <f>IF(A61="","",IF(INDEX('2011-asu'!$A$1:HN84,MATCH('AAA to BBB-'!$C$1,'2011-asu'!$B:$B,0),MATCH(C61,'2011-asu'!$10:$10,0))=0,"",+INDEX('2011-asu'!$A$1:HN84,MATCH('AAA to BBB-'!$C$1,'2011-asu'!$B:$B,0),MATCH(C61,'2011-asu'!$10:$10,0))))</f>
        <v/>
      </c>
    </row>
    <row r="62" spans="1:5" x14ac:dyDescent="0.2">
      <c r="A62" s="30" t="str">
        <f t="shared" si="0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IF(A62="","",+IF((INDEX('2011-asu'!$A$1:HM85,MATCH('AAA to BBB-'!$C$1,'2011-asu'!$B:$B,0),MATCH(B62,'2011-asu'!$10:$10,0)))=0,"",(INDEX('2011-asu'!$A$1:HM85,MATCH('AAA to BBB-'!$C$1,'2011-asu'!$B:$B,0),MATCH(B62,'2011-asu'!$10:$10,0)))))</f>
        <v/>
      </c>
      <c r="E62" s="30" t="str">
        <f>IF(A62="","",IF(INDEX('2011-asu'!$A$1:HN85,MATCH('AAA to BBB-'!$C$1,'2011-asu'!$B:$B,0),MATCH(C62,'2011-asu'!$10:$10,0))=0,"",+INDEX('2011-asu'!$A$1:HN85,MATCH('AAA to BBB-'!$C$1,'2011-asu'!$B:$B,0),MATCH(C62,'2011-asu'!$10:$10,0))))</f>
        <v/>
      </c>
    </row>
    <row r="63" spans="1:5" x14ac:dyDescent="0.2">
      <c r="A63" s="30" t="str">
        <f t="shared" si="0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IF(A63="","",+IF((INDEX('2011-asu'!$A$1:HM86,MATCH('AAA to BBB-'!$C$1,'2011-asu'!$B:$B,0),MATCH(B63,'2011-asu'!$10:$10,0)))=0,"",(INDEX('2011-asu'!$A$1:HM86,MATCH('AAA to BBB-'!$C$1,'2011-asu'!$B:$B,0),MATCH(B63,'2011-asu'!$10:$10,0)))))</f>
        <v/>
      </c>
      <c r="E63" s="30" t="str">
        <f>IF(A63="","",IF(INDEX('2011-asu'!$A$1:HN86,MATCH('AAA to BBB-'!$C$1,'2011-asu'!$B:$B,0),MATCH(C63,'2011-asu'!$10:$10,0))=0,"",+INDEX('2011-asu'!$A$1:HN86,MATCH('AAA to BBB-'!$C$1,'2011-asu'!$B:$B,0),MATCH(C63,'2011-asu'!$10:$10,0))))</f>
        <v/>
      </c>
    </row>
    <row r="64" spans="1:5" x14ac:dyDescent="0.2">
      <c r="A64" s="30" t="str">
        <f t="shared" si="0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IF(A64="","",+IF((INDEX('2011-asu'!$A$1:HM87,MATCH('AAA to BBB-'!$C$1,'2011-asu'!$B:$B,0),MATCH(B64,'2011-asu'!$10:$10,0)))=0,"",(INDEX('2011-asu'!$A$1:HM87,MATCH('AAA to BBB-'!$C$1,'2011-asu'!$B:$B,0),MATCH(B64,'2011-asu'!$10:$10,0)))))</f>
        <v/>
      </c>
      <c r="E64" s="30" t="str">
        <f>IF(A64="","",IF(INDEX('2011-asu'!$A$1:HN87,MATCH('AAA to BBB-'!$C$1,'2011-asu'!$B:$B,0),MATCH(C64,'2011-asu'!$10:$10,0))=0,"",+INDEX('2011-asu'!$A$1:HN87,MATCH('AAA to BBB-'!$C$1,'2011-asu'!$B:$B,0),MATCH(C64,'2011-asu'!$10:$10,0))))</f>
        <v/>
      </c>
    </row>
    <row r="65" spans="1:5" x14ac:dyDescent="0.2">
      <c r="A65" s="30" t="str">
        <f t="shared" si="0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IF(A65="","",+IF((INDEX('2011-asu'!$A$1:HM88,MATCH('AAA to BBB-'!$C$1,'2011-asu'!$B:$B,0),MATCH(B65,'2011-asu'!$10:$10,0)))=0,"",(INDEX('2011-asu'!$A$1:HM88,MATCH('AAA to BBB-'!$C$1,'2011-asu'!$B:$B,0),MATCH(B65,'2011-asu'!$10:$10,0)))))</f>
        <v/>
      </c>
      <c r="E65" s="30" t="str">
        <f>IF(A65="","",IF(INDEX('2011-asu'!$A$1:HN88,MATCH('AAA to BBB-'!$C$1,'2011-asu'!$B:$B,0),MATCH(C65,'2011-asu'!$10:$10,0))=0,"",+INDEX('2011-asu'!$A$1:HN88,MATCH('AAA to BBB-'!$C$1,'2011-asu'!$B:$B,0),MATCH(C65,'2011-asu'!$10:$10,0))))</f>
        <v/>
      </c>
    </row>
    <row r="66" spans="1:5" x14ac:dyDescent="0.2">
      <c r="A66" s="30" t="str">
        <f t="shared" si="0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IF(A66="","",+IF((INDEX('2011-asu'!$A$1:HM89,MATCH('AAA to BBB-'!$C$1,'2011-asu'!$B:$B,0),MATCH(B66,'2011-asu'!$10:$10,0)))=0,"",(INDEX('2011-asu'!$A$1:HM89,MATCH('AAA to BBB-'!$C$1,'2011-asu'!$B:$B,0),MATCH(B66,'2011-asu'!$10:$10,0)))))</f>
        <v/>
      </c>
      <c r="E66" s="30" t="str">
        <f>IF(A66="","",IF(INDEX('2011-asu'!$A$1:HN89,MATCH('AAA to BBB-'!$C$1,'2011-asu'!$B:$B,0),MATCH(C66,'2011-asu'!$10:$10,0))=0,"",+INDEX('2011-asu'!$A$1:HN89,MATCH('AAA to BBB-'!$C$1,'2011-asu'!$B:$B,0),MATCH(C66,'2011-asu'!$10:$10,0))))</f>
        <v/>
      </c>
    </row>
    <row r="67" spans="1:5" x14ac:dyDescent="0.2">
      <c r="A67" s="30" t="str">
        <f t="shared" ref="A67" si="1">IF(OR(A66=4,A66=""),"",+A66-2)</f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IF(A67="","",+IF((INDEX('2011-asu'!$A$1:HM90,MATCH('AAA to BBB-'!$C$1,'2011-asu'!$B:$B,0),MATCH(B67,'2011-asu'!$10:$10,0)))=0,"",(INDEX('2011-asu'!$A$1:HM90,MATCH('AAA to BBB-'!$C$1,'2011-asu'!$B:$B,0),MATCH(B67,'2011-asu'!$10:$10,0)))))</f>
        <v/>
      </c>
      <c r="E67" s="30" t="str">
        <f>IF(A67="","",IF(INDEX('2011-asu'!$A$1:HN90,MATCH('AAA to BBB-'!$C$1,'2011-asu'!$B:$B,0),MATCH(C67,'2011-asu'!$10:$10,0))=0,"",+INDEX('2011-asu'!$A$1:HN90,MATCH('AAA to BBB-'!$C$1,'2011-asu'!$B:$B,0),MATCH(C67,'2011-asu'!$10:$10,0))))</f>
        <v/>
      </c>
    </row>
    <row r="68" spans="1:5" x14ac:dyDescent="0.2">
      <c r="A68" s="30" t="str">
        <f t="shared" ref="A68:A70" si="2">IF(OR(A67=4,A67=""),"",+A67-2)</f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IF(A68="","",+IF((INDEX('2011-asu'!$A$1:HM91,MATCH('AAA to BBB-'!$C$1,'2011-asu'!$B:$B,0),MATCH(B68,'2011-asu'!$10:$10,0)))=0,"",(INDEX('2011-asu'!$A$1:HM91,MATCH('AAA to BBB-'!$C$1,'2011-asu'!$B:$B,0),MATCH(B68,'2011-asu'!$10:$10,0)))))</f>
        <v/>
      </c>
      <c r="E68" s="30" t="str">
        <f>IF(A68="","",IF(INDEX('2011-asu'!$A$1:HN91,MATCH('AAA to BBB-'!$C$1,'2011-asu'!$B:$B,0),MATCH(C68,'2011-asu'!$10:$10,0))=0,"",+INDEX('2011-asu'!$A$1:HN91,MATCH('AAA to BBB-'!$C$1,'2011-asu'!$B:$B,0),MATCH(C68,'2011-asu'!$10:$10,0))))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IF(A69="","",+IF((INDEX('2011-asu'!$A$1:HM92,MATCH('AAA to BBB-'!$C$1,'2011-asu'!$B:$B,0),MATCH(B69,'2011-asu'!$10:$10,0)))=0,"",(INDEX('2011-asu'!$A$1:HM92,MATCH('AAA to BBB-'!$C$1,'2011-asu'!$B:$B,0),MATCH(B69,'2011-asu'!$10:$10,0)))))</f>
        <v/>
      </c>
      <c r="E69" s="30" t="str">
        <f>IF(A69="","",IF(INDEX('2011-asu'!$A$1:HN92,MATCH('AAA to BBB-'!$C$1,'2011-asu'!$B:$B,0),MATCH(C69,'2011-asu'!$10:$10,0))=0,"",+INDEX('2011-asu'!$A$1:HN92,MATCH('AAA to BBB-'!$C$1,'2011-asu'!$B:$B,0),MATCH(C69,'2011-asu'!$10:$10,0))))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IF(A70="","",+IF((INDEX('2011-asu'!$A$1:HM93,MATCH('AAA to BBB-'!$C$1,'2011-asu'!$B:$B,0),MATCH(B70,'2011-asu'!$10:$10,0)))=0,"",(INDEX('2011-asu'!$A$1:HM93,MATCH('AAA to BBB-'!$C$1,'2011-asu'!$B:$B,0),MATCH(B70,'2011-asu'!$10:$10,0)))))</f>
        <v/>
      </c>
      <c r="E70" s="30" t="str">
        <f>IF(A70="","",IF(INDEX('2011-asu'!$A$1:HN93,MATCH('AAA to BBB-'!$C$1,'2011-asu'!$B:$B,0),MATCH(C70,'2011-asu'!$10:$10,0))=0,"",+INDEX('2011-asu'!$A$1:HN93,MATCH('AAA to BBB-'!$C$1,'2011-asu'!$B:$B,0),MATCH(C70,'2011-asu'!$10:$10,0))))</f>
        <v/>
      </c>
    </row>
  </sheetData>
  <autoFilter ref="B3:E3"/>
  <sortState ref="B4:E67">
    <sortCondition ref="D4:D67"/>
    <sortCondition ref="B4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13</v>
      </c>
      <c r="D1" s="32" t="s">
        <v>10</v>
      </c>
      <c r="E1" s="33">
        <f ca="1">+INDIRECT(CONCATENATE("'2011-asu'!A",+MATCH($C$1,'2011-asu'!$B$1:$B$19,0)))</f>
        <v>2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+IF((INDEX('2011-asu'!$A$1:HM27,MATCH('BB+ and BB'!$C$1,'2011-asu'!$B:$B,0),MATCH(B4,'2011-asu'!$10:$10,0)))=0,"",(INDEX('2011-asu'!$A$1:HM27,MATCH('BB+ and BB'!$C$1,'2011-asu'!$B:$B,0),MATCH(B4,'2011-asu'!$10:$10,0))))</f>
        <v>132</v>
      </c>
      <c r="E4" s="30">
        <f>IF(INDEX('2011-asu'!$A$1:HN27,MATCH('BB+ and BB'!$C$1,'2011-asu'!$B:$B,0),MATCH(C4,'2011-asu'!$10:$10,0))=0,"",+INDEX('2011-asu'!$A$1:HN27,MATCH('BB+ and BB'!$C$1,'2011-asu'!$B:$B,0),MATCH(C4,'2011-asu'!$10:$10,0)))</f>
        <v>7.43</v>
      </c>
    </row>
    <row r="5" spans="1:5" x14ac:dyDescent="0.2">
      <c r="A5" s="30">
        <f t="shared" ref="A5:A38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IF(A5="","",+IF((INDEX('2011-asu'!$A$1:HM28,MATCH('BB+ and BB'!$C$1,'2011-asu'!$B:$B,0),MATCH(B5,'2011-asu'!$10:$10,0)))=0,"",(INDEX('2011-asu'!$A$1:HM28,MATCH('BB+ and BB'!$C$1,'2011-asu'!$B:$B,0),MATCH(B5,'2011-asu'!$10:$10,0)))))</f>
        <v>136</v>
      </c>
      <c r="E5" s="30">
        <f>IF(A5="","",IF(INDEX('2011-asu'!$A$1:HN28,MATCH('BB+ and BB'!$C$1,'2011-asu'!$B:$B,0),MATCH(C5,'2011-asu'!$10:$10,0))=0,"",+INDEX('2011-asu'!$A$1:HN28,MATCH('BB+ and BB'!$C$1,'2011-asu'!$B:$B,0),MATCH(C5,'2011-asu'!$10:$10,0))))</f>
        <v>7.66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IF(A6="","",+IF((INDEX('2011-asu'!$A$1:HM29,MATCH('BB+ and BB'!$C$1,'2011-asu'!$B:$B,0),MATCH(B6,'2011-asu'!$10:$10,0)))=0,"",(INDEX('2011-asu'!$A$1:HM29,MATCH('BB+ and BB'!$C$1,'2011-asu'!$B:$B,0),MATCH(B6,'2011-asu'!$10:$10,0)))))</f>
        <v>126</v>
      </c>
      <c r="E6" s="30">
        <f>IF(A6="","",IF(INDEX('2011-asu'!$A$1:HN29,MATCH('BB+ and BB'!$C$1,'2011-asu'!$B:$B,0),MATCH(C6,'2011-asu'!$10:$10,0))=0,"",+INDEX('2011-asu'!$A$1:HN29,MATCH('BB+ and BB'!$C$1,'2011-asu'!$B:$B,0),MATCH(C6,'2011-asu'!$10:$10,0))))</f>
        <v>7.09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IF(A7="","",+IF((INDEX('2011-asu'!$A$1:HM30,MATCH('BB+ and BB'!$C$1,'2011-asu'!$B:$B,0),MATCH(B7,'2011-asu'!$10:$10,0)))=0,"",(INDEX('2011-asu'!$A$1:HM30,MATCH('BB+ and BB'!$C$1,'2011-asu'!$B:$B,0),MATCH(B7,'2011-asu'!$10:$10,0)))))</f>
        <v>117</v>
      </c>
      <c r="E7" s="30">
        <f>IF(A7="","",IF(INDEX('2011-asu'!$A$1:HN30,MATCH('BB+ and BB'!$C$1,'2011-asu'!$B:$B,0),MATCH(C7,'2011-asu'!$10:$10,0))=0,"",+INDEX('2011-asu'!$A$1:HN30,MATCH('BB+ and BB'!$C$1,'2011-asu'!$B:$B,0),MATCH(C7,'2011-asu'!$10:$10,0))))</f>
        <v>6.57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IF(A8="","",+IF((INDEX('2011-asu'!$A$1:HM31,MATCH('BB+ and BB'!$C$1,'2011-asu'!$B:$B,0),MATCH(B8,'2011-asu'!$10:$10,0)))=0,"",(INDEX('2011-asu'!$A$1:HM31,MATCH('BB+ and BB'!$C$1,'2011-asu'!$B:$B,0),MATCH(B8,'2011-asu'!$10:$10,0)))))</f>
        <v>114</v>
      </c>
      <c r="E8" s="30">
        <f>IF(A8="","",IF(INDEX('2011-asu'!$A$1:HN31,MATCH('BB+ and BB'!$C$1,'2011-asu'!$B:$B,0),MATCH(C8,'2011-asu'!$10:$10,0))=0,"",+INDEX('2011-asu'!$A$1:HN31,MATCH('BB+ and BB'!$C$1,'2011-asu'!$B:$B,0),MATCH(C8,'2011-asu'!$10:$10,0))))</f>
        <v>6.4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IF(A9="","",+IF((INDEX('2011-asu'!$A$1:HM32,MATCH('BB+ and BB'!$C$1,'2011-asu'!$B:$B,0),MATCH(B9,'2011-asu'!$10:$10,0)))=0,"",(INDEX('2011-asu'!$A$1:HM32,MATCH('BB+ and BB'!$C$1,'2011-asu'!$B:$B,0),MATCH(B9,'2011-asu'!$10:$10,0)))))</f>
        <v>105</v>
      </c>
      <c r="E9" s="30">
        <f>IF(A9="","",IF(INDEX('2011-asu'!$A$1:HN32,MATCH('BB+ and BB'!$C$1,'2011-asu'!$B:$B,0),MATCH(C9,'2011-asu'!$10:$10,0))=0,"",+INDEX('2011-asu'!$A$1:HN32,MATCH('BB+ and BB'!$C$1,'2011-asu'!$B:$B,0),MATCH(C9,'2011-asu'!$10:$10,0))))</f>
        <v>5.89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IF(A10="","",+IF((INDEX('2011-asu'!$A$1:HM33,MATCH('BB+ and BB'!$C$1,'2011-asu'!$B:$B,0),MATCH(B10,'2011-asu'!$10:$10,0)))=0,"",(INDEX('2011-asu'!$A$1:HM33,MATCH('BB+ and BB'!$C$1,'2011-asu'!$B:$B,0),MATCH(B10,'2011-asu'!$10:$10,0)))))</f>
        <v>110</v>
      </c>
      <c r="E10" s="30">
        <f>IF(A10="","",IF(INDEX('2011-asu'!$A$1:HN33,MATCH('BB+ and BB'!$C$1,'2011-asu'!$B:$B,0),MATCH(C10,'2011-asu'!$10:$10,0))=0,"",+INDEX('2011-asu'!$A$1:HN33,MATCH('BB+ and BB'!$C$1,'2011-asu'!$B:$B,0),MATCH(C10,'2011-asu'!$10:$10,0))))</f>
        <v>6.17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IF(A11="","",+IF((INDEX('2011-asu'!$A$1:HM34,MATCH('BB+ and BB'!$C$1,'2011-asu'!$B:$B,0),MATCH(B11,'2011-asu'!$10:$10,0)))=0,"",(INDEX('2011-asu'!$A$1:HM34,MATCH('BB+ and BB'!$C$1,'2011-asu'!$B:$B,0),MATCH(B11,'2011-asu'!$10:$10,0)))))</f>
        <v>119</v>
      </c>
      <c r="E11" s="30">
        <f>IF(A11="","",IF(INDEX('2011-asu'!$A$1:HN34,MATCH('BB+ and BB'!$C$1,'2011-asu'!$B:$B,0),MATCH(C11,'2011-asu'!$10:$10,0))=0,"",+INDEX('2011-asu'!$A$1:HN34,MATCH('BB+ and BB'!$C$1,'2011-asu'!$B:$B,0),MATCH(C11,'2011-asu'!$10:$10,0))))</f>
        <v>6.69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IF(A12="","",+IF((INDEX('2011-asu'!$A$1:HM35,MATCH('BB+ and BB'!$C$1,'2011-asu'!$B:$B,0),MATCH(B12,'2011-asu'!$10:$10,0)))=0,"",(INDEX('2011-asu'!$A$1:HM35,MATCH('BB+ and BB'!$C$1,'2011-asu'!$B:$B,0),MATCH(B12,'2011-asu'!$10:$10,0)))))</f>
        <v>125</v>
      </c>
      <c r="E12" s="30">
        <f>IF(A12="","",IF(INDEX('2011-asu'!$A$1:HN35,MATCH('BB+ and BB'!$C$1,'2011-asu'!$B:$B,0),MATCH(C12,'2011-asu'!$10:$10,0))=0,"",+INDEX('2011-asu'!$A$1:HN35,MATCH('BB+ and BB'!$C$1,'2011-asu'!$B:$B,0),MATCH(C12,'2011-asu'!$10:$10,0))))</f>
        <v>7.03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IF(A13="","",+IF((INDEX('2011-asu'!$A$1:HM36,MATCH('BB+ and BB'!$C$1,'2011-asu'!$B:$B,0),MATCH(B13,'2011-asu'!$10:$10,0)))=0,"",(INDEX('2011-asu'!$A$1:HM36,MATCH('BB+ and BB'!$C$1,'2011-asu'!$B:$B,0),MATCH(B13,'2011-asu'!$10:$10,0)))))</f>
        <v>128</v>
      </c>
      <c r="E13" s="30">
        <f>IF(A13="","",IF(INDEX('2011-asu'!$A$1:HN36,MATCH('BB+ and BB'!$C$1,'2011-asu'!$B:$B,0),MATCH(C13,'2011-asu'!$10:$10,0))=0,"",+INDEX('2011-asu'!$A$1:HN36,MATCH('BB+ and BB'!$C$1,'2011-asu'!$B:$B,0),MATCH(C13,'2011-asu'!$10:$10,0))))</f>
        <v>7.2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IF(A14="","",+IF((INDEX('2011-asu'!$A$1:HM37,MATCH('BB+ and BB'!$C$1,'2011-asu'!$B:$B,0),MATCH(B14,'2011-asu'!$10:$10,0)))=0,"",(INDEX('2011-asu'!$A$1:HM37,MATCH('BB+ and BB'!$C$1,'2011-asu'!$B:$B,0),MATCH(B14,'2011-asu'!$10:$10,0)))))</f>
        <v>142</v>
      </c>
      <c r="E14" s="30">
        <f>IF(A14="","",IF(INDEX('2011-asu'!$A$1:HN37,MATCH('BB+ and BB'!$C$1,'2011-asu'!$B:$B,0),MATCH(C14,'2011-asu'!$10:$10,0))=0,"",+INDEX('2011-asu'!$A$1:HN37,MATCH('BB+ and BB'!$C$1,'2011-asu'!$B:$B,0),MATCH(C14,'2011-asu'!$10:$10,0))))</f>
        <v>8.01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IF(A15="","",+IF((INDEX('2011-asu'!$A$1:HM38,MATCH('BB+ and BB'!$C$1,'2011-asu'!$B:$B,0),MATCH(B15,'2011-asu'!$10:$10,0)))=0,"",(INDEX('2011-asu'!$A$1:HM38,MATCH('BB+ and BB'!$C$1,'2011-asu'!$B:$B,0),MATCH(B15,'2011-asu'!$10:$10,0)))))</f>
        <v>151</v>
      </c>
      <c r="E15" s="30">
        <f>IF(A15="","",IF(INDEX('2011-asu'!$A$1:HN38,MATCH('BB+ and BB'!$C$1,'2011-asu'!$B:$B,0),MATCH(C15,'2011-asu'!$10:$10,0))=0,"",+INDEX('2011-asu'!$A$1:HN38,MATCH('BB+ and BB'!$C$1,'2011-asu'!$B:$B,0),MATCH(C15,'2011-asu'!$10:$10,0))))</f>
        <v>8.5299999999999994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IF(A16="","",+IF((INDEX('2011-asu'!$A$1:HM39,MATCH('BB+ and BB'!$C$1,'2011-asu'!$B:$B,0),MATCH(B16,'2011-asu'!$10:$10,0)))=0,"",(INDEX('2011-asu'!$A$1:HM39,MATCH('BB+ and BB'!$C$1,'2011-asu'!$B:$B,0),MATCH(B16,'2011-asu'!$10:$10,0)))))</f>
        <v>164</v>
      </c>
      <c r="E16" s="30">
        <f>IF(A16="","",IF(INDEX('2011-asu'!$A$1:HN39,MATCH('BB+ and BB'!$C$1,'2011-asu'!$B:$B,0),MATCH(C16,'2011-asu'!$10:$10,0))=0,"",+INDEX('2011-asu'!$A$1:HN39,MATCH('BB+ and BB'!$C$1,'2011-asu'!$B:$B,0),MATCH(C16,'2011-asu'!$10:$10,0))))</f>
        <v>9.2799999999999994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IF(A17="","",+IF((INDEX('2011-asu'!$A$1:HM40,MATCH('BB+ and BB'!$C$1,'2011-asu'!$B:$B,0),MATCH(B17,'2011-asu'!$10:$10,0)))=0,"",(INDEX('2011-asu'!$A$1:HM40,MATCH('BB+ and BB'!$C$1,'2011-asu'!$B:$B,0),MATCH(B17,'2011-asu'!$10:$10,0)))))</f>
        <v>177</v>
      </c>
      <c r="E17" s="30">
        <f>IF(A17="","",IF(INDEX('2011-asu'!$A$1:HN40,MATCH('BB+ and BB'!$C$1,'2011-asu'!$B:$B,0),MATCH(C17,'2011-asu'!$10:$10,0))=0,"",+INDEX('2011-asu'!$A$1:HN40,MATCH('BB+ and BB'!$C$1,'2011-asu'!$B:$B,0),MATCH(C17,'2011-asu'!$10:$10,0))))</f>
        <v>10.029999999999999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IF(A18="","",+IF((INDEX('2011-asu'!$A$1:HM41,MATCH('BB+ and BB'!$C$1,'2011-asu'!$B:$B,0),MATCH(B18,'2011-asu'!$10:$10,0)))=0,"",(INDEX('2011-asu'!$A$1:HM41,MATCH('BB+ and BB'!$C$1,'2011-asu'!$B:$B,0),MATCH(B18,'2011-asu'!$10:$10,0)))))</f>
        <v>168</v>
      </c>
      <c r="E18" s="30">
        <f>IF(A18="","",IF(INDEX('2011-asu'!$A$1:HN41,MATCH('BB+ and BB'!$C$1,'2011-asu'!$B:$B,0),MATCH(C18,'2011-asu'!$10:$10,0))=0,"",+INDEX('2011-asu'!$A$1:HN41,MATCH('BB+ and BB'!$C$1,'2011-asu'!$B:$B,0),MATCH(C18,'2011-asu'!$10:$10,0))))</f>
        <v>9.51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IF(A19="","",+IF((INDEX('2011-asu'!$A$1:HM42,MATCH('BB+ and BB'!$C$1,'2011-asu'!$B:$B,0),MATCH(B19,'2011-asu'!$10:$10,0)))=0,"",(INDEX('2011-asu'!$A$1:HM42,MATCH('BB+ and BB'!$C$1,'2011-asu'!$B:$B,0),MATCH(B19,'2011-asu'!$10:$10,0)))))</f>
        <v>154</v>
      </c>
      <c r="E19" s="30">
        <f>IF(A19="","",IF(INDEX('2011-asu'!$A$1:HN42,MATCH('BB+ and BB'!$C$1,'2011-asu'!$B:$B,0),MATCH(C19,'2011-asu'!$10:$10,0))=0,"",+INDEX('2011-asu'!$A$1:HN42,MATCH('BB+ and BB'!$C$1,'2011-asu'!$B:$B,0),MATCH(C19,'2011-asu'!$10:$10,0))))</f>
        <v>8.6999999999999993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IF(A20="","",+IF((INDEX('2011-asu'!$A$1:HM43,MATCH('BB+ and BB'!$C$1,'2011-asu'!$B:$B,0),MATCH(B20,'2011-asu'!$10:$10,0)))=0,"",(INDEX('2011-asu'!$A$1:HM43,MATCH('BB+ and BB'!$C$1,'2011-asu'!$B:$B,0),MATCH(B20,'2011-asu'!$10:$10,0)))))</f>
        <v>140</v>
      </c>
      <c r="E20" s="30">
        <f>IF(A20="","",IF(INDEX('2011-asu'!$A$1:HN43,MATCH('BB+ and BB'!$C$1,'2011-asu'!$B:$B,0),MATCH(C20,'2011-asu'!$10:$10,0))=0,"",+INDEX('2011-asu'!$A$1:HN43,MATCH('BB+ and BB'!$C$1,'2011-asu'!$B:$B,0),MATCH(C20,'2011-asu'!$10:$10,0))))</f>
        <v>7.89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IF(A21="","",+IF((INDEX('2011-asu'!$A$1:HM44,MATCH('BB+ and BB'!$C$1,'2011-asu'!$B:$B,0),MATCH(B21,'2011-asu'!$10:$10,0)))=0,"",(INDEX('2011-asu'!$A$1:HM44,MATCH('BB+ and BB'!$C$1,'2011-asu'!$B:$B,0),MATCH(B21,'2011-asu'!$10:$10,0)))))</f>
        <v>141</v>
      </c>
      <c r="E21" s="30">
        <f>IF(A21="","",IF(INDEX('2011-asu'!$A$1:HN44,MATCH('BB+ and BB'!$C$1,'2011-asu'!$B:$B,0),MATCH(C21,'2011-asu'!$10:$10,0))=0,"",+INDEX('2011-asu'!$A$1:HN44,MATCH('BB+ and BB'!$C$1,'2011-asu'!$B:$B,0),MATCH(C21,'2011-asu'!$10:$10,0))))</f>
        <v>7.95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IF(A22="","",+IF((INDEX('2011-asu'!$A$1:HM45,MATCH('BB+ and BB'!$C$1,'2011-asu'!$B:$B,0),MATCH(B22,'2011-asu'!$10:$10,0)))=0,"",(INDEX('2011-asu'!$A$1:HM45,MATCH('BB+ and BB'!$C$1,'2011-asu'!$B:$B,0),MATCH(B22,'2011-asu'!$10:$10,0)))))</f>
        <v>136</v>
      </c>
      <c r="E22" s="30">
        <f>IF(A22="","",IF(INDEX('2011-asu'!$A$1:HN45,MATCH('BB+ and BB'!$C$1,'2011-asu'!$B:$B,0),MATCH(C22,'2011-asu'!$10:$10,0))=0,"",+INDEX('2011-asu'!$A$1:HN45,MATCH('BB+ and BB'!$C$1,'2011-asu'!$B:$B,0),MATCH(C22,'2011-asu'!$10:$10,0))))</f>
        <v>7.66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IF(A23="","",+IF((INDEX('2011-asu'!$A$1:HM46,MATCH('BB+ and BB'!$C$1,'2011-asu'!$B:$B,0),MATCH(B23,'2011-asu'!$10:$10,0)))=0,"",(INDEX('2011-asu'!$A$1:HM46,MATCH('BB+ and BB'!$C$1,'2011-asu'!$B:$B,0),MATCH(B23,'2011-asu'!$10:$10,0)))))</f>
        <v>126</v>
      </c>
      <c r="E23" s="30">
        <f>IF(A23="","",IF(INDEX('2011-asu'!$A$1:HN46,MATCH('BB+ and BB'!$C$1,'2011-asu'!$B:$B,0),MATCH(C23,'2011-asu'!$10:$10,0))=0,"",+INDEX('2011-asu'!$A$1:HN46,MATCH('BB+ and BB'!$C$1,'2011-asu'!$B:$B,0),MATCH(C23,'2011-asu'!$10:$10,0))))</f>
        <v>7.09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IF(A24="","",+IF((INDEX('2011-asu'!$A$1:HM47,MATCH('BB+ and BB'!$C$1,'2011-asu'!$B:$B,0),MATCH(B24,'2011-asu'!$10:$10,0)))=0,"",(INDEX('2011-asu'!$A$1:HM47,MATCH('BB+ and BB'!$C$1,'2011-asu'!$B:$B,0),MATCH(B24,'2011-asu'!$10:$10,0)))))</f>
        <v>125</v>
      </c>
      <c r="E24" s="30">
        <f>IF(A24="","",IF(INDEX('2011-asu'!$A$1:HN47,MATCH('BB+ and BB'!$C$1,'2011-asu'!$B:$B,0),MATCH(C24,'2011-asu'!$10:$10,0))=0,"",+INDEX('2011-asu'!$A$1:HN47,MATCH('BB+ and BB'!$C$1,'2011-asu'!$B:$B,0),MATCH(C24,'2011-asu'!$10:$10,0))))</f>
        <v>7.03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IF(A25="","",+IF((INDEX('2011-asu'!$A$1:HM48,MATCH('BB+ and BB'!$C$1,'2011-asu'!$B:$B,0),MATCH(B25,'2011-asu'!$10:$10,0)))=0,"",(INDEX('2011-asu'!$A$1:HM48,MATCH('BB+ and BB'!$C$1,'2011-asu'!$B:$B,0),MATCH(B25,'2011-asu'!$10:$10,0)))))</f>
        <v>137</v>
      </c>
      <c r="E25" s="30">
        <f>IF(A25="","",IF(INDEX('2011-asu'!$A$1:HN48,MATCH('BB+ and BB'!$C$1,'2011-asu'!$B:$B,0),MATCH(C25,'2011-asu'!$10:$10,0))=0,"",+INDEX('2011-asu'!$A$1:HN48,MATCH('BB+ and BB'!$C$1,'2011-asu'!$B:$B,0),MATCH(C25,'2011-asu'!$10:$10,0))))</f>
        <v>7.72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IF(A26="","",+IF((INDEX('2011-asu'!$A$1:HM49,MATCH('BB+ and BB'!$C$1,'2011-asu'!$B:$B,0),MATCH(B26,'2011-asu'!$10:$10,0)))=0,"",(INDEX('2011-asu'!$A$1:HM49,MATCH('BB+ and BB'!$C$1,'2011-asu'!$B:$B,0),MATCH(B26,'2011-asu'!$10:$10,0)))))</f>
        <v>153</v>
      </c>
      <c r="E26" s="30">
        <f>IF(A26="","",IF(INDEX('2011-asu'!$A$1:HN49,MATCH('BB+ and BB'!$C$1,'2011-asu'!$B:$B,0),MATCH(C26,'2011-asu'!$10:$10,0))=0,"",+INDEX('2011-asu'!$A$1:HN49,MATCH('BB+ and BB'!$C$1,'2011-asu'!$B:$B,0),MATCH(C26,'2011-asu'!$10:$10,0))))</f>
        <v>8.64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IF(A27="","",+IF((INDEX('2011-asu'!$A$1:HM50,MATCH('BB+ and BB'!$C$1,'2011-asu'!$B:$B,0),MATCH(B27,'2011-asu'!$10:$10,0)))=0,"",(INDEX('2011-asu'!$A$1:HM50,MATCH('BB+ and BB'!$C$1,'2011-asu'!$B:$B,0),MATCH(B27,'2011-asu'!$10:$10,0)))))</f>
        <v>151</v>
      </c>
      <c r="E27" s="30">
        <f>IF(A27="","",IF(INDEX('2011-asu'!$A$1:HN50,MATCH('BB+ and BB'!$C$1,'2011-asu'!$B:$B,0),MATCH(C27,'2011-asu'!$10:$10,0))=0,"",+INDEX('2011-asu'!$A$1:HN50,MATCH('BB+ and BB'!$C$1,'2011-asu'!$B:$B,0),MATCH(C27,'2011-asu'!$10:$10,0))))</f>
        <v>8.5299999999999994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IF(A28="","",+IF((INDEX('2011-asu'!$A$1:HM51,MATCH('BB+ and BB'!$C$1,'2011-asu'!$B:$B,0),MATCH(B28,'2011-asu'!$10:$10,0)))=0,"",(INDEX('2011-asu'!$A$1:HM51,MATCH('BB+ and BB'!$C$1,'2011-asu'!$B:$B,0),MATCH(B28,'2011-asu'!$10:$10,0)))))</f>
        <v>148</v>
      </c>
      <c r="E28" s="30">
        <f>IF(A28="","",IF(INDEX('2011-asu'!$A$1:HN51,MATCH('BB+ and BB'!$C$1,'2011-asu'!$B:$B,0),MATCH(C28,'2011-asu'!$10:$10,0))=0,"",+INDEX('2011-asu'!$A$1:HN51,MATCH('BB+ and BB'!$C$1,'2011-asu'!$B:$B,0),MATCH(C28,'2011-asu'!$10:$10,0))))</f>
        <v>8.35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IF(A29="","",+IF((INDEX('2011-asu'!$A$1:HM52,MATCH('BB+ and BB'!$C$1,'2011-asu'!$B:$B,0),MATCH(B29,'2011-asu'!$10:$10,0)))=0,"",(INDEX('2011-asu'!$A$1:HM52,MATCH('BB+ and BB'!$C$1,'2011-asu'!$B:$B,0),MATCH(B29,'2011-asu'!$10:$10,0)))))</f>
        <v>154</v>
      </c>
      <c r="E29" s="30">
        <f>IF(A29="","",IF(INDEX('2011-asu'!$A$1:HN52,MATCH('BB+ and BB'!$C$1,'2011-asu'!$B:$B,0),MATCH(C29,'2011-asu'!$10:$10,0))=0,"",+INDEX('2011-asu'!$A$1:HN52,MATCH('BB+ and BB'!$C$1,'2011-asu'!$B:$B,0),MATCH(C29,'2011-asu'!$10:$10,0))))</f>
        <v>8.6999999999999993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IF(A30="","",+IF((INDEX('2011-asu'!$A$1:HM53,MATCH('BB+ and BB'!$C$1,'2011-asu'!$B:$B,0),MATCH(B30,'2011-asu'!$10:$10,0)))=0,"",(INDEX('2011-asu'!$A$1:HM53,MATCH('BB+ and BB'!$C$1,'2011-asu'!$B:$B,0),MATCH(B30,'2011-asu'!$10:$10,0)))))</f>
        <v>174</v>
      </c>
      <c r="E30" s="30">
        <f>IF(A30="","",IF(INDEX('2011-asu'!$A$1:HN53,MATCH('BB+ and BB'!$C$1,'2011-asu'!$B:$B,0),MATCH(C30,'2011-asu'!$10:$10,0))=0,"",+INDEX('2011-asu'!$A$1:HN53,MATCH('BB+ and BB'!$C$1,'2011-asu'!$B:$B,0),MATCH(C30,'2011-asu'!$10:$10,0))))</f>
        <v>9.86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IF(A31="","",+IF((INDEX('2011-asu'!$A$1:HM54,MATCH('BB+ and BB'!$C$1,'2011-asu'!$B:$B,0),MATCH(B31,'2011-asu'!$10:$10,0)))=0,"",(INDEX('2011-asu'!$A$1:HM54,MATCH('BB+ and BB'!$C$1,'2011-asu'!$B:$B,0),MATCH(B31,'2011-asu'!$10:$10,0)))))</f>
        <v>189</v>
      </c>
      <c r="E31" s="30">
        <f>IF(A31="","",IF(INDEX('2011-asu'!$A$1:HN54,MATCH('BB+ and BB'!$C$1,'2011-asu'!$B:$B,0),MATCH(C31,'2011-asu'!$10:$10,0))=0,"",+INDEX('2011-asu'!$A$1:HN54,MATCH('BB+ and BB'!$C$1,'2011-asu'!$B:$B,0),MATCH(C31,'2011-asu'!$10:$10,0))))</f>
        <v>10.73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IF(A32="","",+IF((INDEX('2011-asu'!$A$1:HM55,MATCH('BB+ and BB'!$C$1,'2011-asu'!$B:$B,0),MATCH(B32,'2011-asu'!$10:$10,0)))=0,"",(INDEX('2011-asu'!$A$1:HM55,MATCH('BB+ and BB'!$C$1,'2011-asu'!$B:$B,0),MATCH(B32,'2011-asu'!$10:$10,0)))))</f>
        <v>192</v>
      </c>
      <c r="E32" s="30">
        <f>IF(A32="","",IF(INDEX('2011-asu'!$A$1:HN55,MATCH('BB+ and BB'!$C$1,'2011-asu'!$B:$B,0),MATCH(C32,'2011-asu'!$10:$10,0))=0,"",+INDEX('2011-asu'!$A$1:HN55,MATCH('BB+ and BB'!$C$1,'2011-asu'!$B:$B,0),MATCH(C32,'2011-asu'!$10:$10,0))))</f>
        <v>10.91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IF(A33="","",+IF((INDEX('2011-asu'!$A$1:HM56,MATCH('BB+ and BB'!$C$1,'2011-asu'!$B:$B,0),MATCH(B33,'2011-asu'!$10:$10,0)))=0,"",(INDEX('2011-asu'!$A$1:HM56,MATCH('BB+ and BB'!$C$1,'2011-asu'!$B:$B,0),MATCH(B33,'2011-asu'!$10:$10,0)))))</f>
        <v>188</v>
      </c>
      <c r="E33" s="30">
        <f>IF(A33="","",IF(INDEX('2011-asu'!$A$1:HN56,MATCH('BB+ and BB'!$C$1,'2011-asu'!$B:$B,0),MATCH(C33,'2011-asu'!$10:$10,0))=0,"",+INDEX('2011-asu'!$A$1:HN56,MATCH('BB+ and BB'!$C$1,'2011-asu'!$B:$B,0),MATCH(C33,'2011-asu'!$10:$10,0))))</f>
        <v>10.68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IF(A34="","",+IF((INDEX('2011-asu'!$A$1:HM57,MATCH('BB+ and BB'!$C$1,'2011-asu'!$B:$B,0),MATCH(B34,'2011-asu'!$10:$10,0)))=0,"",(INDEX('2011-asu'!$A$1:HM57,MATCH('BB+ and BB'!$C$1,'2011-asu'!$B:$B,0),MATCH(B34,'2011-asu'!$10:$10,0)))))</f>
        <v>178</v>
      </c>
      <c r="E34" s="30">
        <f>IF(A34="","",IF(INDEX('2011-asu'!$A$1:HN57,MATCH('BB+ and BB'!$C$1,'2011-asu'!$B:$B,0),MATCH(C34,'2011-asu'!$10:$10,0))=0,"",+INDEX('2011-asu'!$A$1:HN57,MATCH('BB+ and BB'!$C$1,'2011-asu'!$B:$B,0),MATCH(C34,'2011-asu'!$10:$10,0))))</f>
        <v>10.09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IF(A35="","",+IF((INDEX('2011-asu'!$A$1:HM58,MATCH('BB+ and BB'!$C$1,'2011-asu'!$B:$B,0),MATCH(B35,'2011-asu'!$10:$10,0)))=0,"",(INDEX('2011-asu'!$A$1:HM58,MATCH('BB+ and BB'!$C$1,'2011-asu'!$B:$B,0),MATCH(B35,'2011-asu'!$10:$10,0)))))</f>
        <v>162</v>
      </c>
      <c r="E35" s="30">
        <f>IF(A35="","",IF(INDEX('2011-asu'!$A$1:HN58,MATCH('BB+ and BB'!$C$1,'2011-asu'!$B:$B,0),MATCH(C35,'2011-asu'!$10:$10,0))=0,"",+INDEX('2011-asu'!$A$1:HN58,MATCH('BB+ and BB'!$C$1,'2011-asu'!$B:$B,0),MATCH(C35,'2011-asu'!$10:$10,0))))</f>
        <v>9.16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IF(A36="","",+IF((INDEX('2011-asu'!$A$1:HM59,MATCH('BB+ and BB'!$C$1,'2011-asu'!$B:$B,0),MATCH(B36,'2011-asu'!$10:$10,0)))=0,"",(INDEX('2011-asu'!$A$1:HM59,MATCH('BB+ and BB'!$C$1,'2011-asu'!$B:$B,0),MATCH(B36,'2011-asu'!$10:$10,0)))))</f>
        <v>147</v>
      </c>
      <c r="E36" s="30">
        <f>IF(A36="","",IF(INDEX('2011-asu'!$A$1:HN59,MATCH('BB+ and BB'!$C$1,'2011-asu'!$B:$B,0),MATCH(C36,'2011-asu'!$10:$10,0))=0,"",+INDEX('2011-asu'!$A$1:HN59,MATCH('BB+ and BB'!$C$1,'2011-asu'!$B:$B,0),MATCH(C36,'2011-asu'!$10:$10,0))))</f>
        <v>8.3000000000000007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IF(A37="","",+IF((INDEX('2011-asu'!$A$1:HM60,MATCH('BB+ and BB'!$C$1,'2011-asu'!$B:$B,0),MATCH(B37,'2011-asu'!$10:$10,0)))=0,"",(INDEX('2011-asu'!$A$1:HM60,MATCH('BB+ and BB'!$C$1,'2011-asu'!$B:$B,0),MATCH(B37,'2011-asu'!$10:$10,0)))))</f>
        <v>147</v>
      </c>
      <c r="E37" s="30">
        <f>IF(A37="","",IF(INDEX('2011-asu'!$A$1:HN60,MATCH('BB+ and BB'!$C$1,'2011-asu'!$B:$B,0),MATCH(C37,'2011-asu'!$10:$10,0))=0,"",+INDEX('2011-asu'!$A$1:HN60,MATCH('BB+ and BB'!$C$1,'2011-asu'!$B:$B,0),MATCH(C37,'2011-asu'!$10:$10,0))))</f>
        <v>8.3000000000000007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IF(A38="","",+IF((INDEX('2011-asu'!$A$1:HM61,MATCH('BB+ and BB'!$C$1,'2011-asu'!$B:$B,0),MATCH(B38,'2011-asu'!$10:$10,0)))=0,"",(INDEX('2011-asu'!$A$1:HM61,MATCH('BB+ and BB'!$C$1,'2011-asu'!$B:$B,0),MATCH(B38,'2011-asu'!$10:$10,0)))))</f>
        <v>184</v>
      </c>
      <c r="E38" s="30">
        <f>IF(A38="","",IF(INDEX('2011-asu'!$A$1:HN61,MATCH('BB+ and BB'!$C$1,'2011-asu'!$B:$B,0),MATCH(C38,'2011-asu'!$10:$10,0))=0,"",+INDEX('2011-asu'!$A$1:HN61,MATCH('BB+ and BB'!$C$1,'2011-asu'!$B:$B,0),MATCH(C38,'2011-asu'!$10:$10,0))))</f>
        <v>10.44</v>
      </c>
    </row>
    <row r="39" spans="1:5" x14ac:dyDescent="0.2">
      <c r="A39" s="30" t="str">
        <f t="shared" ref="A39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IF(A39="","",+IF((INDEX('2011-asu'!$A$1:HM62,MATCH('BB+ and BB'!$C$1,'2011-asu'!$B:$B,0),MATCH(B39,'2011-asu'!$10:$10,0)))=0,"",(INDEX('2011-asu'!$A$1:HM62,MATCH('BB+ and BB'!$C$1,'2011-asu'!$B:$B,0),MATCH(B39,'2011-asu'!$10:$10,0)))))</f>
        <v/>
      </c>
      <c r="E39" s="30" t="str">
        <f>IF(A39="","",IF(INDEX('2011-asu'!$A$1:HN62,MATCH('BB+ and BB'!$C$1,'2011-asu'!$B:$B,0),MATCH(C39,'2011-asu'!$10:$10,0))=0,"",+INDEX('2011-asu'!$A$1:HN62,MATCH('BB+ and BB'!$C$1,'2011-asu'!$B:$B,0),MATCH(C39,'2011-asu'!$10:$10,0))))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IF(A40="","",+IF((INDEX('2011-asu'!$A$1:HM63,MATCH('BB+ and BB'!$C$1,'2011-asu'!$B:$B,0),MATCH(B40,'2011-asu'!$10:$10,0)))=0,"",(INDEX('2011-asu'!$A$1:HM63,MATCH('BB+ and BB'!$C$1,'2011-asu'!$B:$B,0),MATCH(B40,'2011-asu'!$10:$10,0)))))</f>
        <v/>
      </c>
      <c r="E40" s="30" t="str">
        <f>IF(A40="","",IF(INDEX('2011-asu'!$A$1:HN63,MATCH('BB+ and BB'!$C$1,'2011-asu'!$B:$B,0),MATCH(C40,'2011-asu'!$10:$10,0))=0,"",+INDEX('2011-asu'!$A$1:HN63,MATCH('BB+ and BB'!$C$1,'2011-asu'!$B:$B,0),MATCH(C40,'2011-asu'!$10:$10,0))))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IF(A41="","",+IF((INDEX('2011-asu'!$A$1:HM64,MATCH('BB+ and BB'!$C$1,'2011-asu'!$B:$B,0),MATCH(B41,'2011-asu'!$10:$10,0)))=0,"",(INDEX('2011-asu'!$A$1:HM64,MATCH('BB+ and BB'!$C$1,'2011-asu'!$B:$B,0),MATCH(B41,'2011-asu'!$10:$10,0)))))</f>
        <v/>
      </c>
      <c r="E41" s="30" t="str">
        <f>IF(A41="","",IF(INDEX('2011-asu'!$A$1:HN64,MATCH('BB+ and BB'!$C$1,'2011-asu'!$B:$B,0),MATCH(C41,'2011-asu'!$10:$10,0))=0,"",+INDEX('2011-asu'!$A$1:HN64,MATCH('BB+ and BB'!$C$1,'2011-asu'!$B:$B,0),MATCH(C41,'2011-asu'!$10:$10,0))))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IF(A42="","",+IF((INDEX('2011-asu'!$A$1:HM65,MATCH('BB+ and BB'!$C$1,'2011-asu'!$B:$B,0),MATCH(B42,'2011-asu'!$10:$10,0)))=0,"",(INDEX('2011-asu'!$A$1:HM65,MATCH('BB+ and BB'!$C$1,'2011-asu'!$B:$B,0),MATCH(B42,'2011-asu'!$10:$10,0)))))</f>
        <v/>
      </c>
      <c r="E42" s="30" t="str">
        <f>IF(A42="","",IF(INDEX('2011-asu'!$A$1:HN65,MATCH('BB+ and BB'!$C$1,'2011-asu'!$B:$B,0),MATCH(C42,'2011-asu'!$10:$10,0))=0,"",+INDEX('2011-asu'!$A$1:HN65,MATCH('BB+ and BB'!$C$1,'2011-asu'!$B:$B,0),MATCH(C42,'2011-asu'!$10:$10,0))))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IF(A43="","",+IF((INDEX('2011-asu'!$A$1:HM66,MATCH('BB+ and BB'!$C$1,'2011-asu'!$B:$B,0),MATCH(B43,'2011-asu'!$10:$10,0)))=0,"",(INDEX('2011-asu'!$A$1:HM66,MATCH('BB+ and BB'!$C$1,'2011-asu'!$B:$B,0),MATCH(B43,'2011-asu'!$10:$10,0)))))</f>
        <v/>
      </c>
      <c r="E43" s="30" t="str">
        <f>IF(A43="","",IF(INDEX('2011-asu'!$A$1:HN66,MATCH('BB+ and BB'!$C$1,'2011-asu'!$B:$B,0),MATCH(C43,'2011-asu'!$10:$10,0))=0,"",+INDEX('2011-asu'!$A$1:HN66,MATCH('BB+ and BB'!$C$1,'2011-asu'!$B:$B,0),MATCH(C43,'2011-asu'!$10:$10,0))))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IF(A44="","",+IF((INDEX('2011-asu'!$A$1:HM67,MATCH('BB+ and BB'!$C$1,'2011-asu'!$B:$B,0),MATCH(B44,'2011-asu'!$10:$10,0)))=0,"",(INDEX('2011-asu'!$A$1:HM67,MATCH('BB+ and BB'!$C$1,'2011-asu'!$B:$B,0),MATCH(B44,'2011-asu'!$10:$10,0)))))</f>
        <v/>
      </c>
      <c r="E44" s="30" t="str">
        <f>IF(A44="","",IF(INDEX('2011-asu'!$A$1:HN67,MATCH('BB+ and BB'!$C$1,'2011-asu'!$B:$B,0),MATCH(C44,'2011-asu'!$10:$10,0))=0,"",+INDEX('2011-asu'!$A$1:HN67,MATCH('BB+ and BB'!$C$1,'2011-asu'!$B:$B,0),MATCH(C44,'2011-asu'!$10:$10,0))))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IF(A45="","",+IF((INDEX('2011-asu'!$A$1:HM68,MATCH('BB+ and BB'!$C$1,'2011-asu'!$B:$B,0),MATCH(B45,'2011-asu'!$10:$10,0)))=0,"",(INDEX('2011-asu'!$A$1:HM68,MATCH('BB+ and BB'!$C$1,'2011-asu'!$B:$B,0),MATCH(B45,'2011-asu'!$10:$10,0)))))</f>
        <v/>
      </c>
      <c r="E45" s="30" t="str">
        <f>IF(A45="","",IF(INDEX('2011-asu'!$A$1:HN68,MATCH('BB+ and BB'!$C$1,'2011-asu'!$B:$B,0),MATCH(C45,'2011-asu'!$10:$10,0))=0,"",+INDEX('2011-asu'!$A$1:HN68,MATCH('BB+ and BB'!$C$1,'2011-asu'!$B:$B,0),MATCH(C45,'2011-asu'!$10:$10,0))))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IF(A46="","",+IF((INDEX('2011-asu'!$A$1:HM69,MATCH('BB+ and BB'!$C$1,'2011-asu'!$B:$B,0),MATCH(B46,'2011-asu'!$10:$10,0)))=0,"",(INDEX('2011-asu'!$A$1:HM69,MATCH('BB+ and BB'!$C$1,'2011-asu'!$B:$B,0),MATCH(B46,'2011-asu'!$10:$10,0)))))</f>
        <v/>
      </c>
      <c r="E46" s="30" t="str">
        <f>IF(A46="","",IF(INDEX('2011-asu'!$A$1:HN69,MATCH('BB+ and BB'!$C$1,'2011-asu'!$B:$B,0),MATCH(C46,'2011-asu'!$10:$10,0))=0,"",+INDEX('2011-asu'!$A$1:HN69,MATCH('BB+ and BB'!$C$1,'2011-asu'!$B:$B,0),MATCH(C46,'2011-asu'!$10:$10,0))))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IF(A47="","",+IF((INDEX('2011-asu'!$A$1:HM70,MATCH('BB+ and BB'!$C$1,'2011-asu'!$B:$B,0),MATCH(B47,'2011-asu'!$10:$10,0)))=0,"",(INDEX('2011-asu'!$A$1:HM70,MATCH('BB+ and BB'!$C$1,'2011-asu'!$B:$B,0),MATCH(B47,'2011-asu'!$10:$10,0)))))</f>
        <v/>
      </c>
      <c r="E47" s="30" t="str">
        <f>IF(A47="","",IF(INDEX('2011-asu'!$A$1:HN70,MATCH('BB+ and BB'!$C$1,'2011-asu'!$B:$B,0),MATCH(C47,'2011-asu'!$10:$10,0))=0,"",+INDEX('2011-asu'!$A$1:HN70,MATCH('BB+ and BB'!$C$1,'2011-asu'!$B:$B,0),MATCH(C47,'2011-asu'!$10:$10,0))))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IF(A48="","",+IF((INDEX('2011-asu'!$A$1:HM71,MATCH('BB+ and BB'!$C$1,'2011-asu'!$B:$B,0),MATCH(B48,'2011-asu'!$10:$10,0)))=0,"",(INDEX('2011-asu'!$A$1:HM71,MATCH('BB+ and BB'!$C$1,'2011-asu'!$B:$B,0),MATCH(B48,'2011-asu'!$10:$10,0)))))</f>
        <v/>
      </c>
      <c r="E48" s="30" t="str">
        <f>IF(A48="","",IF(INDEX('2011-asu'!$A$1:HN71,MATCH('BB+ and BB'!$C$1,'2011-asu'!$B:$B,0),MATCH(C48,'2011-asu'!$10:$10,0))=0,"",+INDEX('2011-asu'!$A$1:HN71,MATCH('BB+ and BB'!$C$1,'2011-asu'!$B:$B,0),MATCH(C48,'2011-asu'!$10:$10,0))))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IF(A49="","",+IF((INDEX('2011-asu'!$A$1:HM72,MATCH('BB+ and BB'!$C$1,'2011-asu'!$B:$B,0),MATCH(B49,'2011-asu'!$10:$10,0)))=0,"",(INDEX('2011-asu'!$A$1:HM72,MATCH('BB+ and BB'!$C$1,'2011-asu'!$B:$B,0),MATCH(B49,'2011-asu'!$10:$10,0)))))</f>
        <v/>
      </c>
      <c r="E49" s="30" t="str">
        <f>IF(A49="","",IF(INDEX('2011-asu'!$A$1:HN72,MATCH('BB+ and BB'!$C$1,'2011-asu'!$B:$B,0),MATCH(C49,'2011-asu'!$10:$10,0))=0,"",+INDEX('2011-asu'!$A$1:HN72,MATCH('BB+ and BB'!$C$1,'2011-asu'!$B:$B,0),MATCH(C49,'2011-asu'!$10:$10,0))))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IF(A50="","",+IF((INDEX('2011-asu'!$A$1:HM73,MATCH('BB+ and BB'!$C$1,'2011-asu'!$B:$B,0),MATCH(B50,'2011-asu'!$10:$10,0)))=0,"",(INDEX('2011-asu'!$A$1:HM73,MATCH('BB+ and BB'!$C$1,'2011-asu'!$B:$B,0),MATCH(B50,'2011-asu'!$10:$10,0)))))</f>
        <v/>
      </c>
      <c r="E50" s="30" t="str">
        <f>IF(A50="","",IF(INDEX('2011-asu'!$A$1:HN73,MATCH('BB+ and BB'!$C$1,'2011-asu'!$B:$B,0),MATCH(C50,'2011-asu'!$10:$10,0))=0,"",+INDEX('2011-asu'!$A$1:HN73,MATCH('BB+ and BB'!$C$1,'2011-asu'!$B:$B,0),MATCH(C50,'2011-asu'!$10:$10,0))))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IF(A51="","",+IF((INDEX('2011-asu'!$A$1:HM74,MATCH('BB+ and BB'!$C$1,'2011-asu'!$B:$B,0),MATCH(B51,'2011-asu'!$10:$10,0)))=0,"",(INDEX('2011-asu'!$A$1:HM74,MATCH('BB+ and BB'!$C$1,'2011-asu'!$B:$B,0),MATCH(B51,'2011-asu'!$10:$10,0)))))</f>
        <v/>
      </c>
      <c r="E51" s="30" t="str">
        <f>IF(A51="","",IF(INDEX('2011-asu'!$A$1:HN74,MATCH('BB+ and BB'!$C$1,'2011-asu'!$B:$B,0),MATCH(C51,'2011-asu'!$10:$10,0))=0,"",+INDEX('2011-asu'!$A$1:HN74,MATCH('BB+ and BB'!$C$1,'2011-asu'!$B:$B,0),MATCH(C51,'2011-asu'!$10:$10,0))))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IF(A52="","",+IF((INDEX('2011-asu'!$A$1:HM75,MATCH('BB+ and BB'!$C$1,'2011-asu'!$B:$B,0),MATCH(B52,'2011-asu'!$10:$10,0)))=0,"",(INDEX('2011-asu'!$A$1:HM75,MATCH('BB+ and BB'!$C$1,'2011-asu'!$B:$B,0),MATCH(B52,'2011-asu'!$10:$10,0)))))</f>
        <v/>
      </c>
      <c r="E52" s="30" t="str">
        <f>IF(A52="","",IF(INDEX('2011-asu'!$A$1:HN75,MATCH('BB+ and BB'!$C$1,'2011-asu'!$B:$B,0),MATCH(C52,'2011-asu'!$10:$10,0))=0,"",+INDEX('2011-asu'!$A$1:HN75,MATCH('BB+ and BB'!$C$1,'2011-asu'!$B:$B,0),MATCH(C52,'2011-asu'!$10:$10,0))))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IF(A53="","",+IF((INDEX('2011-asu'!$A$1:HM76,MATCH('BB+ and BB'!$C$1,'2011-asu'!$B:$B,0),MATCH(B53,'2011-asu'!$10:$10,0)))=0,"",(INDEX('2011-asu'!$A$1:HM76,MATCH('BB+ and BB'!$C$1,'2011-asu'!$B:$B,0),MATCH(B53,'2011-asu'!$10:$10,0)))))</f>
        <v/>
      </c>
      <c r="E53" s="30" t="str">
        <f>IF(A53="","",IF(INDEX('2011-asu'!$A$1:HN76,MATCH('BB+ and BB'!$C$1,'2011-asu'!$B:$B,0),MATCH(C53,'2011-asu'!$10:$10,0))=0,"",+INDEX('2011-asu'!$A$1:HN76,MATCH('BB+ and BB'!$C$1,'2011-asu'!$B:$B,0),MATCH(C53,'2011-asu'!$10:$10,0))))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IF(A54="","",+IF((INDEX('2011-asu'!$A$1:HM77,MATCH('BB+ and BB'!$C$1,'2011-asu'!$B:$B,0),MATCH(B54,'2011-asu'!$10:$10,0)))=0,"",(INDEX('2011-asu'!$A$1:HM77,MATCH('BB+ and BB'!$C$1,'2011-asu'!$B:$B,0),MATCH(B54,'2011-asu'!$10:$10,0)))))</f>
        <v/>
      </c>
      <c r="E54" s="30" t="str">
        <f>IF(A54="","",IF(INDEX('2011-asu'!$A$1:HN77,MATCH('BB+ and BB'!$C$1,'2011-asu'!$B:$B,0),MATCH(C54,'2011-asu'!$10:$10,0))=0,"",+INDEX('2011-asu'!$A$1:HN77,MATCH('BB+ and BB'!$C$1,'2011-asu'!$B:$B,0),MATCH(C54,'2011-asu'!$10:$10,0))))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IF(A55="","",+IF((INDEX('2011-asu'!$A$1:HM78,MATCH('BB+ and BB'!$C$1,'2011-asu'!$B:$B,0),MATCH(B55,'2011-asu'!$10:$10,0)))=0,"",(INDEX('2011-asu'!$A$1:HM78,MATCH('BB+ and BB'!$C$1,'2011-asu'!$B:$B,0),MATCH(B55,'2011-asu'!$10:$10,0)))))</f>
        <v/>
      </c>
      <c r="E55" s="30" t="str">
        <f>IF(A55="","",IF(INDEX('2011-asu'!$A$1:HN78,MATCH('BB+ and BB'!$C$1,'2011-asu'!$B:$B,0),MATCH(C55,'2011-asu'!$10:$10,0))=0,"",+INDEX('2011-asu'!$A$1:HN78,MATCH('BB+ and BB'!$C$1,'2011-asu'!$B:$B,0),MATCH(C55,'2011-asu'!$10:$10,0))))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IF(A56="","",+IF((INDEX('2011-asu'!$A$1:HM79,MATCH('BB+ and BB'!$C$1,'2011-asu'!$B:$B,0),MATCH(B56,'2011-asu'!$10:$10,0)))=0,"",(INDEX('2011-asu'!$A$1:HM79,MATCH('BB+ and BB'!$C$1,'2011-asu'!$B:$B,0),MATCH(B56,'2011-asu'!$10:$10,0)))))</f>
        <v/>
      </c>
      <c r="E56" s="30" t="str">
        <f>IF(A56="","",IF(INDEX('2011-asu'!$A$1:HN79,MATCH('BB+ and BB'!$C$1,'2011-asu'!$B:$B,0),MATCH(C56,'2011-asu'!$10:$10,0))=0,"",+INDEX('2011-asu'!$A$1:HN79,MATCH('BB+ and BB'!$C$1,'2011-asu'!$B:$B,0),MATCH(C56,'2011-asu'!$10:$10,0))))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IF(A57="","",+IF((INDEX('2011-asu'!$A$1:HM80,MATCH('BB+ and BB'!$C$1,'2011-asu'!$B:$B,0),MATCH(B57,'2011-asu'!$10:$10,0)))=0,"",(INDEX('2011-asu'!$A$1:HM80,MATCH('BB+ and BB'!$C$1,'2011-asu'!$B:$B,0),MATCH(B57,'2011-asu'!$10:$10,0)))))</f>
        <v/>
      </c>
      <c r="E57" s="30" t="str">
        <f>IF(A57="","",IF(INDEX('2011-asu'!$A$1:HN80,MATCH('BB+ and BB'!$C$1,'2011-asu'!$B:$B,0),MATCH(C57,'2011-asu'!$10:$10,0))=0,"",+INDEX('2011-asu'!$A$1:HN80,MATCH('BB+ and BB'!$C$1,'2011-asu'!$B:$B,0),MATCH(C57,'2011-asu'!$10:$10,0))))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IF(A58="","",+IF((INDEX('2011-asu'!$A$1:HM81,MATCH('BB+ and BB'!$C$1,'2011-asu'!$B:$B,0),MATCH(B58,'2011-asu'!$10:$10,0)))=0,"",(INDEX('2011-asu'!$A$1:HM81,MATCH('BB+ and BB'!$C$1,'2011-asu'!$B:$B,0),MATCH(B58,'2011-asu'!$10:$10,0)))))</f>
        <v/>
      </c>
      <c r="E58" s="30" t="str">
        <f>IF(A58="","",IF(INDEX('2011-asu'!$A$1:HN81,MATCH('BB+ and BB'!$C$1,'2011-asu'!$B:$B,0),MATCH(C58,'2011-asu'!$10:$10,0))=0,"",+INDEX('2011-asu'!$A$1:HN81,MATCH('BB+ and BB'!$C$1,'2011-asu'!$B:$B,0),MATCH(C58,'2011-asu'!$10:$10,0))))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IF(A59="","",+IF((INDEX('2011-asu'!$A$1:HM82,MATCH('BB+ and BB'!$C$1,'2011-asu'!$B:$B,0),MATCH(B59,'2011-asu'!$10:$10,0)))=0,"",(INDEX('2011-asu'!$A$1:HM82,MATCH('BB+ and BB'!$C$1,'2011-asu'!$B:$B,0),MATCH(B59,'2011-asu'!$10:$10,0)))))</f>
        <v/>
      </c>
      <c r="E59" s="30" t="str">
        <f>IF(A59="","",IF(INDEX('2011-asu'!$A$1:HN82,MATCH('BB+ and BB'!$C$1,'2011-asu'!$B:$B,0),MATCH(C59,'2011-asu'!$10:$10,0))=0,"",+INDEX('2011-asu'!$A$1:HN82,MATCH('BB+ and BB'!$C$1,'2011-asu'!$B:$B,0),MATCH(C59,'2011-asu'!$10:$10,0))))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IF(A60="","",+IF((INDEX('2011-asu'!$A$1:HM83,MATCH('BB+ and BB'!$C$1,'2011-asu'!$B:$B,0),MATCH(B60,'2011-asu'!$10:$10,0)))=0,"",(INDEX('2011-asu'!$A$1:HM83,MATCH('BB+ and BB'!$C$1,'2011-asu'!$B:$B,0),MATCH(B60,'2011-asu'!$10:$10,0)))))</f>
        <v/>
      </c>
      <c r="E60" s="30" t="str">
        <f>IF(A60="","",IF(INDEX('2011-asu'!$A$1:HN83,MATCH('BB+ and BB'!$C$1,'2011-asu'!$B:$B,0),MATCH(C60,'2011-asu'!$10:$10,0))=0,"",+INDEX('2011-asu'!$A$1:HN83,MATCH('BB+ and BB'!$C$1,'2011-asu'!$B:$B,0),MATCH(C60,'2011-asu'!$10:$10,0))))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IF(A61="","",+IF((INDEX('2011-asu'!$A$1:HM84,MATCH('BB+ and BB'!$C$1,'2011-asu'!$B:$B,0),MATCH(B61,'2011-asu'!$10:$10,0)))=0,"",(INDEX('2011-asu'!$A$1:HM84,MATCH('BB+ and BB'!$C$1,'2011-asu'!$B:$B,0),MATCH(B61,'2011-asu'!$10:$10,0)))))</f>
        <v/>
      </c>
      <c r="E61" s="30" t="str">
        <f>IF(A61="","",IF(INDEX('2011-asu'!$A$1:HN84,MATCH('BB+ and BB'!$C$1,'2011-asu'!$B:$B,0),MATCH(C61,'2011-asu'!$10:$10,0))=0,"",+INDEX('2011-asu'!$A$1:HN84,MATCH('BB+ and BB'!$C$1,'2011-asu'!$B:$B,0),MATCH(C61,'2011-asu'!$10:$10,0))))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IF(A62="","",+IF((INDEX('2011-asu'!$A$1:HM85,MATCH('BB+ and BB'!$C$1,'2011-asu'!$B:$B,0),MATCH(B62,'2011-asu'!$10:$10,0)))=0,"",(INDEX('2011-asu'!$A$1:HM85,MATCH('BB+ and BB'!$C$1,'2011-asu'!$B:$B,0),MATCH(B62,'2011-asu'!$10:$10,0)))))</f>
        <v/>
      </c>
      <c r="E62" s="30" t="str">
        <f>IF(A62="","",IF(INDEX('2011-asu'!$A$1:HN85,MATCH('BB+ and BB'!$C$1,'2011-asu'!$B:$B,0),MATCH(C62,'2011-asu'!$10:$10,0))=0,"",+INDEX('2011-asu'!$A$1:HN85,MATCH('BB+ and BB'!$C$1,'2011-asu'!$B:$B,0),MATCH(C62,'2011-asu'!$10:$10,0))))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IF(A63="","",+IF((INDEX('2011-asu'!$A$1:HM86,MATCH('BB+ and BB'!$C$1,'2011-asu'!$B:$B,0),MATCH(B63,'2011-asu'!$10:$10,0)))=0,"",(INDEX('2011-asu'!$A$1:HM86,MATCH('BB+ and BB'!$C$1,'2011-asu'!$B:$B,0),MATCH(B63,'2011-asu'!$10:$10,0)))))</f>
        <v/>
      </c>
      <c r="E63" s="30" t="str">
        <f>IF(A63="","",IF(INDEX('2011-asu'!$A$1:HN86,MATCH('BB+ and BB'!$C$1,'2011-asu'!$B:$B,0),MATCH(C63,'2011-asu'!$10:$10,0))=0,"",+INDEX('2011-asu'!$A$1:HN86,MATCH('BB+ and BB'!$C$1,'2011-asu'!$B:$B,0),MATCH(C63,'2011-asu'!$10:$10,0))))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IF(A64="","",+IF((INDEX('2011-asu'!$A$1:HM87,MATCH('BB+ and BB'!$C$1,'2011-asu'!$B:$B,0),MATCH(B64,'2011-asu'!$10:$10,0)))=0,"",(INDEX('2011-asu'!$A$1:HM87,MATCH('BB+ and BB'!$C$1,'2011-asu'!$B:$B,0),MATCH(B64,'2011-asu'!$10:$10,0)))))</f>
        <v/>
      </c>
      <c r="E64" s="30" t="str">
        <f>IF(A64="","",IF(INDEX('2011-asu'!$A$1:HN87,MATCH('BB+ and BB'!$C$1,'2011-asu'!$B:$B,0),MATCH(C64,'2011-asu'!$10:$10,0))=0,"",+INDEX('2011-asu'!$A$1:HN87,MATCH('BB+ and BB'!$C$1,'2011-asu'!$B:$B,0),MATCH(C64,'2011-asu'!$10:$10,0))))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IF(A65="","",+IF((INDEX('2011-asu'!$A$1:HM88,MATCH('BB+ and BB'!$C$1,'2011-asu'!$B:$B,0),MATCH(B65,'2011-asu'!$10:$10,0)))=0,"",(INDEX('2011-asu'!$A$1:HM88,MATCH('BB+ and BB'!$C$1,'2011-asu'!$B:$B,0),MATCH(B65,'2011-asu'!$10:$10,0)))))</f>
        <v/>
      </c>
      <c r="E65" s="30" t="str">
        <f>IF(A65="","",IF(INDEX('2011-asu'!$A$1:HN88,MATCH('BB+ and BB'!$C$1,'2011-asu'!$B:$B,0),MATCH(C65,'2011-asu'!$10:$10,0))=0,"",+INDEX('2011-asu'!$A$1:HN88,MATCH('BB+ and BB'!$C$1,'2011-asu'!$B:$B,0),MATCH(C65,'2011-asu'!$10:$10,0))))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IF(A66="","",+IF((INDEX('2011-asu'!$A$1:HM89,MATCH('BB+ and BB'!$C$1,'2011-asu'!$B:$B,0),MATCH(B66,'2011-asu'!$10:$10,0)))=0,"",(INDEX('2011-asu'!$A$1:HM89,MATCH('BB+ and BB'!$C$1,'2011-asu'!$B:$B,0),MATCH(B66,'2011-asu'!$10:$10,0)))))</f>
        <v/>
      </c>
      <c r="E66" s="30" t="str">
        <f>IF(A66="","",IF(INDEX('2011-asu'!$A$1:HN89,MATCH('BB+ and BB'!$C$1,'2011-asu'!$B:$B,0),MATCH(C66,'2011-asu'!$10:$10,0))=0,"",+INDEX('2011-asu'!$A$1:HN89,MATCH('BB+ and BB'!$C$1,'2011-asu'!$B:$B,0),MATCH(C66,'2011-asu'!$10:$10,0))))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IF(A67="","",+IF((INDEX('2011-asu'!$A$1:HM90,MATCH('BB+ and BB'!$C$1,'2011-asu'!$B:$B,0),MATCH(B67,'2011-asu'!$10:$10,0)))=0,"",(INDEX('2011-asu'!$A$1:HM90,MATCH('BB+ and BB'!$C$1,'2011-asu'!$B:$B,0),MATCH(B67,'2011-asu'!$10:$10,0)))))</f>
        <v/>
      </c>
      <c r="E67" s="30" t="str">
        <f>IF(A67="","",IF(INDEX('2011-asu'!$A$1:HN90,MATCH('BB+ and BB'!$C$1,'2011-asu'!$B:$B,0),MATCH(C67,'2011-asu'!$10:$10,0))=0,"",+INDEX('2011-asu'!$A$1:HN90,MATCH('BB+ and BB'!$C$1,'2011-asu'!$B:$B,0),MATCH(C67,'2011-asu'!$10:$10,0))))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IF(A68="","",+IF((INDEX('2011-asu'!$A$1:HM91,MATCH('BB+ and BB'!$C$1,'2011-asu'!$B:$B,0),MATCH(B68,'2011-asu'!$10:$10,0)))=0,"",(INDEX('2011-asu'!$A$1:HM91,MATCH('BB+ and BB'!$C$1,'2011-asu'!$B:$B,0),MATCH(B68,'2011-asu'!$10:$10,0)))))</f>
        <v/>
      </c>
      <c r="E68" s="30" t="str">
        <f>IF(A68="","",IF(INDEX('2011-asu'!$A$1:HN91,MATCH('BB+ and BB'!$C$1,'2011-asu'!$B:$B,0),MATCH(C68,'2011-asu'!$10:$10,0))=0,"",+INDEX('2011-asu'!$A$1:HN91,MATCH('BB+ and BB'!$C$1,'2011-asu'!$B:$B,0),MATCH(C68,'2011-asu'!$10:$10,0))))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IF(A69="","",+IF((INDEX('2011-asu'!$A$1:HM92,MATCH('BB+ and BB'!$C$1,'2011-asu'!$B:$B,0),MATCH(B69,'2011-asu'!$10:$10,0)))=0,"",(INDEX('2011-asu'!$A$1:HM92,MATCH('BB+ and BB'!$C$1,'2011-asu'!$B:$B,0),MATCH(B69,'2011-asu'!$10:$10,0)))))</f>
        <v/>
      </c>
      <c r="E69" s="30" t="str">
        <f>IF(A69="","",IF(INDEX('2011-asu'!$A$1:HN92,MATCH('BB+ and BB'!$C$1,'2011-asu'!$B:$B,0),MATCH(C69,'2011-asu'!$10:$10,0))=0,"",+INDEX('2011-asu'!$A$1:HN92,MATCH('BB+ and BB'!$C$1,'2011-asu'!$B:$B,0),MATCH(C69,'2011-asu'!$10:$10,0))))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IF(A70="","",+IF((INDEX('2011-asu'!$A$1:HM93,MATCH('BB+ and BB'!$C$1,'2011-asu'!$B:$B,0),MATCH(B70,'2011-asu'!$10:$10,0)))=0,"",(INDEX('2011-asu'!$A$1:HM93,MATCH('BB+ and BB'!$C$1,'2011-asu'!$B:$B,0),MATCH(B70,'2011-asu'!$10:$10,0)))))</f>
        <v/>
      </c>
      <c r="E70" s="30" t="str">
        <f>IF(A70="","",IF(INDEX('2011-asu'!$A$1:HN93,MATCH('BB+ and BB'!$C$1,'2011-asu'!$B:$B,0),MATCH(C70,'2011-asu'!$10:$10,0))=0,"",+INDEX('2011-asu'!$A$1:HN93,MATCH('BB+ and BB'!$C$1,'2011-asu'!$B:$B,0),MATCH(C70,'2011-asu'!$10:$10,0))))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14</v>
      </c>
      <c r="D1" s="32" t="s">
        <v>10</v>
      </c>
      <c r="E1" s="33">
        <f ca="1">+INDIRECT(CONCATENATE("'2011-asu'!A",+MATCH($C$1,'2011-asu'!$B$1:$B$19,0)))</f>
        <v>3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+IF((INDEX('2011-asu'!$A$1:HM27,MATCH('BB-'!$C$1,'2011-asu'!$B:$B,0),MATCH(B4,'2011-asu'!$10:$10,0)))=0,"",(INDEX('2011-asu'!$A$1:HM27,MATCH('BB-'!$C$1,'2011-asu'!$B:$B,0),MATCH(B4,'2011-asu'!$10:$10,0))))</f>
        <v>155</v>
      </c>
      <c r="E4" s="30">
        <f>IF(INDEX('2011-asu'!$A$1:HN27,MATCH('BB-'!$C$1,'2011-asu'!$B:$B,0),MATCH(C4,'2011-asu'!$10:$10,0))=0,"",+INDEX('2011-asu'!$A$1:HN27,MATCH('BB-'!$C$1,'2011-asu'!$B:$B,0),MATCH(C4,'2011-asu'!$10:$10,0)))</f>
        <v>8.76</v>
      </c>
    </row>
    <row r="5" spans="1:5" x14ac:dyDescent="0.2">
      <c r="A5" s="30">
        <f t="shared" ref="A5:A37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IF(A5="","",+IF((INDEX('2011-asu'!$A$1:HM28,MATCH('BB-'!$C$1,'2011-asu'!$B:$B,0),MATCH(B5,'2011-asu'!$10:$10,0)))=0,"",(INDEX('2011-asu'!$A$1:HM28,MATCH('BB-'!$C$1,'2011-asu'!$B:$B,0),MATCH(B5,'2011-asu'!$10:$10,0)))))</f>
        <v>158</v>
      </c>
      <c r="E5" s="30">
        <f>IF(A5="","",IF(INDEX('2011-asu'!$A$1:HN28,MATCH('BB-'!$C$1,'2011-asu'!$B:$B,0),MATCH(C5,'2011-asu'!$10:$10,0))=0,"",+INDEX('2011-asu'!$A$1:HN28,MATCH('BB-'!$C$1,'2011-asu'!$B:$B,0),MATCH(C5,'2011-asu'!$10:$10,0))))</f>
        <v>8.93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IF(A6="","",+IF((INDEX('2011-asu'!$A$1:HM29,MATCH('BB-'!$C$1,'2011-asu'!$B:$B,0),MATCH(B6,'2011-asu'!$10:$10,0)))=0,"",(INDEX('2011-asu'!$A$1:HM29,MATCH('BB-'!$C$1,'2011-asu'!$B:$B,0),MATCH(B6,'2011-asu'!$10:$10,0)))))</f>
        <v>146</v>
      </c>
      <c r="E6" s="30">
        <f>IF(A6="","",IF(INDEX('2011-asu'!$A$1:HN29,MATCH('BB-'!$C$1,'2011-asu'!$B:$B,0),MATCH(C6,'2011-asu'!$10:$10,0))=0,"",+INDEX('2011-asu'!$A$1:HN29,MATCH('BB-'!$C$1,'2011-asu'!$B:$B,0),MATCH(C6,'2011-asu'!$10:$10,0))))</f>
        <v>8.24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IF(A7="","",+IF((INDEX('2011-asu'!$A$1:HM30,MATCH('BB-'!$C$1,'2011-asu'!$B:$B,0),MATCH(B7,'2011-asu'!$10:$10,0)))=0,"",(INDEX('2011-asu'!$A$1:HM30,MATCH('BB-'!$C$1,'2011-asu'!$B:$B,0),MATCH(B7,'2011-asu'!$10:$10,0)))))</f>
        <v>136</v>
      </c>
      <c r="E7" s="30">
        <f>IF(A7="","",IF(INDEX('2011-asu'!$A$1:HN30,MATCH('BB-'!$C$1,'2011-asu'!$B:$B,0),MATCH(C7,'2011-asu'!$10:$10,0))=0,"",+INDEX('2011-asu'!$A$1:HN30,MATCH('BB-'!$C$1,'2011-asu'!$B:$B,0),MATCH(C7,'2011-asu'!$10:$10,0))))</f>
        <v>7.66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IF(A8="","",+IF((INDEX('2011-asu'!$A$1:HM31,MATCH('BB-'!$C$1,'2011-asu'!$B:$B,0),MATCH(B8,'2011-asu'!$10:$10,0)))=0,"",(INDEX('2011-asu'!$A$1:HM31,MATCH('BB-'!$C$1,'2011-asu'!$B:$B,0),MATCH(B8,'2011-asu'!$10:$10,0)))))</f>
        <v>131</v>
      </c>
      <c r="E8" s="30">
        <f>IF(A8="","",IF(INDEX('2011-asu'!$A$1:HN31,MATCH('BB-'!$C$1,'2011-asu'!$B:$B,0),MATCH(C8,'2011-asu'!$10:$10,0))=0,"",+INDEX('2011-asu'!$A$1:HN31,MATCH('BB-'!$C$1,'2011-asu'!$B:$B,0),MATCH(C8,'2011-asu'!$10:$10,0))))</f>
        <v>7.37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IF(A9="","",+IF((INDEX('2011-asu'!$A$1:HM32,MATCH('BB-'!$C$1,'2011-asu'!$B:$B,0),MATCH(B9,'2011-asu'!$10:$10,0)))=0,"",(INDEX('2011-asu'!$A$1:HM32,MATCH('BB-'!$C$1,'2011-asu'!$B:$B,0),MATCH(B9,'2011-asu'!$10:$10,0)))))</f>
        <v>124</v>
      </c>
      <c r="E9" s="30">
        <f>IF(A9="","",IF(INDEX('2011-asu'!$A$1:HN32,MATCH('BB-'!$C$1,'2011-asu'!$B:$B,0),MATCH(C9,'2011-asu'!$10:$10,0))=0,"",+INDEX('2011-asu'!$A$1:HN32,MATCH('BB-'!$C$1,'2011-asu'!$B:$B,0),MATCH(C9,'2011-asu'!$10:$10,0))))</f>
        <v>6.97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IF(A10="","",+IF((INDEX('2011-asu'!$A$1:HM33,MATCH('BB-'!$C$1,'2011-asu'!$B:$B,0),MATCH(B10,'2011-asu'!$10:$10,0)))=0,"",(INDEX('2011-asu'!$A$1:HM33,MATCH('BB-'!$C$1,'2011-asu'!$B:$B,0),MATCH(B10,'2011-asu'!$10:$10,0)))))</f>
        <v>128</v>
      </c>
      <c r="E10" s="30">
        <f>IF(A10="","",IF(INDEX('2011-asu'!$A$1:HN33,MATCH('BB-'!$C$1,'2011-asu'!$B:$B,0),MATCH(C10,'2011-asu'!$10:$10,0))=0,"",+INDEX('2011-asu'!$A$1:HN33,MATCH('BB-'!$C$1,'2011-asu'!$B:$B,0),MATCH(C10,'2011-asu'!$10:$10,0))))</f>
        <v>7.2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IF(A11="","",+IF((INDEX('2011-asu'!$A$1:HM34,MATCH('BB-'!$C$1,'2011-asu'!$B:$B,0),MATCH(B11,'2011-asu'!$10:$10,0)))=0,"",(INDEX('2011-asu'!$A$1:HM34,MATCH('BB-'!$C$1,'2011-asu'!$B:$B,0),MATCH(B11,'2011-asu'!$10:$10,0)))))</f>
        <v>136</v>
      </c>
      <c r="E11" s="30">
        <f>IF(A11="","",IF(INDEX('2011-asu'!$A$1:HN34,MATCH('BB-'!$C$1,'2011-asu'!$B:$B,0),MATCH(C11,'2011-asu'!$10:$10,0))=0,"",+INDEX('2011-asu'!$A$1:HN34,MATCH('BB-'!$C$1,'2011-asu'!$B:$B,0),MATCH(C11,'2011-asu'!$10:$10,0))))</f>
        <v>7.66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IF(A12="","",+IF((INDEX('2011-asu'!$A$1:HM35,MATCH('BB-'!$C$1,'2011-asu'!$B:$B,0),MATCH(B12,'2011-asu'!$10:$10,0)))=0,"",(INDEX('2011-asu'!$A$1:HM35,MATCH('BB-'!$C$1,'2011-asu'!$B:$B,0),MATCH(B12,'2011-asu'!$10:$10,0)))))</f>
        <v>140</v>
      </c>
      <c r="E12" s="30">
        <f>IF(A12="","",IF(INDEX('2011-asu'!$A$1:HN35,MATCH('BB-'!$C$1,'2011-asu'!$B:$B,0),MATCH(C12,'2011-asu'!$10:$10,0))=0,"",+INDEX('2011-asu'!$A$1:HN35,MATCH('BB-'!$C$1,'2011-asu'!$B:$B,0),MATCH(C12,'2011-asu'!$10:$10,0))))</f>
        <v>7.89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IF(A13="","",+IF((INDEX('2011-asu'!$A$1:HM36,MATCH('BB-'!$C$1,'2011-asu'!$B:$B,0),MATCH(B13,'2011-asu'!$10:$10,0)))=0,"",(INDEX('2011-asu'!$A$1:HM36,MATCH('BB-'!$C$1,'2011-asu'!$B:$B,0),MATCH(B13,'2011-asu'!$10:$10,0)))))</f>
        <v>142</v>
      </c>
      <c r="E13" s="30">
        <f>IF(A13="","",IF(INDEX('2011-asu'!$A$1:HN36,MATCH('BB-'!$C$1,'2011-asu'!$B:$B,0),MATCH(C13,'2011-asu'!$10:$10,0))=0,"",+INDEX('2011-asu'!$A$1:HN36,MATCH('BB-'!$C$1,'2011-asu'!$B:$B,0),MATCH(C13,'2011-asu'!$10:$10,0))))</f>
        <v>8.01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IF(A14="","",+IF((INDEX('2011-asu'!$A$1:HM37,MATCH('BB-'!$C$1,'2011-asu'!$B:$B,0),MATCH(B14,'2011-asu'!$10:$10,0)))=0,"",(INDEX('2011-asu'!$A$1:HM37,MATCH('BB-'!$C$1,'2011-asu'!$B:$B,0),MATCH(B14,'2011-asu'!$10:$10,0)))))</f>
        <v>154</v>
      </c>
      <c r="E14" s="30">
        <f>IF(A14="","",IF(INDEX('2011-asu'!$A$1:HN37,MATCH('BB-'!$C$1,'2011-asu'!$B:$B,0),MATCH(C14,'2011-asu'!$10:$10,0))=0,"",+INDEX('2011-asu'!$A$1:HN37,MATCH('BB-'!$C$1,'2011-asu'!$B:$B,0),MATCH(C14,'2011-asu'!$10:$10,0))))</f>
        <v>8.6999999999999993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IF(A15="","",+IF((INDEX('2011-asu'!$A$1:HM38,MATCH('BB-'!$C$1,'2011-asu'!$B:$B,0),MATCH(B15,'2011-asu'!$10:$10,0)))=0,"",(INDEX('2011-asu'!$A$1:HM38,MATCH('BB-'!$C$1,'2011-asu'!$B:$B,0),MATCH(B15,'2011-asu'!$10:$10,0)))))</f>
        <v>164</v>
      </c>
      <c r="E15" s="30">
        <f>IF(A15="","",IF(INDEX('2011-asu'!$A$1:HN38,MATCH('BB-'!$C$1,'2011-asu'!$B:$B,0),MATCH(C15,'2011-asu'!$10:$10,0))=0,"",+INDEX('2011-asu'!$A$1:HN38,MATCH('BB-'!$C$1,'2011-asu'!$B:$B,0),MATCH(C15,'2011-asu'!$10:$10,0))))</f>
        <v>9.2799999999999994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IF(A16="","",+IF((INDEX('2011-asu'!$A$1:HM39,MATCH('BB-'!$C$1,'2011-asu'!$B:$B,0),MATCH(B16,'2011-asu'!$10:$10,0)))=0,"",(INDEX('2011-asu'!$A$1:HM39,MATCH('BB-'!$C$1,'2011-asu'!$B:$B,0),MATCH(B16,'2011-asu'!$10:$10,0)))))</f>
        <v>179</v>
      </c>
      <c r="E16" s="30">
        <f>IF(A16="","",IF(INDEX('2011-asu'!$A$1:HN39,MATCH('BB-'!$C$1,'2011-asu'!$B:$B,0),MATCH(C16,'2011-asu'!$10:$10,0))=0,"",+INDEX('2011-asu'!$A$1:HN39,MATCH('BB-'!$C$1,'2011-asu'!$B:$B,0),MATCH(C16,'2011-asu'!$10:$10,0))))</f>
        <v>10.15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IF(A17="","",+IF((INDEX('2011-asu'!$A$1:HM40,MATCH('BB-'!$C$1,'2011-asu'!$B:$B,0),MATCH(B17,'2011-asu'!$10:$10,0)))=0,"",(INDEX('2011-asu'!$A$1:HM40,MATCH('BB-'!$C$1,'2011-asu'!$B:$B,0),MATCH(B17,'2011-asu'!$10:$10,0)))))</f>
        <v>190</v>
      </c>
      <c r="E17" s="30">
        <f>IF(A17="","",IF(INDEX('2011-asu'!$A$1:HN40,MATCH('BB-'!$C$1,'2011-asu'!$B:$B,0),MATCH(C17,'2011-asu'!$10:$10,0))=0,"",+INDEX('2011-asu'!$A$1:HN40,MATCH('BB-'!$C$1,'2011-asu'!$B:$B,0),MATCH(C17,'2011-asu'!$10:$10,0))))</f>
        <v>10.79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IF(A18="","",+IF((INDEX('2011-asu'!$A$1:HM41,MATCH('BB-'!$C$1,'2011-asu'!$B:$B,0),MATCH(B18,'2011-asu'!$10:$10,0)))=0,"",(INDEX('2011-asu'!$A$1:HM41,MATCH('BB-'!$C$1,'2011-asu'!$B:$B,0),MATCH(B18,'2011-asu'!$10:$10,0)))))</f>
        <v>181</v>
      </c>
      <c r="E18" s="30">
        <f>IF(A18="","",IF(INDEX('2011-asu'!$A$1:HN41,MATCH('BB-'!$C$1,'2011-asu'!$B:$B,0),MATCH(C18,'2011-asu'!$10:$10,0))=0,"",+INDEX('2011-asu'!$A$1:HN41,MATCH('BB-'!$C$1,'2011-asu'!$B:$B,0),MATCH(C18,'2011-asu'!$10:$10,0))))</f>
        <v>10.27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IF(A19="","",+IF((INDEX('2011-asu'!$A$1:HM42,MATCH('BB-'!$C$1,'2011-asu'!$B:$B,0),MATCH(B19,'2011-asu'!$10:$10,0)))=0,"",(INDEX('2011-asu'!$A$1:HM42,MATCH('BB-'!$C$1,'2011-asu'!$B:$B,0),MATCH(B19,'2011-asu'!$10:$10,0)))))</f>
        <v>168</v>
      </c>
      <c r="E19" s="30">
        <f>IF(A19="","",IF(INDEX('2011-asu'!$A$1:HN42,MATCH('BB-'!$C$1,'2011-asu'!$B:$B,0),MATCH(C19,'2011-asu'!$10:$10,0))=0,"",+INDEX('2011-asu'!$A$1:HN42,MATCH('BB-'!$C$1,'2011-asu'!$B:$B,0),MATCH(C19,'2011-asu'!$10:$10,0))))</f>
        <v>9.51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IF(A20="","",+IF((INDEX('2011-asu'!$A$1:HM43,MATCH('BB-'!$C$1,'2011-asu'!$B:$B,0),MATCH(B20,'2011-asu'!$10:$10,0)))=0,"",(INDEX('2011-asu'!$A$1:HM43,MATCH('BB-'!$C$1,'2011-asu'!$B:$B,0),MATCH(B20,'2011-asu'!$10:$10,0)))))</f>
        <v>154</v>
      </c>
      <c r="E20" s="30">
        <f>IF(A20="","",IF(INDEX('2011-asu'!$A$1:HN43,MATCH('BB-'!$C$1,'2011-asu'!$B:$B,0),MATCH(C20,'2011-asu'!$10:$10,0))=0,"",+INDEX('2011-asu'!$A$1:HN43,MATCH('BB-'!$C$1,'2011-asu'!$B:$B,0),MATCH(C20,'2011-asu'!$10:$10,0))))</f>
        <v>8.6999999999999993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IF(A21="","",+IF((INDEX('2011-asu'!$A$1:HM44,MATCH('BB-'!$C$1,'2011-asu'!$B:$B,0),MATCH(B21,'2011-asu'!$10:$10,0)))=0,"",(INDEX('2011-asu'!$A$1:HM44,MATCH('BB-'!$C$1,'2011-asu'!$B:$B,0),MATCH(B21,'2011-asu'!$10:$10,0)))))</f>
        <v>159</v>
      </c>
      <c r="E21" s="30">
        <f>IF(A21="","",IF(INDEX('2011-asu'!$A$1:HN44,MATCH('BB-'!$C$1,'2011-asu'!$B:$B,0),MATCH(C21,'2011-asu'!$10:$10,0))=0,"",+INDEX('2011-asu'!$A$1:HN44,MATCH('BB-'!$C$1,'2011-asu'!$B:$B,0),MATCH(C21,'2011-asu'!$10:$10,0))))</f>
        <v>8.99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IF(A22="","",+IF((INDEX('2011-asu'!$A$1:HM45,MATCH('BB-'!$C$1,'2011-asu'!$B:$B,0),MATCH(B22,'2011-asu'!$10:$10,0)))=0,"",(INDEX('2011-asu'!$A$1:HM45,MATCH('BB-'!$C$1,'2011-asu'!$B:$B,0),MATCH(B22,'2011-asu'!$10:$10,0)))))</f>
        <v>153</v>
      </c>
      <c r="E22" s="30">
        <f>IF(A22="","",IF(INDEX('2011-asu'!$A$1:HN45,MATCH('BB-'!$C$1,'2011-asu'!$B:$B,0),MATCH(C22,'2011-asu'!$10:$10,0))=0,"",+INDEX('2011-asu'!$A$1:HN45,MATCH('BB-'!$C$1,'2011-asu'!$B:$B,0),MATCH(C22,'2011-asu'!$10:$10,0))))</f>
        <v>8.64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IF(A23="","",+IF((INDEX('2011-asu'!$A$1:HM46,MATCH('BB-'!$C$1,'2011-asu'!$B:$B,0),MATCH(B23,'2011-asu'!$10:$10,0)))=0,"",(INDEX('2011-asu'!$A$1:HM46,MATCH('BB-'!$C$1,'2011-asu'!$B:$B,0),MATCH(B23,'2011-asu'!$10:$10,0)))))</f>
        <v>144</v>
      </c>
      <c r="E23" s="30">
        <f>IF(A23="","",IF(INDEX('2011-asu'!$A$1:HN46,MATCH('BB-'!$C$1,'2011-asu'!$B:$B,0),MATCH(C23,'2011-asu'!$10:$10,0))=0,"",+INDEX('2011-asu'!$A$1:HN46,MATCH('BB-'!$C$1,'2011-asu'!$B:$B,0),MATCH(C23,'2011-asu'!$10:$10,0))))</f>
        <v>8.1199999999999992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IF(A24="","",+IF((INDEX('2011-asu'!$A$1:HM47,MATCH('BB-'!$C$1,'2011-asu'!$B:$B,0),MATCH(B24,'2011-asu'!$10:$10,0)))=0,"",(INDEX('2011-asu'!$A$1:HM47,MATCH('BB-'!$C$1,'2011-asu'!$B:$B,0),MATCH(B24,'2011-asu'!$10:$10,0)))))</f>
        <v>144</v>
      </c>
      <c r="E24" s="30">
        <f>IF(A24="","",IF(INDEX('2011-asu'!$A$1:HN47,MATCH('BB-'!$C$1,'2011-asu'!$B:$B,0),MATCH(C24,'2011-asu'!$10:$10,0))=0,"",+INDEX('2011-asu'!$A$1:HN47,MATCH('BB-'!$C$1,'2011-asu'!$B:$B,0),MATCH(C24,'2011-asu'!$10:$10,0))))</f>
        <v>8.1199999999999992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IF(A25="","",+IF((INDEX('2011-asu'!$A$1:HM48,MATCH('BB-'!$C$1,'2011-asu'!$B:$B,0),MATCH(B25,'2011-asu'!$10:$10,0)))=0,"",(INDEX('2011-asu'!$A$1:HM48,MATCH('BB-'!$C$1,'2011-asu'!$B:$B,0),MATCH(B25,'2011-asu'!$10:$10,0)))))</f>
        <v>155</v>
      </c>
      <c r="E25" s="30">
        <f>IF(A25="","",IF(INDEX('2011-asu'!$A$1:HN48,MATCH('BB-'!$C$1,'2011-asu'!$B:$B,0),MATCH(C25,'2011-asu'!$10:$10,0))=0,"",+INDEX('2011-asu'!$A$1:HN48,MATCH('BB-'!$C$1,'2011-asu'!$B:$B,0),MATCH(C25,'2011-asu'!$10:$10,0))))</f>
        <v>8.76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IF(A26="","",+IF((INDEX('2011-asu'!$A$1:HM49,MATCH('BB-'!$C$1,'2011-asu'!$B:$B,0),MATCH(B26,'2011-asu'!$10:$10,0)))=0,"",(INDEX('2011-asu'!$A$1:HM49,MATCH('BB-'!$C$1,'2011-asu'!$B:$B,0),MATCH(B26,'2011-asu'!$10:$10,0)))))</f>
        <v>170</v>
      </c>
      <c r="E26" s="30">
        <f>IF(A26="","",IF(INDEX('2011-asu'!$A$1:HN49,MATCH('BB-'!$C$1,'2011-asu'!$B:$B,0),MATCH(C26,'2011-asu'!$10:$10,0))=0,"",+INDEX('2011-asu'!$A$1:HN49,MATCH('BB-'!$C$1,'2011-asu'!$B:$B,0),MATCH(C26,'2011-asu'!$10:$10,0))))</f>
        <v>9.6300000000000008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IF(A27="","",+IF((INDEX('2011-asu'!$A$1:HM50,MATCH('BB-'!$C$1,'2011-asu'!$B:$B,0),MATCH(B27,'2011-asu'!$10:$10,0)))=0,"",(INDEX('2011-asu'!$A$1:HM50,MATCH('BB-'!$C$1,'2011-asu'!$B:$B,0),MATCH(B27,'2011-asu'!$10:$10,0)))))</f>
        <v>167</v>
      </c>
      <c r="E27" s="30">
        <f>IF(A27="","",IF(INDEX('2011-asu'!$A$1:HN50,MATCH('BB-'!$C$1,'2011-asu'!$B:$B,0),MATCH(C27,'2011-asu'!$10:$10,0))=0,"",+INDEX('2011-asu'!$A$1:HN50,MATCH('BB-'!$C$1,'2011-asu'!$B:$B,0),MATCH(C27,'2011-asu'!$10:$10,0))))</f>
        <v>9.4499999999999993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IF(A28="","",+IF((INDEX('2011-asu'!$A$1:HM51,MATCH('BB-'!$C$1,'2011-asu'!$B:$B,0),MATCH(B28,'2011-asu'!$10:$10,0)))=0,"",(INDEX('2011-asu'!$A$1:HM51,MATCH('BB-'!$C$1,'2011-asu'!$B:$B,0),MATCH(B28,'2011-asu'!$10:$10,0)))))</f>
        <v>165</v>
      </c>
      <c r="E28" s="30">
        <f>IF(A28="","",IF(INDEX('2011-asu'!$A$1:HN51,MATCH('BB-'!$C$1,'2011-asu'!$B:$B,0),MATCH(C28,'2011-asu'!$10:$10,0))=0,"",+INDEX('2011-asu'!$A$1:HN51,MATCH('BB-'!$C$1,'2011-asu'!$B:$B,0),MATCH(C28,'2011-asu'!$10:$10,0))))</f>
        <v>9.34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IF(A29="","",+IF((INDEX('2011-asu'!$A$1:HM52,MATCH('BB-'!$C$1,'2011-asu'!$B:$B,0),MATCH(B29,'2011-asu'!$10:$10,0)))=0,"",(INDEX('2011-asu'!$A$1:HM52,MATCH('BB-'!$C$1,'2011-asu'!$B:$B,0),MATCH(B29,'2011-asu'!$10:$10,0)))))</f>
        <v>171</v>
      </c>
      <c r="E29" s="30">
        <f>IF(A29="","",IF(INDEX('2011-asu'!$A$1:HN52,MATCH('BB-'!$C$1,'2011-asu'!$B:$B,0),MATCH(C29,'2011-asu'!$10:$10,0))=0,"",+INDEX('2011-asu'!$A$1:HN52,MATCH('BB-'!$C$1,'2011-asu'!$B:$B,0),MATCH(C29,'2011-asu'!$10:$10,0))))</f>
        <v>9.69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IF(A30="","",+IF((INDEX('2011-asu'!$A$1:HM53,MATCH('BB-'!$C$1,'2011-asu'!$B:$B,0),MATCH(B30,'2011-asu'!$10:$10,0)))=0,"",(INDEX('2011-asu'!$A$1:HM53,MATCH('BB-'!$C$1,'2011-asu'!$B:$B,0),MATCH(B30,'2011-asu'!$10:$10,0)))))</f>
        <v>190</v>
      </c>
      <c r="E30" s="30">
        <f>IF(A30="","",IF(INDEX('2011-asu'!$A$1:HN53,MATCH('BB-'!$C$1,'2011-asu'!$B:$B,0),MATCH(C30,'2011-asu'!$10:$10,0))=0,"",+INDEX('2011-asu'!$A$1:HN53,MATCH('BB-'!$C$1,'2011-asu'!$B:$B,0),MATCH(C30,'2011-asu'!$10:$10,0))))</f>
        <v>10.79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IF(A31="","",+IF((INDEX('2011-asu'!$A$1:HM54,MATCH('BB-'!$C$1,'2011-asu'!$B:$B,0),MATCH(B31,'2011-asu'!$10:$10,0)))=0,"",(INDEX('2011-asu'!$A$1:HM54,MATCH('BB-'!$C$1,'2011-asu'!$B:$B,0),MATCH(B31,'2011-asu'!$10:$10,0)))))</f>
        <v>204</v>
      </c>
      <c r="E31" s="30">
        <f>IF(A31="","",IF(INDEX('2011-asu'!$A$1:HN54,MATCH('BB-'!$C$1,'2011-asu'!$B:$B,0),MATCH(C31,'2011-asu'!$10:$10,0))=0,"",+INDEX('2011-asu'!$A$1:HN54,MATCH('BB-'!$C$1,'2011-asu'!$B:$B,0),MATCH(C31,'2011-asu'!$10:$10,0))))</f>
        <v>11.61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IF(A32="","",+IF((INDEX('2011-asu'!$A$1:HM55,MATCH('BB-'!$C$1,'2011-asu'!$B:$B,0),MATCH(B32,'2011-asu'!$10:$10,0)))=0,"",(INDEX('2011-asu'!$A$1:HM55,MATCH('BB-'!$C$1,'2011-asu'!$B:$B,0),MATCH(B32,'2011-asu'!$10:$10,0)))))</f>
        <v>207</v>
      </c>
      <c r="E32" s="30">
        <f>IF(A32="","",IF(INDEX('2011-asu'!$A$1:HN55,MATCH('BB-'!$C$1,'2011-asu'!$B:$B,0),MATCH(C32,'2011-asu'!$10:$10,0))=0,"",+INDEX('2011-asu'!$A$1:HN55,MATCH('BB-'!$C$1,'2011-asu'!$B:$B,0),MATCH(C32,'2011-asu'!$10:$10,0))))</f>
        <v>11.79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IF(A33="","",+IF((INDEX('2011-asu'!$A$1:HM56,MATCH('BB-'!$C$1,'2011-asu'!$B:$B,0),MATCH(B33,'2011-asu'!$10:$10,0)))=0,"",(INDEX('2011-asu'!$A$1:HM56,MATCH('BB-'!$C$1,'2011-asu'!$B:$B,0),MATCH(B33,'2011-asu'!$10:$10,0)))))</f>
        <v>203</v>
      </c>
      <c r="E33" s="30">
        <f>IF(A33="","",IF(INDEX('2011-asu'!$A$1:HN56,MATCH('BB-'!$C$1,'2011-asu'!$B:$B,0),MATCH(C33,'2011-asu'!$10:$10,0))=0,"",+INDEX('2011-asu'!$A$1:HN56,MATCH('BB-'!$C$1,'2011-asu'!$B:$B,0),MATCH(C33,'2011-asu'!$10:$10,0))))</f>
        <v>11.55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IF(A34="","",+IF((INDEX('2011-asu'!$A$1:HM57,MATCH('BB-'!$C$1,'2011-asu'!$B:$B,0),MATCH(B34,'2011-asu'!$10:$10,0)))=0,"",(INDEX('2011-asu'!$A$1:HM57,MATCH('BB-'!$C$1,'2011-asu'!$B:$B,0),MATCH(B34,'2011-asu'!$10:$10,0)))))</f>
        <v>195</v>
      </c>
      <c r="E34" s="30">
        <f>IF(A34="","",IF(INDEX('2011-asu'!$A$1:HN57,MATCH('BB-'!$C$1,'2011-asu'!$B:$B,0),MATCH(C34,'2011-asu'!$10:$10,0))=0,"",+INDEX('2011-asu'!$A$1:HN57,MATCH('BB-'!$C$1,'2011-asu'!$B:$B,0),MATCH(C34,'2011-asu'!$10:$10,0))))</f>
        <v>11.08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IF(A35="","",+IF((INDEX('2011-asu'!$A$1:HM58,MATCH('BB-'!$C$1,'2011-asu'!$B:$B,0),MATCH(B35,'2011-asu'!$10:$10,0)))=0,"",(INDEX('2011-asu'!$A$1:HM58,MATCH('BB-'!$C$1,'2011-asu'!$B:$B,0),MATCH(B35,'2011-asu'!$10:$10,0)))))</f>
        <v>177</v>
      </c>
      <c r="E35" s="30">
        <f>IF(A35="","",IF(INDEX('2011-asu'!$A$1:HN58,MATCH('BB-'!$C$1,'2011-asu'!$B:$B,0),MATCH(C35,'2011-asu'!$10:$10,0))=0,"",+INDEX('2011-asu'!$A$1:HN58,MATCH('BB-'!$C$1,'2011-asu'!$B:$B,0),MATCH(C35,'2011-asu'!$10:$10,0))))</f>
        <v>10.029999999999999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IF(A36="","",+IF((INDEX('2011-asu'!$A$1:HM59,MATCH('BB-'!$C$1,'2011-asu'!$B:$B,0),MATCH(B36,'2011-asu'!$10:$10,0)))=0,"",(INDEX('2011-asu'!$A$1:HM59,MATCH('BB-'!$C$1,'2011-asu'!$B:$B,0),MATCH(B36,'2011-asu'!$10:$10,0)))))</f>
        <v>161</v>
      </c>
      <c r="E36" s="30">
        <f>IF(A36="","",IF(INDEX('2011-asu'!$A$1:HN59,MATCH('BB-'!$C$1,'2011-asu'!$B:$B,0),MATCH(C36,'2011-asu'!$10:$10,0))=0,"",+INDEX('2011-asu'!$A$1:HN59,MATCH('BB-'!$C$1,'2011-asu'!$B:$B,0),MATCH(C36,'2011-asu'!$10:$10,0))))</f>
        <v>9.11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IF(A37="","",+IF((INDEX('2011-asu'!$A$1:HM60,MATCH('BB-'!$C$1,'2011-asu'!$B:$B,0),MATCH(B37,'2011-asu'!$10:$10,0)))=0,"",(INDEX('2011-asu'!$A$1:HM60,MATCH('BB-'!$C$1,'2011-asu'!$B:$B,0),MATCH(B37,'2011-asu'!$10:$10,0)))))</f>
        <v>159</v>
      </c>
      <c r="E37" s="30">
        <f>IF(A37="","",IF(INDEX('2011-asu'!$A$1:HN60,MATCH('BB-'!$C$1,'2011-asu'!$B:$B,0),MATCH(C37,'2011-asu'!$10:$10,0))=0,"",+INDEX('2011-asu'!$A$1:HN60,MATCH('BB-'!$C$1,'2011-asu'!$B:$B,0),MATCH(C37,'2011-asu'!$10:$10,0))))</f>
        <v>8.99</v>
      </c>
    </row>
    <row r="38" spans="1:5" x14ac:dyDescent="0.2">
      <c r="A38" s="30">
        <f t="shared" ref="A38" si="1">IF(OR(A37=4,A37=""),"",+A37-2)</f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IF(A38="","",+IF((INDEX('2011-asu'!$A$1:HM61,MATCH('BB-'!$C$1,'2011-asu'!$B:$B,0),MATCH(B38,'2011-asu'!$10:$10,0)))=0,"",(INDEX('2011-asu'!$A$1:HM61,MATCH('BB-'!$C$1,'2011-asu'!$B:$B,0),MATCH(B38,'2011-asu'!$10:$10,0)))))</f>
        <v>194</v>
      </c>
      <c r="E38" s="30">
        <f>IF(A38="","",IF(INDEX('2011-asu'!$A$1:HN61,MATCH('BB-'!$C$1,'2011-asu'!$B:$B,0),MATCH(C38,'2011-asu'!$10:$10,0))=0,"",+INDEX('2011-asu'!$A$1:HN61,MATCH('BB-'!$C$1,'2011-asu'!$B:$B,0),MATCH(C38,'2011-asu'!$10:$10,0))))</f>
        <v>11.03</v>
      </c>
    </row>
    <row r="39" spans="1:5" x14ac:dyDescent="0.2">
      <c r="A39" s="30" t="str">
        <f t="shared" ref="A39:A70" si="2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IF(A39="","",+IF((INDEX('2011-asu'!$A$1:HM62,MATCH('BB-'!$C$1,'2011-asu'!$B:$B,0),MATCH(B39,'2011-asu'!$10:$10,0)))=0,"",(INDEX('2011-asu'!$A$1:HM62,MATCH('BB-'!$C$1,'2011-asu'!$B:$B,0),MATCH(B39,'2011-asu'!$10:$10,0)))))</f>
        <v/>
      </c>
      <c r="E39" s="30" t="str">
        <f>IF(A39="","",IF(INDEX('2011-asu'!$A$1:HN62,MATCH('BB-'!$C$1,'2011-asu'!$B:$B,0),MATCH(C39,'2011-asu'!$10:$10,0))=0,"",+INDEX('2011-asu'!$A$1:HN62,MATCH('BB-'!$C$1,'2011-asu'!$B:$B,0),MATCH(C39,'2011-asu'!$10:$10,0))))</f>
        <v/>
      </c>
    </row>
    <row r="40" spans="1:5" x14ac:dyDescent="0.2">
      <c r="A40" s="30" t="str">
        <f t="shared" si="2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IF(A40="","",+IF((INDEX('2011-asu'!$A$1:HM63,MATCH('BB-'!$C$1,'2011-asu'!$B:$B,0),MATCH(B40,'2011-asu'!$10:$10,0)))=0,"",(INDEX('2011-asu'!$A$1:HM63,MATCH('BB-'!$C$1,'2011-asu'!$B:$B,0),MATCH(B40,'2011-asu'!$10:$10,0)))))</f>
        <v/>
      </c>
      <c r="E40" s="30" t="str">
        <f>IF(A40="","",IF(INDEX('2011-asu'!$A$1:HN63,MATCH('BB-'!$C$1,'2011-asu'!$B:$B,0),MATCH(C40,'2011-asu'!$10:$10,0))=0,"",+INDEX('2011-asu'!$A$1:HN63,MATCH('BB-'!$C$1,'2011-asu'!$B:$B,0),MATCH(C40,'2011-asu'!$10:$10,0))))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IF(A41="","",+IF((INDEX('2011-asu'!$A$1:HM64,MATCH('BB-'!$C$1,'2011-asu'!$B:$B,0),MATCH(B41,'2011-asu'!$10:$10,0)))=0,"",(INDEX('2011-asu'!$A$1:HM64,MATCH('BB-'!$C$1,'2011-asu'!$B:$B,0),MATCH(B41,'2011-asu'!$10:$10,0)))))</f>
        <v/>
      </c>
      <c r="E41" s="30" t="str">
        <f>IF(A41="","",IF(INDEX('2011-asu'!$A$1:HN64,MATCH('BB-'!$C$1,'2011-asu'!$B:$B,0),MATCH(C41,'2011-asu'!$10:$10,0))=0,"",+INDEX('2011-asu'!$A$1:HN64,MATCH('BB-'!$C$1,'2011-asu'!$B:$B,0),MATCH(C41,'2011-asu'!$10:$10,0))))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IF(A42="","",+IF((INDEX('2011-asu'!$A$1:HM65,MATCH('BB-'!$C$1,'2011-asu'!$B:$B,0),MATCH(B42,'2011-asu'!$10:$10,0)))=0,"",(INDEX('2011-asu'!$A$1:HM65,MATCH('BB-'!$C$1,'2011-asu'!$B:$B,0),MATCH(B42,'2011-asu'!$10:$10,0)))))</f>
        <v/>
      </c>
      <c r="E42" s="30" t="str">
        <f>IF(A42="","",IF(INDEX('2011-asu'!$A$1:HN65,MATCH('BB-'!$C$1,'2011-asu'!$B:$B,0),MATCH(C42,'2011-asu'!$10:$10,0))=0,"",+INDEX('2011-asu'!$A$1:HN65,MATCH('BB-'!$C$1,'2011-asu'!$B:$B,0),MATCH(C42,'2011-asu'!$10:$10,0))))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IF(A43="","",+IF((INDEX('2011-asu'!$A$1:HM66,MATCH('BB-'!$C$1,'2011-asu'!$B:$B,0),MATCH(B43,'2011-asu'!$10:$10,0)))=0,"",(INDEX('2011-asu'!$A$1:HM66,MATCH('BB-'!$C$1,'2011-asu'!$B:$B,0),MATCH(B43,'2011-asu'!$10:$10,0)))))</f>
        <v/>
      </c>
      <c r="E43" s="30" t="str">
        <f>IF(A43="","",IF(INDEX('2011-asu'!$A$1:HN66,MATCH('BB-'!$C$1,'2011-asu'!$B:$B,0),MATCH(C43,'2011-asu'!$10:$10,0))=0,"",+INDEX('2011-asu'!$A$1:HN66,MATCH('BB-'!$C$1,'2011-asu'!$B:$B,0),MATCH(C43,'2011-asu'!$10:$10,0))))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IF(A44="","",+IF((INDEX('2011-asu'!$A$1:HM67,MATCH('BB-'!$C$1,'2011-asu'!$B:$B,0),MATCH(B44,'2011-asu'!$10:$10,0)))=0,"",(INDEX('2011-asu'!$A$1:HM67,MATCH('BB-'!$C$1,'2011-asu'!$B:$B,0),MATCH(B44,'2011-asu'!$10:$10,0)))))</f>
        <v/>
      </c>
      <c r="E44" s="30" t="str">
        <f>IF(A44="","",IF(INDEX('2011-asu'!$A$1:HN67,MATCH('BB-'!$C$1,'2011-asu'!$B:$B,0),MATCH(C44,'2011-asu'!$10:$10,0))=0,"",+INDEX('2011-asu'!$A$1:HN67,MATCH('BB-'!$C$1,'2011-asu'!$B:$B,0),MATCH(C44,'2011-asu'!$10:$10,0))))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IF(A45="","",+IF((INDEX('2011-asu'!$A$1:HM68,MATCH('BB-'!$C$1,'2011-asu'!$B:$B,0),MATCH(B45,'2011-asu'!$10:$10,0)))=0,"",(INDEX('2011-asu'!$A$1:HM68,MATCH('BB-'!$C$1,'2011-asu'!$B:$B,0),MATCH(B45,'2011-asu'!$10:$10,0)))))</f>
        <v/>
      </c>
      <c r="E45" s="30" t="str">
        <f>IF(A45="","",IF(INDEX('2011-asu'!$A$1:HN68,MATCH('BB-'!$C$1,'2011-asu'!$B:$B,0),MATCH(C45,'2011-asu'!$10:$10,0))=0,"",+INDEX('2011-asu'!$A$1:HN68,MATCH('BB-'!$C$1,'2011-asu'!$B:$B,0),MATCH(C45,'2011-asu'!$10:$10,0))))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IF(A46="","",+IF((INDEX('2011-asu'!$A$1:HM69,MATCH('BB-'!$C$1,'2011-asu'!$B:$B,0),MATCH(B46,'2011-asu'!$10:$10,0)))=0,"",(INDEX('2011-asu'!$A$1:HM69,MATCH('BB-'!$C$1,'2011-asu'!$B:$B,0),MATCH(B46,'2011-asu'!$10:$10,0)))))</f>
        <v/>
      </c>
      <c r="E46" s="30" t="str">
        <f>IF(A46="","",IF(INDEX('2011-asu'!$A$1:HN69,MATCH('BB-'!$C$1,'2011-asu'!$B:$B,0),MATCH(C46,'2011-asu'!$10:$10,0))=0,"",+INDEX('2011-asu'!$A$1:HN69,MATCH('BB-'!$C$1,'2011-asu'!$B:$B,0),MATCH(C46,'2011-asu'!$10:$10,0))))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IF(A47="","",+IF((INDEX('2011-asu'!$A$1:HM70,MATCH('BB-'!$C$1,'2011-asu'!$B:$B,0),MATCH(B47,'2011-asu'!$10:$10,0)))=0,"",(INDEX('2011-asu'!$A$1:HM70,MATCH('BB-'!$C$1,'2011-asu'!$B:$B,0),MATCH(B47,'2011-asu'!$10:$10,0)))))</f>
        <v/>
      </c>
      <c r="E47" s="30" t="str">
        <f>IF(A47="","",IF(INDEX('2011-asu'!$A$1:HN70,MATCH('BB-'!$C$1,'2011-asu'!$B:$B,0),MATCH(C47,'2011-asu'!$10:$10,0))=0,"",+INDEX('2011-asu'!$A$1:HN70,MATCH('BB-'!$C$1,'2011-asu'!$B:$B,0),MATCH(C47,'2011-asu'!$10:$10,0))))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IF(A48="","",+IF((INDEX('2011-asu'!$A$1:HM71,MATCH('BB-'!$C$1,'2011-asu'!$B:$B,0),MATCH(B48,'2011-asu'!$10:$10,0)))=0,"",(INDEX('2011-asu'!$A$1:HM71,MATCH('BB-'!$C$1,'2011-asu'!$B:$B,0),MATCH(B48,'2011-asu'!$10:$10,0)))))</f>
        <v/>
      </c>
      <c r="E48" s="30" t="str">
        <f>IF(A48="","",IF(INDEX('2011-asu'!$A$1:HN71,MATCH('BB-'!$C$1,'2011-asu'!$B:$B,0),MATCH(C48,'2011-asu'!$10:$10,0))=0,"",+INDEX('2011-asu'!$A$1:HN71,MATCH('BB-'!$C$1,'2011-asu'!$B:$B,0),MATCH(C48,'2011-asu'!$10:$10,0))))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IF(A49="","",+IF((INDEX('2011-asu'!$A$1:HM72,MATCH('BB-'!$C$1,'2011-asu'!$B:$B,0),MATCH(B49,'2011-asu'!$10:$10,0)))=0,"",(INDEX('2011-asu'!$A$1:HM72,MATCH('BB-'!$C$1,'2011-asu'!$B:$B,0),MATCH(B49,'2011-asu'!$10:$10,0)))))</f>
        <v/>
      </c>
      <c r="E49" s="30" t="str">
        <f>IF(A49="","",IF(INDEX('2011-asu'!$A$1:HN72,MATCH('BB-'!$C$1,'2011-asu'!$B:$B,0),MATCH(C49,'2011-asu'!$10:$10,0))=0,"",+INDEX('2011-asu'!$A$1:HN72,MATCH('BB-'!$C$1,'2011-asu'!$B:$B,0),MATCH(C49,'2011-asu'!$10:$10,0))))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IF(A50="","",+IF((INDEX('2011-asu'!$A$1:HM73,MATCH('BB-'!$C$1,'2011-asu'!$B:$B,0),MATCH(B50,'2011-asu'!$10:$10,0)))=0,"",(INDEX('2011-asu'!$A$1:HM73,MATCH('BB-'!$C$1,'2011-asu'!$B:$B,0),MATCH(B50,'2011-asu'!$10:$10,0)))))</f>
        <v/>
      </c>
      <c r="E50" s="30" t="str">
        <f>IF(A50="","",IF(INDEX('2011-asu'!$A$1:HN73,MATCH('BB-'!$C$1,'2011-asu'!$B:$B,0),MATCH(C50,'2011-asu'!$10:$10,0))=0,"",+INDEX('2011-asu'!$A$1:HN73,MATCH('BB-'!$C$1,'2011-asu'!$B:$B,0),MATCH(C50,'2011-asu'!$10:$10,0))))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IF(A51="","",+IF((INDEX('2011-asu'!$A$1:HM74,MATCH('BB-'!$C$1,'2011-asu'!$B:$B,0),MATCH(B51,'2011-asu'!$10:$10,0)))=0,"",(INDEX('2011-asu'!$A$1:HM74,MATCH('BB-'!$C$1,'2011-asu'!$B:$B,0),MATCH(B51,'2011-asu'!$10:$10,0)))))</f>
        <v/>
      </c>
      <c r="E51" s="30" t="str">
        <f>IF(A51="","",IF(INDEX('2011-asu'!$A$1:HN74,MATCH('BB-'!$C$1,'2011-asu'!$B:$B,0),MATCH(C51,'2011-asu'!$10:$10,0))=0,"",+INDEX('2011-asu'!$A$1:HN74,MATCH('BB-'!$C$1,'2011-asu'!$B:$B,0),MATCH(C51,'2011-asu'!$10:$10,0))))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IF(A52="","",+IF((INDEX('2011-asu'!$A$1:HM75,MATCH('BB-'!$C$1,'2011-asu'!$B:$B,0),MATCH(B52,'2011-asu'!$10:$10,0)))=0,"",(INDEX('2011-asu'!$A$1:HM75,MATCH('BB-'!$C$1,'2011-asu'!$B:$B,0),MATCH(B52,'2011-asu'!$10:$10,0)))))</f>
        <v/>
      </c>
      <c r="E52" s="30" t="str">
        <f>IF(A52="","",IF(INDEX('2011-asu'!$A$1:HN75,MATCH('BB-'!$C$1,'2011-asu'!$B:$B,0),MATCH(C52,'2011-asu'!$10:$10,0))=0,"",+INDEX('2011-asu'!$A$1:HN75,MATCH('BB-'!$C$1,'2011-asu'!$B:$B,0),MATCH(C52,'2011-asu'!$10:$10,0))))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IF(A53="","",+IF((INDEX('2011-asu'!$A$1:HM76,MATCH('BB-'!$C$1,'2011-asu'!$B:$B,0),MATCH(B53,'2011-asu'!$10:$10,0)))=0,"",(INDEX('2011-asu'!$A$1:HM76,MATCH('BB-'!$C$1,'2011-asu'!$B:$B,0),MATCH(B53,'2011-asu'!$10:$10,0)))))</f>
        <v/>
      </c>
      <c r="E53" s="30" t="str">
        <f>IF(A53="","",IF(INDEX('2011-asu'!$A$1:HN76,MATCH('BB-'!$C$1,'2011-asu'!$B:$B,0),MATCH(C53,'2011-asu'!$10:$10,0))=0,"",+INDEX('2011-asu'!$A$1:HN76,MATCH('BB-'!$C$1,'2011-asu'!$B:$B,0),MATCH(C53,'2011-asu'!$10:$10,0))))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IF(A54="","",+IF((INDEX('2011-asu'!$A$1:HM77,MATCH('BB-'!$C$1,'2011-asu'!$B:$B,0),MATCH(B54,'2011-asu'!$10:$10,0)))=0,"",(INDEX('2011-asu'!$A$1:HM77,MATCH('BB-'!$C$1,'2011-asu'!$B:$B,0),MATCH(B54,'2011-asu'!$10:$10,0)))))</f>
        <v/>
      </c>
      <c r="E54" s="30" t="str">
        <f>IF(A54="","",IF(INDEX('2011-asu'!$A$1:HN77,MATCH('BB-'!$C$1,'2011-asu'!$B:$B,0),MATCH(C54,'2011-asu'!$10:$10,0))=0,"",+INDEX('2011-asu'!$A$1:HN77,MATCH('BB-'!$C$1,'2011-asu'!$B:$B,0),MATCH(C54,'2011-asu'!$10:$10,0))))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IF(A55="","",+IF((INDEX('2011-asu'!$A$1:HM78,MATCH('BB-'!$C$1,'2011-asu'!$B:$B,0),MATCH(B55,'2011-asu'!$10:$10,0)))=0,"",(INDEX('2011-asu'!$A$1:HM78,MATCH('BB-'!$C$1,'2011-asu'!$B:$B,0),MATCH(B55,'2011-asu'!$10:$10,0)))))</f>
        <v/>
      </c>
      <c r="E55" s="30" t="str">
        <f>IF(A55="","",IF(INDEX('2011-asu'!$A$1:HN78,MATCH('BB-'!$C$1,'2011-asu'!$B:$B,0),MATCH(C55,'2011-asu'!$10:$10,0))=0,"",+INDEX('2011-asu'!$A$1:HN78,MATCH('BB-'!$C$1,'2011-asu'!$B:$B,0),MATCH(C55,'2011-asu'!$10:$10,0))))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IF(A56="","",+IF((INDEX('2011-asu'!$A$1:HM79,MATCH('BB-'!$C$1,'2011-asu'!$B:$B,0),MATCH(B56,'2011-asu'!$10:$10,0)))=0,"",(INDEX('2011-asu'!$A$1:HM79,MATCH('BB-'!$C$1,'2011-asu'!$B:$B,0),MATCH(B56,'2011-asu'!$10:$10,0)))))</f>
        <v/>
      </c>
      <c r="E56" s="30" t="str">
        <f>IF(A56="","",IF(INDEX('2011-asu'!$A$1:HN79,MATCH('BB-'!$C$1,'2011-asu'!$B:$B,0),MATCH(C56,'2011-asu'!$10:$10,0))=0,"",+INDEX('2011-asu'!$A$1:HN79,MATCH('BB-'!$C$1,'2011-asu'!$B:$B,0),MATCH(C56,'2011-asu'!$10:$10,0))))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IF(A57="","",+IF((INDEX('2011-asu'!$A$1:HM80,MATCH('BB-'!$C$1,'2011-asu'!$B:$B,0),MATCH(B57,'2011-asu'!$10:$10,0)))=0,"",(INDEX('2011-asu'!$A$1:HM80,MATCH('BB-'!$C$1,'2011-asu'!$B:$B,0),MATCH(B57,'2011-asu'!$10:$10,0)))))</f>
        <v/>
      </c>
      <c r="E57" s="30" t="str">
        <f>IF(A57="","",IF(INDEX('2011-asu'!$A$1:HN80,MATCH('BB-'!$C$1,'2011-asu'!$B:$B,0),MATCH(C57,'2011-asu'!$10:$10,0))=0,"",+INDEX('2011-asu'!$A$1:HN80,MATCH('BB-'!$C$1,'2011-asu'!$B:$B,0),MATCH(C57,'2011-asu'!$10:$10,0))))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IF(A58="","",+IF((INDEX('2011-asu'!$A$1:HM81,MATCH('BB-'!$C$1,'2011-asu'!$B:$B,0),MATCH(B58,'2011-asu'!$10:$10,0)))=0,"",(INDEX('2011-asu'!$A$1:HM81,MATCH('BB-'!$C$1,'2011-asu'!$B:$B,0),MATCH(B58,'2011-asu'!$10:$10,0)))))</f>
        <v/>
      </c>
      <c r="E58" s="30" t="str">
        <f>IF(A58="","",IF(INDEX('2011-asu'!$A$1:HN81,MATCH('BB-'!$C$1,'2011-asu'!$B:$B,0),MATCH(C58,'2011-asu'!$10:$10,0))=0,"",+INDEX('2011-asu'!$A$1:HN81,MATCH('BB-'!$C$1,'2011-asu'!$B:$B,0),MATCH(C58,'2011-asu'!$10:$10,0))))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IF(A59="","",+IF((INDEX('2011-asu'!$A$1:HM82,MATCH('BB-'!$C$1,'2011-asu'!$B:$B,0),MATCH(B59,'2011-asu'!$10:$10,0)))=0,"",(INDEX('2011-asu'!$A$1:HM82,MATCH('BB-'!$C$1,'2011-asu'!$B:$B,0),MATCH(B59,'2011-asu'!$10:$10,0)))))</f>
        <v/>
      </c>
      <c r="E59" s="30" t="str">
        <f>IF(A59="","",IF(INDEX('2011-asu'!$A$1:HN82,MATCH('BB-'!$C$1,'2011-asu'!$B:$B,0),MATCH(C59,'2011-asu'!$10:$10,0))=0,"",+INDEX('2011-asu'!$A$1:HN82,MATCH('BB-'!$C$1,'2011-asu'!$B:$B,0),MATCH(C59,'2011-asu'!$10:$10,0))))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IF(A60="","",+IF((INDEX('2011-asu'!$A$1:HM83,MATCH('BB-'!$C$1,'2011-asu'!$B:$B,0),MATCH(B60,'2011-asu'!$10:$10,0)))=0,"",(INDEX('2011-asu'!$A$1:HM83,MATCH('BB-'!$C$1,'2011-asu'!$B:$B,0),MATCH(B60,'2011-asu'!$10:$10,0)))))</f>
        <v/>
      </c>
      <c r="E60" s="30" t="str">
        <f>IF(A60="","",IF(INDEX('2011-asu'!$A$1:HN83,MATCH('BB-'!$C$1,'2011-asu'!$B:$B,0),MATCH(C60,'2011-asu'!$10:$10,0))=0,"",+INDEX('2011-asu'!$A$1:HN83,MATCH('BB-'!$C$1,'2011-asu'!$B:$B,0),MATCH(C60,'2011-asu'!$10:$10,0))))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IF(A61="","",+IF((INDEX('2011-asu'!$A$1:HM84,MATCH('BB-'!$C$1,'2011-asu'!$B:$B,0),MATCH(B61,'2011-asu'!$10:$10,0)))=0,"",(INDEX('2011-asu'!$A$1:HM84,MATCH('BB-'!$C$1,'2011-asu'!$B:$B,0),MATCH(B61,'2011-asu'!$10:$10,0)))))</f>
        <v/>
      </c>
      <c r="E61" s="30" t="str">
        <f>IF(A61="","",IF(INDEX('2011-asu'!$A$1:HN84,MATCH('BB-'!$C$1,'2011-asu'!$B:$B,0),MATCH(C61,'2011-asu'!$10:$10,0))=0,"",+INDEX('2011-asu'!$A$1:HN84,MATCH('BB-'!$C$1,'2011-asu'!$B:$B,0),MATCH(C61,'2011-asu'!$10:$10,0))))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IF(A62="","",+IF((INDEX('2011-asu'!$A$1:HM85,MATCH('BB-'!$C$1,'2011-asu'!$B:$B,0),MATCH(B62,'2011-asu'!$10:$10,0)))=0,"",(INDEX('2011-asu'!$A$1:HM85,MATCH('BB-'!$C$1,'2011-asu'!$B:$B,0),MATCH(B62,'2011-asu'!$10:$10,0)))))</f>
        <v/>
      </c>
      <c r="E62" s="30" t="str">
        <f>IF(A62="","",IF(INDEX('2011-asu'!$A$1:HN85,MATCH('BB-'!$C$1,'2011-asu'!$B:$B,0),MATCH(C62,'2011-asu'!$10:$10,0))=0,"",+INDEX('2011-asu'!$A$1:HN85,MATCH('BB-'!$C$1,'2011-asu'!$B:$B,0),MATCH(C62,'2011-asu'!$10:$10,0))))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IF(A63="","",+IF((INDEX('2011-asu'!$A$1:HM86,MATCH('BB-'!$C$1,'2011-asu'!$B:$B,0),MATCH(B63,'2011-asu'!$10:$10,0)))=0,"",(INDEX('2011-asu'!$A$1:HM86,MATCH('BB-'!$C$1,'2011-asu'!$B:$B,0),MATCH(B63,'2011-asu'!$10:$10,0)))))</f>
        <v/>
      </c>
      <c r="E63" s="30" t="str">
        <f>IF(A63="","",IF(INDEX('2011-asu'!$A$1:HN86,MATCH('BB-'!$C$1,'2011-asu'!$B:$B,0),MATCH(C63,'2011-asu'!$10:$10,0))=0,"",+INDEX('2011-asu'!$A$1:HN86,MATCH('BB-'!$C$1,'2011-asu'!$B:$B,0),MATCH(C63,'2011-asu'!$10:$10,0))))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IF(A64="","",+IF((INDEX('2011-asu'!$A$1:HM87,MATCH('BB-'!$C$1,'2011-asu'!$B:$B,0),MATCH(B64,'2011-asu'!$10:$10,0)))=0,"",(INDEX('2011-asu'!$A$1:HM87,MATCH('BB-'!$C$1,'2011-asu'!$B:$B,0),MATCH(B64,'2011-asu'!$10:$10,0)))))</f>
        <v/>
      </c>
      <c r="E64" s="30" t="str">
        <f>IF(A64="","",IF(INDEX('2011-asu'!$A$1:HN87,MATCH('BB-'!$C$1,'2011-asu'!$B:$B,0),MATCH(C64,'2011-asu'!$10:$10,0))=0,"",+INDEX('2011-asu'!$A$1:HN87,MATCH('BB-'!$C$1,'2011-asu'!$B:$B,0),MATCH(C64,'2011-asu'!$10:$10,0))))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IF(A65="","",+IF((INDEX('2011-asu'!$A$1:HM88,MATCH('BB-'!$C$1,'2011-asu'!$B:$B,0),MATCH(B65,'2011-asu'!$10:$10,0)))=0,"",(INDEX('2011-asu'!$A$1:HM88,MATCH('BB-'!$C$1,'2011-asu'!$B:$B,0),MATCH(B65,'2011-asu'!$10:$10,0)))))</f>
        <v/>
      </c>
      <c r="E65" s="30" t="str">
        <f>IF(A65="","",IF(INDEX('2011-asu'!$A$1:HN88,MATCH('BB-'!$C$1,'2011-asu'!$B:$B,0),MATCH(C65,'2011-asu'!$10:$10,0))=0,"",+INDEX('2011-asu'!$A$1:HN88,MATCH('BB-'!$C$1,'2011-asu'!$B:$B,0),MATCH(C65,'2011-asu'!$10:$10,0))))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IF(A66="","",+IF((INDEX('2011-asu'!$A$1:HM89,MATCH('BB-'!$C$1,'2011-asu'!$B:$B,0),MATCH(B66,'2011-asu'!$10:$10,0)))=0,"",(INDEX('2011-asu'!$A$1:HM89,MATCH('BB-'!$C$1,'2011-asu'!$B:$B,0),MATCH(B66,'2011-asu'!$10:$10,0)))))</f>
        <v/>
      </c>
      <c r="E66" s="30" t="str">
        <f>IF(A66="","",IF(INDEX('2011-asu'!$A$1:HN89,MATCH('BB-'!$C$1,'2011-asu'!$B:$B,0),MATCH(C66,'2011-asu'!$10:$10,0))=0,"",+INDEX('2011-asu'!$A$1:HN89,MATCH('BB-'!$C$1,'2011-asu'!$B:$B,0),MATCH(C66,'2011-asu'!$10:$10,0))))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IF(A67="","",+IF((INDEX('2011-asu'!$A$1:HM90,MATCH('BB-'!$C$1,'2011-asu'!$B:$B,0),MATCH(B67,'2011-asu'!$10:$10,0)))=0,"",(INDEX('2011-asu'!$A$1:HM90,MATCH('BB-'!$C$1,'2011-asu'!$B:$B,0),MATCH(B67,'2011-asu'!$10:$10,0)))))</f>
        <v/>
      </c>
      <c r="E67" s="30" t="str">
        <f>IF(A67="","",IF(INDEX('2011-asu'!$A$1:HN90,MATCH('BB-'!$C$1,'2011-asu'!$B:$B,0),MATCH(C67,'2011-asu'!$10:$10,0))=0,"",+INDEX('2011-asu'!$A$1:HN90,MATCH('BB-'!$C$1,'2011-asu'!$B:$B,0),MATCH(C67,'2011-asu'!$10:$10,0))))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IF(A68="","",+IF((INDEX('2011-asu'!$A$1:HM91,MATCH('BB-'!$C$1,'2011-asu'!$B:$B,0),MATCH(B68,'2011-asu'!$10:$10,0)))=0,"",(INDEX('2011-asu'!$A$1:HM91,MATCH('BB-'!$C$1,'2011-asu'!$B:$B,0),MATCH(B68,'2011-asu'!$10:$10,0)))))</f>
        <v/>
      </c>
      <c r="E68" s="30" t="str">
        <f>IF(A68="","",IF(INDEX('2011-asu'!$A$1:HN91,MATCH('BB-'!$C$1,'2011-asu'!$B:$B,0),MATCH(C68,'2011-asu'!$10:$10,0))=0,"",+INDEX('2011-asu'!$A$1:HN91,MATCH('BB-'!$C$1,'2011-asu'!$B:$B,0),MATCH(C68,'2011-asu'!$10:$10,0))))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IF(A69="","",+IF((INDEX('2011-asu'!$A$1:HM92,MATCH('BB-'!$C$1,'2011-asu'!$B:$B,0),MATCH(B69,'2011-asu'!$10:$10,0)))=0,"",(INDEX('2011-asu'!$A$1:HM92,MATCH('BB-'!$C$1,'2011-asu'!$B:$B,0),MATCH(B69,'2011-asu'!$10:$10,0)))))</f>
        <v/>
      </c>
      <c r="E69" s="30" t="str">
        <f>IF(A69="","",IF(INDEX('2011-asu'!$A$1:HN92,MATCH('BB-'!$C$1,'2011-asu'!$B:$B,0),MATCH(C69,'2011-asu'!$10:$10,0))=0,"",+INDEX('2011-asu'!$A$1:HN92,MATCH('BB-'!$C$1,'2011-asu'!$B:$B,0),MATCH(C69,'2011-asu'!$10:$10,0))))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IF(A70="","",+IF((INDEX('2011-asu'!$A$1:HM93,MATCH('BB-'!$C$1,'2011-asu'!$B:$B,0),MATCH(B70,'2011-asu'!$10:$10,0)))=0,"",(INDEX('2011-asu'!$A$1:HM93,MATCH('BB-'!$C$1,'2011-asu'!$B:$B,0),MATCH(B70,'2011-asu'!$10:$10,0)))))</f>
        <v/>
      </c>
      <c r="E70" s="30" t="str">
        <f>IF(A70="","",IF(INDEX('2011-asu'!$A$1:HN93,MATCH('BB-'!$C$1,'2011-asu'!$B:$B,0),MATCH(C70,'2011-asu'!$10:$10,0))=0,"",+INDEX('2011-asu'!$A$1:HN93,MATCH('BB-'!$C$1,'2011-asu'!$B:$B,0),MATCH(C70,'2011-asu'!$10:$10,0))))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15</v>
      </c>
      <c r="D1" s="32" t="s">
        <v>10</v>
      </c>
      <c r="E1" s="33">
        <f ca="1">+INDIRECT(CONCATENATE("'2011-asu'!A",+MATCH($C$1,'2011-asu'!$B$1:$B$19,0)))</f>
        <v>4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+IF((INDEX('2011-asu'!$A$1:HM27,MATCH('B+'!$C$1,'2011-asu'!$B:$B,0),MATCH(B4,'2011-asu'!$10:$10,0)))=0,"",(INDEX('2011-asu'!$A$1:HM27,MATCH('B+'!$C$1,'2011-asu'!$B:$B,0),MATCH(B4,'2011-asu'!$10:$10,0))))</f>
        <v>185</v>
      </c>
      <c r="E4" s="30">
        <f>IF(INDEX('2011-asu'!$A$1:HN27,MATCH('B+'!$C$1,'2011-asu'!$B:$B,0),MATCH(C4,'2011-asu'!$10:$10,0))=0,"",+INDEX('2011-asu'!$A$1:HN27,MATCH('B+'!$C$1,'2011-asu'!$B:$B,0),MATCH(C4,'2011-asu'!$10:$10,0)))</f>
        <v>10.5</v>
      </c>
    </row>
    <row r="5" spans="1:5" x14ac:dyDescent="0.2">
      <c r="A5" s="30">
        <f t="shared" ref="A5:A65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IF(A5="","",+IF((INDEX('2011-asu'!$A$1:HM28,MATCH('B+'!$C$1,'2011-asu'!$B:$B,0),MATCH(B5,'2011-asu'!$10:$10,0)))=0,"",(INDEX('2011-asu'!$A$1:HM28,MATCH('B+'!$C$1,'2011-asu'!$B:$B,0),MATCH(B5,'2011-asu'!$10:$10,0)))))</f>
        <v>188</v>
      </c>
      <c r="E5" s="30">
        <f>IF(A5="","",IF(INDEX('2011-asu'!$A$1:HN28,MATCH('B+'!$C$1,'2011-asu'!$B:$B,0),MATCH(C5,'2011-asu'!$10:$10,0))=0,"",+INDEX('2011-asu'!$A$1:HN28,MATCH('B+'!$C$1,'2011-asu'!$B:$B,0),MATCH(C5,'2011-asu'!$10:$10,0))))</f>
        <v>10.68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IF(A6="","",+IF((INDEX('2011-asu'!$A$1:HM29,MATCH('B+'!$C$1,'2011-asu'!$B:$B,0),MATCH(B6,'2011-asu'!$10:$10,0)))=0,"",(INDEX('2011-asu'!$A$1:HM29,MATCH('B+'!$C$1,'2011-asu'!$B:$B,0),MATCH(B6,'2011-asu'!$10:$10,0)))))</f>
        <v>174</v>
      </c>
      <c r="E6" s="30">
        <f>IF(A6="","",IF(INDEX('2011-asu'!$A$1:HN29,MATCH('B+'!$C$1,'2011-asu'!$B:$B,0),MATCH(C6,'2011-asu'!$10:$10,0))=0,"",+INDEX('2011-asu'!$A$1:HN29,MATCH('B+'!$C$1,'2011-asu'!$B:$B,0),MATCH(C6,'2011-asu'!$10:$10,0))))</f>
        <v>9.86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IF(A7="","",+IF((INDEX('2011-asu'!$A$1:HM30,MATCH('B+'!$C$1,'2011-asu'!$B:$B,0),MATCH(B7,'2011-asu'!$10:$10,0)))=0,"",(INDEX('2011-asu'!$A$1:HM30,MATCH('B+'!$C$1,'2011-asu'!$B:$B,0),MATCH(B7,'2011-asu'!$10:$10,0)))))</f>
        <v>158</v>
      </c>
      <c r="E7" s="30">
        <f>IF(A7="","",IF(INDEX('2011-asu'!$A$1:HN30,MATCH('B+'!$C$1,'2011-asu'!$B:$B,0),MATCH(C7,'2011-asu'!$10:$10,0))=0,"",+INDEX('2011-asu'!$A$1:HN30,MATCH('B+'!$C$1,'2011-asu'!$B:$B,0),MATCH(C7,'2011-asu'!$10:$10,0))))</f>
        <v>8.93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IF(A8="","",+IF((INDEX('2011-asu'!$A$1:HM31,MATCH('B+'!$C$1,'2011-asu'!$B:$B,0),MATCH(B8,'2011-asu'!$10:$10,0)))=0,"",(INDEX('2011-asu'!$A$1:HM31,MATCH('B+'!$C$1,'2011-asu'!$B:$B,0),MATCH(B8,'2011-asu'!$10:$10,0)))))</f>
        <v>149</v>
      </c>
      <c r="E8" s="30">
        <f>IF(A8="","",IF(INDEX('2011-asu'!$A$1:HN31,MATCH('B+'!$C$1,'2011-asu'!$B:$B,0),MATCH(C8,'2011-asu'!$10:$10,0))=0,"",+INDEX('2011-asu'!$A$1:HN31,MATCH('B+'!$C$1,'2011-asu'!$B:$B,0),MATCH(C8,'2011-asu'!$10:$10,0))))</f>
        <v>8.41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IF(A9="","",+IF((INDEX('2011-asu'!$A$1:HM32,MATCH('B+'!$C$1,'2011-asu'!$B:$B,0),MATCH(B9,'2011-asu'!$10:$10,0)))=0,"",(INDEX('2011-asu'!$A$1:HM32,MATCH('B+'!$C$1,'2011-asu'!$B:$B,0),MATCH(B9,'2011-asu'!$10:$10,0)))))</f>
        <v>142</v>
      </c>
      <c r="E9" s="30">
        <f>IF(A9="","",IF(INDEX('2011-asu'!$A$1:HN32,MATCH('B+'!$C$1,'2011-asu'!$B:$B,0),MATCH(C9,'2011-asu'!$10:$10,0))=0,"",+INDEX('2011-asu'!$A$1:HN32,MATCH('B+'!$C$1,'2011-asu'!$B:$B,0),MATCH(C9,'2011-asu'!$10:$10,0))))</f>
        <v>8.01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IF(A10="","",+IF((INDEX('2011-asu'!$A$1:HM33,MATCH('B+'!$C$1,'2011-asu'!$B:$B,0),MATCH(B10,'2011-asu'!$10:$10,0)))=0,"",(INDEX('2011-asu'!$A$1:HM33,MATCH('B+'!$C$1,'2011-asu'!$B:$B,0),MATCH(B10,'2011-asu'!$10:$10,0)))))</f>
        <v>146</v>
      </c>
      <c r="E10" s="30">
        <f>IF(A10="","",IF(INDEX('2011-asu'!$A$1:HN33,MATCH('B+'!$C$1,'2011-asu'!$B:$B,0),MATCH(C10,'2011-asu'!$10:$10,0))=0,"",+INDEX('2011-asu'!$A$1:HN33,MATCH('B+'!$C$1,'2011-asu'!$B:$B,0),MATCH(C10,'2011-asu'!$10:$10,0))))</f>
        <v>8.24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IF(A11="","",+IF((INDEX('2011-asu'!$A$1:HM34,MATCH('B+'!$C$1,'2011-asu'!$B:$B,0),MATCH(B11,'2011-asu'!$10:$10,0)))=0,"",(INDEX('2011-asu'!$A$1:HM34,MATCH('B+'!$C$1,'2011-asu'!$B:$B,0),MATCH(B11,'2011-asu'!$10:$10,0)))))</f>
        <v>154</v>
      </c>
      <c r="E11" s="30">
        <f>IF(A11="","",IF(INDEX('2011-asu'!$A$1:HN34,MATCH('B+'!$C$1,'2011-asu'!$B:$B,0),MATCH(C11,'2011-asu'!$10:$10,0))=0,"",+INDEX('2011-asu'!$A$1:HN34,MATCH('B+'!$C$1,'2011-asu'!$B:$B,0),MATCH(C11,'2011-asu'!$10:$10,0))))</f>
        <v>8.6999999999999993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IF(A12="","",+IF((INDEX('2011-asu'!$A$1:HM35,MATCH('B+'!$C$1,'2011-asu'!$B:$B,0),MATCH(B12,'2011-asu'!$10:$10,0)))=0,"",(INDEX('2011-asu'!$A$1:HM35,MATCH('B+'!$C$1,'2011-asu'!$B:$B,0),MATCH(B12,'2011-asu'!$10:$10,0)))))</f>
        <v>146</v>
      </c>
      <c r="E12" s="30">
        <f>IF(A12="","",IF(INDEX('2011-asu'!$A$1:HN35,MATCH('B+'!$C$1,'2011-asu'!$B:$B,0),MATCH(C12,'2011-asu'!$10:$10,0))=0,"",+INDEX('2011-asu'!$A$1:HN35,MATCH('B+'!$C$1,'2011-asu'!$B:$B,0),MATCH(C12,'2011-asu'!$10:$10,0))))</f>
        <v>8.24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IF(A13="","",+IF((INDEX('2011-asu'!$A$1:HM36,MATCH('B+'!$C$1,'2011-asu'!$B:$B,0),MATCH(B13,'2011-asu'!$10:$10,0)))=0,"",(INDEX('2011-asu'!$A$1:HM36,MATCH('B+'!$C$1,'2011-asu'!$B:$B,0),MATCH(B13,'2011-asu'!$10:$10,0)))))</f>
        <v>133</v>
      </c>
      <c r="E13" s="30">
        <f>IF(A13="","",IF(INDEX('2011-asu'!$A$1:HN36,MATCH('B+'!$C$1,'2011-asu'!$B:$B,0),MATCH(C13,'2011-asu'!$10:$10,0))=0,"",+INDEX('2011-asu'!$A$1:HN36,MATCH('B+'!$C$1,'2011-asu'!$B:$B,0),MATCH(C13,'2011-asu'!$10:$10,0))))</f>
        <v>7.49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IF(A14="","",+IF((INDEX('2011-asu'!$A$1:HM37,MATCH('B+'!$C$1,'2011-asu'!$B:$B,0),MATCH(B14,'2011-asu'!$10:$10,0)))=0,"",(INDEX('2011-asu'!$A$1:HM37,MATCH('B+'!$C$1,'2011-asu'!$B:$B,0),MATCH(B14,'2011-asu'!$10:$10,0)))))</f>
        <v>168</v>
      </c>
      <c r="E14" s="30">
        <f>IF(A14="","",IF(INDEX('2011-asu'!$A$1:HN37,MATCH('B+'!$C$1,'2011-asu'!$B:$B,0),MATCH(C14,'2011-asu'!$10:$10,0))=0,"",+INDEX('2011-asu'!$A$1:HN37,MATCH('B+'!$C$1,'2011-asu'!$B:$B,0),MATCH(C14,'2011-asu'!$10:$10,0))))</f>
        <v>9.51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IF(A15="","",+IF((INDEX('2011-asu'!$A$1:HM38,MATCH('B+'!$C$1,'2011-asu'!$B:$B,0),MATCH(B15,'2011-asu'!$10:$10,0)))=0,"",(INDEX('2011-asu'!$A$1:HM38,MATCH('B+'!$C$1,'2011-asu'!$B:$B,0),MATCH(B15,'2011-asu'!$10:$10,0)))))</f>
        <v>179</v>
      </c>
      <c r="E15" s="30">
        <f>IF(A15="","",IF(INDEX('2011-asu'!$A$1:HN38,MATCH('B+'!$C$1,'2011-asu'!$B:$B,0),MATCH(C15,'2011-asu'!$10:$10,0))=0,"",+INDEX('2011-asu'!$A$1:HN38,MATCH('B+'!$C$1,'2011-asu'!$B:$B,0),MATCH(C15,'2011-asu'!$10:$10,0))))</f>
        <v>10.15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IF(A16="","",+IF((INDEX('2011-asu'!$A$1:HM39,MATCH('B+'!$C$1,'2011-asu'!$B:$B,0),MATCH(B16,'2011-asu'!$10:$10,0)))=0,"",(INDEX('2011-asu'!$A$1:HM39,MATCH('B+'!$C$1,'2011-asu'!$B:$B,0),MATCH(B16,'2011-asu'!$10:$10,0)))))</f>
        <v>198</v>
      </c>
      <c r="E16" s="30">
        <f>IF(A16="","",IF(INDEX('2011-asu'!$A$1:HN39,MATCH('B+'!$C$1,'2011-asu'!$B:$B,0),MATCH(C16,'2011-asu'!$10:$10,0))=0,"",+INDEX('2011-asu'!$A$1:HN39,MATCH('B+'!$C$1,'2011-asu'!$B:$B,0),MATCH(C16,'2011-asu'!$10:$10,0))))</f>
        <v>11.26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IF(A17="","",+IF((INDEX('2011-asu'!$A$1:HM40,MATCH('B+'!$C$1,'2011-asu'!$B:$B,0),MATCH(B17,'2011-asu'!$10:$10,0)))=0,"",(INDEX('2011-asu'!$A$1:HM40,MATCH('B+'!$C$1,'2011-asu'!$B:$B,0),MATCH(B17,'2011-asu'!$10:$10,0)))))</f>
        <v>212</v>
      </c>
      <c r="E17" s="30">
        <f>IF(A17="","",IF(INDEX('2011-asu'!$A$1:HN40,MATCH('B+'!$C$1,'2011-asu'!$B:$B,0),MATCH(C17,'2011-asu'!$10:$10,0))=0,"",+INDEX('2011-asu'!$A$1:HN40,MATCH('B+'!$C$1,'2011-asu'!$B:$B,0),MATCH(C17,'2011-asu'!$10:$10,0))))</f>
        <v>12.08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IF(A18="","",+IF((INDEX('2011-asu'!$A$1:HM41,MATCH('B+'!$C$1,'2011-asu'!$B:$B,0),MATCH(B18,'2011-asu'!$10:$10,0)))=0,"",(INDEX('2011-asu'!$A$1:HM41,MATCH('B+'!$C$1,'2011-asu'!$B:$B,0),MATCH(B18,'2011-asu'!$10:$10,0)))))</f>
        <v>199</v>
      </c>
      <c r="E18" s="30">
        <f>IF(A18="","",IF(INDEX('2011-asu'!$A$1:HN41,MATCH('B+'!$C$1,'2011-asu'!$B:$B,0),MATCH(C18,'2011-asu'!$10:$10,0))=0,"",+INDEX('2011-asu'!$A$1:HN41,MATCH('B+'!$C$1,'2011-asu'!$B:$B,0),MATCH(C18,'2011-asu'!$10:$10,0))))</f>
        <v>11.32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IF(A19="","",+IF((INDEX('2011-asu'!$A$1:HM42,MATCH('B+'!$C$1,'2011-asu'!$B:$B,0),MATCH(B19,'2011-asu'!$10:$10,0)))=0,"",(INDEX('2011-asu'!$A$1:HM42,MATCH('B+'!$C$1,'2011-asu'!$B:$B,0),MATCH(B19,'2011-asu'!$10:$10,0)))))</f>
        <v>181</v>
      </c>
      <c r="E19" s="30">
        <f>IF(A19="","",IF(INDEX('2011-asu'!$A$1:HN42,MATCH('B+'!$C$1,'2011-asu'!$B:$B,0),MATCH(C19,'2011-asu'!$10:$10,0))=0,"",+INDEX('2011-asu'!$A$1:HN42,MATCH('B+'!$C$1,'2011-asu'!$B:$B,0),MATCH(C19,'2011-asu'!$10:$10,0))))</f>
        <v>10.27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IF(A20="","",+IF((INDEX('2011-asu'!$A$1:HM43,MATCH('B+'!$C$1,'2011-asu'!$B:$B,0),MATCH(B20,'2011-asu'!$10:$10,0)))=0,"",(INDEX('2011-asu'!$A$1:HM43,MATCH('B+'!$C$1,'2011-asu'!$B:$B,0),MATCH(B20,'2011-asu'!$10:$10,0)))))</f>
        <v>167</v>
      </c>
      <c r="E20" s="30">
        <f>IF(A20="","",IF(INDEX('2011-asu'!$A$1:HN43,MATCH('B+'!$C$1,'2011-asu'!$B:$B,0),MATCH(C20,'2011-asu'!$10:$10,0))=0,"",+INDEX('2011-asu'!$A$1:HN43,MATCH('B+'!$C$1,'2011-asu'!$B:$B,0),MATCH(C20,'2011-asu'!$10:$10,0))))</f>
        <v>9.4499999999999993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IF(A21="","",+IF((INDEX('2011-asu'!$A$1:HM44,MATCH('B+'!$C$1,'2011-asu'!$B:$B,0),MATCH(B21,'2011-asu'!$10:$10,0)))=0,"",(INDEX('2011-asu'!$A$1:HM44,MATCH('B+'!$C$1,'2011-asu'!$B:$B,0),MATCH(B21,'2011-asu'!$10:$10,0)))))</f>
        <v>179</v>
      </c>
      <c r="E21" s="30">
        <f>IF(A21="","",IF(INDEX('2011-asu'!$A$1:HN44,MATCH('B+'!$C$1,'2011-asu'!$B:$B,0),MATCH(C21,'2011-asu'!$10:$10,0))=0,"",+INDEX('2011-asu'!$A$1:HN44,MATCH('B+'!$C$1,'2011-asu'!$B:$B,0),MATCH(C21,'2011-asu'!$10:$10,0))))</f>
        <v>10.15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IF(A22="","",+IF((INDEX('2011-asu'!$A$1:HM45,MATCH('B+'!$C$1,'2011-asu'!$B:$B,0),MATCH(B22,'2011-asu'!$10:$10,0)))=0,"",(INDEX('2011-asu'!$A$1:HM45,MATCH('B+'!$C$1,'2011-asu'!$B:$B,0),MATCH(B22,'2011-asu'!$10:$10,0)))))</f>
        <v>172</v>
      </c>
      <c r="E22" s="30">
        <f>IF(A22="","",IF(INDEX('2011-asu'!$A$1:HN45,MATCH('B+'!$C$1,'2011-asu'!$B:$B,0),MATCH(C22,'2011-asu'!$10:$10,0))=0,"",+INDEX('2011-asu'!$A$1:HN45,MATCH('B+'!$C$1,'2011-asu'!$B:$B,0),MATCH(C22,'2011-asu'!$10:$10,0))))</f>
        <v>9.74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IF(A23="","",+IF((INDEX('2011-asu'!$A$1:HM46,MATCH('B+'!$C$1,'2011-asu'!$B:$B,0),MATCH(B23,'2011-asu'!$10:$10,0)))=0,"",(INDEX('2011-asu'!$A$1:HM46,MATCH('B+'!$C$1,'2011-asu'!$B:$B,0),MATCH(B23,'2011-asu'!$10:$10,0)))))</f>
        <v>166</v>
      </c>
      <c r="E23" s="30">
        <f>IF(A23="","",IF(INDEX('2011-asu'!$A$1:HN46,MATCH('B+'!$C$1,'2011-asu'!$B:$B,0),MATCH(C23,'2011-asu'!$10:$10,0))=0,"",+INDEX('2011-asu'!$A$1:HN46,MATCH('B+'!$C$1,'2011-asu'!$B:$B,0),MATCH(C23,'2011-asu'!$10:$10,0))))</f>
        <v>9.39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IF(A24="","",+IF((INDEX('2011-asu'!$A$1:HM47,MATCH('B+'!$C$1,'2011-asu'!$B:$B,0),MATCH(B24,'2011-asu'!$10:$10,0)))=0,"",(INDEX('2011-asu'!$A$1:HM47,MATCH('B+'!$C$1,'2011-asu'!$B:$B,0),MATCH(B24,'2011-asu'!$10:$10,0)))))</f>
        <v>168</v>
      </c>
      <c r="E24" s="30">
        <f>IF(A24="","",IF(INDEX('2011-asu'!$A$1:HN47,MATCH('B+'!$C$1,'2011-asu'!$B:$B,0),MATCH(C24,'2011-asu'!$10:$10,0))=0,"",+INDEX('2011-asu'!$A$1:HN47,MATCH('B+'!$C$1,'2011-asu'!$B:$B,0),MATCH(C24,'2011-asu'!$10:$10,0))))</f>
        <v>9.51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IF(A25="","",+IF((INDEX('2011-asu'!$A$1:HM48,MATCH('B+'!$C$1,'2011-asu'!$B:$B,0),MATCH(B25,'2011-asu'!$10:$10,0)))=0,"",(INDEX('2011-asu'!$A$1:HM48,MATCH('B+'!$C$1,'2011-asu'!$B:$B,0),MATCH(B25,'2011-asu'!$10:$10,0)))))</f>
        <v>178</v>
      </c>
      <c r="E25" s="30">
        <f>IF(A25="","",IF(INDEX('2011-asu'!$A$1:HN48,MATCH('B+'!$C$1,'2011-asu'!$B:$B,0),MATCH(C25,'2011-asu'!$10:$10,0))=0,"",+INDEX('2011-asu'!$A$1:HN48,MATCH('B+'!$C$1,'2011-asu'!$B:$B,0),MATCH(C25,'2011-asu'!$10:$10,0))))</f>
        <v>10.09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IF(A26="","",+IF((INDEX('2011-asu'!$A$1:HM49,MATCH('B+'!$C$1,'2011-asu'!$B:$B,0),MATCH(B26,'2011-asu'!$10:$10,0)))=0,"",(INDEX('2011-asu'!$A$1:HM49,MATCH('B+'!$C$1,'2011-asu'!$B:$B,0),MATCH(B26,'2011-asu'!$10:$10,0)))))</f>
        <v>194</v>
      </c>
      <c r="E26" s="30">
        <f>IF(A26="","",IF(INDEX('2011-asu'!$A$1:HN49,MATCH('B+'!$C$1,'2011-asu'!$B:$B,0),MATCH(C26,'2011-asu'!$10:$10,0))=0,"",+INDEX('2011-asu'!$A$1:HN49,MATCH('B+'!$C$1,'2011-asu'!$B:$B,0),MATCH(C26,'2011-asu'!$10:$10,0))))</f>
        <v>11.03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IF(A27="","",+IF((INDEX('2011-asu'!$A$1:HM50,MATCH('B+'!$C$1,'2011-asu'!$B:$B,0),MATCH(B27,'2011-asu'!$10:$10,0)))=0,"",(INDEX('2011-asu'!$A$1:HM50,MATCH('B+'!$C$1,'2011-asu'!$B:$B,0),MATCH(B27,'2011-asu'!$10:$10,0)))))</f>
        <v>186</v>
      </c>
      <c r="E27" s="30">
        <f>IF(A27="","",IF(INDEX('2011-asu'!$A$1:HN50,MATCH('B+'!$C$1,'2011-asu'!$B:$B,0),MATCH(C27,'2011-asu'!$10:$10,0))=0,"",+INDEX('2011-asu'!$A$1:HN50,MATCH('B+'!$C$1,'2011-asu'!$B:$B,0),MATCH(C27,'2011-asu'!$10:$10,0))))</f>
        <v>10.56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IF(A28="","",+IF((INDEX('2011-asu'!$A$1:HM51,MATCH('B+'!$C$1,'2011-asu'!$B:$B,0),MATCH(B28,'2011-asu'!$10:$10,0)))=0,"",(INDEX('2011-asu'!$A$1:HM51,MATCH('B+'!$C$1,'2011-asu'!$B:$B,0),MATCH(B28,'2011-asu'!$10:$10,0)))))</f>
        <v>184</v>
      </c>
      <c r="E28" s="30">
        <f>IF(A28="","",IF(INDEX('2011-asu'!$A$1:HN51,MATCH('B+'!$C$1,'2011-asu'!$B:$B,0),MATCH(C28,'2011-asu'!$10:$10,0))=0,"",+INDEX('2011-asu'!$A$1:HN51,MATCH('B+'!$C$1,'2011-asu'!$B:$B,0),MATCH(C28,'2011-asu'!$10:$10,0))))</f>
        <v>10.44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IF(A29="","",+IF((INDEX('2011-asu'!$A$1:HM52,MATCH('B+'!$C$1,'2011-asu'!$B:$B,0),MATCH(B29,'2011-asu'!$10:$10,0)))=0,"",(INDEX('2011-asu'!$A$1:HM52,MATCH('B+'!$C$1,'2011-asu'!$B:$B,0),MATCH(B29,'2011-asu'!$10:$10,0)))))</f>
        <v>192</v>
      </c>
      <c r="E29" s="30">
        <f>IF(A29="","",IF(INDEX('2011-asu'!$A$1:HN52,MATCH('B+'!$C$1,'2011-asu'!$B:$B,0),MATCH(C29,'2011-asu'!$10:$10,0))=0,"",+INDEX('2011-asu'!$A$1:HN52,MATCH('B+'!$C$1,'2011-asu'!$B:$B,0),MATCH(C29,'2011-asu'!$10:$10,0))))</f>
        <v>10.91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IF(A30="","",+IF((INDEX('2011-asu'!$A$1:HM53,MATCH('B+'!$C$1,'2011-asu'!$B:$B,0),MATCH(B30,'2011-asu'!$10:$10,0)))=0,"",(INDEX('2011-asu'!$A$1:HM53,MATCH('B+'!$C$1,'2011-asu'!$B:$B,0),MATCH(B30,'2011-asu'!$10:$10,0)))))</f>
        <v>209</v>
      </c>
      <c r="E30" s="30">
        <f>IF(A30="","",IF(INDEX('2011-asu'!$A$1:HN53,MATCH('B+'!$C$1,'2011-asu'!$B:$B,0),MATCH(C30,'2011-asu'!$10:$10,0))=0,"",+INDEX('2011-asu'!$A$1:HN53,MATCH('B+'!$C$1,'2011-asu'!$B:$B,0),MATCH(C30,'2011-asu'!$10:$10,0))))</f>
        <v>11.91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IF(A31="","",+IF((INDEX('2011-asu'!$A$1:HM54,MATCH('B+'!$C$1,'2011-asu'!$B:$B,0),MATCH(B31,'2011-asu'!$10:$10,0)))=0,"",(INDEX('2011-asu'!$A$1:HM54,MATCH('B+'!$C$1,'2011-asu'!$B:$B,0),MATCH(B31,'2011-asu'!$10:$10,0)))))</f>
        <v>222</v>
      </c>
      <c r="E31" s="30">
        <f>IF(A31="","",IF(INDEX('2011-asu'!$A$1:HN54,MATCH('B+'!$C$1,'2011-asu'!$B:$B,0),MATCH(C31,'2011-asu'!$10:$10,0))=0,"",+INDEX('2011-asu'!$A$1:HN54,MATCH('B+'!$C$1,'2011-asu'!$B:$B,0),MATCH(C31,'2011-asu'!$10:$10,0))))</f>
        <v>12.67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IF(A32="","",+IF((INDEX('2011-asu'!$A$1:HM55,MATCH('B+'!$C$1,'2011-asu'!$B:$B,0),MATCH(B32,'2011-asu'!$10:$10,0)))=0,"",(INDEX('2011-asu'!$A$1:HM55,MATCH('B+'!$C$1,'2011-asu'!$B:$B,0),MATCH(B32,'2011-asu'!$10:$10,0)))))</f>
        <v>227</v>
      </c>
      <c r="E32" s="30">
        <f>IF(A32="","",IF(INDEX('2011-asu'!$A$1:HN55,MATCH('B+'!$C$1,'2011-asu'!$B:$B,0),MATCH(C32,'2011-asu'!$10:$10,0))=0,"",+INDEX('2011-asu'!$A$1:HN55,MATCH('B+'!$C$1,'2011-asu'!$B:$B,0),MATCH(C32,'2011-asu'!$10:$10,0))))</f>
        <v>12.97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IF(A33="","",+IF((INDEX('2011-asu'!$A$1:HM56,MATCH('B+'!$C$1,'2011-asu'!$B:$B,0),MATCH(B33,'2011-asu'!$10:$10,0)))=0,"",(INDEX('2011-asu'!$A$1:HM56,MATCH('B+'!$C$1,'2011-asu'!$B:$B,0),MATCH(B33,'2011-asu'!$10:$10,0)))))</f>
        <v>224</v>
      </c>
      <c r="E33" s="30">
        <f>IF(A33="","",IF(INDEX('2011-asu'!$A$1:HN56,MATCH('B+'!$C$1,'2011-asu'!$B:$B,0),MATCH(C33,'2011-asu'!$10:$10,0))=0,"",+INDEX('2011-asu'!$A$1:HN56,MATCH('B+'!$C$1,'2011-asu'!$B:$B,0),MATCH(C33,'2011-asu'!$10:$10,0))))</f>
        <v>12.79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IF(A34="","",+IF((INDEX('2011-asu'!$A$1:HM57,MATCH('B+'!$C$1,'2011-asu'!$B:$B,0),MATCH(B34,'2011-asu'!$10:$10,0)))=0,"",(INDEX('2011-asu'!$A$1:HM57,MATCH('B+'!$C$1,'2011-asu'!$B:$B,0),MATCH(B34,'2011-asu'!$10:$10,0)))))</f>
        <v>217</v>
      </c>
      <c r="E34" s="30">
        <f>IF(A34="","",IF(INDEX('2011-asu'!$A$1:HN57,MATCH('B+'!$C$1,'2011-asu'!$B:$B,0),MATCH(C34,'2011-asu'!$10:$10,0))=0,"",+INDEX('2011-asu'!$A$1:HN57,MATCH('B+'!$C$1,'2011-asu'!$B:$B,0),MATCH(C34,'2011-asu'!$10:$10,0))))</f>
        <v>12.38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IF(A35="","",+IF((INDEX('2011-asu'!$A$1:HM58,MATCH('B+'!$C$1,'2011-asu'!$B:$B,0),MATCH(B35,'2011-asu'!$10:$10,0)))=0,"",(INDEX('2011-asu'!$A$1:HM58,MATCH('B+'!$C$1,'2011-asu'!$B:$B,0),MATCH(B35,'2011-asu'!$10:$10,0)))))</f>
        <v>198</v>
      </c>
      <c r="E35" s="30">
        <f>IF(A35="","",IF(INDEX('2011-asu'!$A$1:HN58,MATCH('B+'!$C$1,'2011-asu'!$B:$B,0),MATCH(C35,'2011-asu'!$10:$10,0))=0,"",+INDEX('2011-asu'!$A$1:HN58,MATCH('B+'!$C$1,'2011-asu'!$B:$B,0),MATCH(C35,'2011-asu'!$10:$10,0))))</f>
        <v>11.26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IF(A36="","",+IF((INDEX('2011-asu'!$A$1:HM59,MATCH('B+'!$C$1,'2011-asu'!$B:$B,0),MATCH(B36,'2011-asu'!$10:$10,0)))=0,"",(INDEX('2011-asu'!$A$1:HM59,MATCH('B+'!$C$1,'2011-asu'!$B:$B,0),MATCH(B36,'2011-asu'!$10:$10,0)))))</f>
        <v>180</v>
      </c>
      <c r="E36" s="30">
        <f>IF(A36="","",IF(INDEX('2011-asu'!$A$1:HN59,MATCH('B+'!$C$1,'2011-asu'!$B:$B,0),MATCH(C36,'2011-asu'!$10:$10,0))=0,"",+INDEX('2011-asu'!$A$1:HN59,MATCH('B+'!$C$1,'2011-asu'!$B:$B,0),MATCH(C36,'2011-asu'!$10:$10,0))))</f>
        <v>10.210000000000001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IF(A37="","",+IF((INDEX('2011-asu'!$A$1:HM60,MATCH('B+'!$C$1,'2011-asu'!$B:$B,0),MATCH(B37,'2011-asu'!$10:$10,0)))=0,"",(INDEX('2011-asu'!$A$1:HM60,MATCH('B+'!$C$1,'2011-asu'!$B:$B,0),MATCH(B37,'2011-asu'!$10:$10,0)))))</f>
        <v>174</v>
      </c>
      <c r="E37" s="30">
        <f>IF(A37="","",IF(INDEX('2011-asu'!$A$1:HN60,MATCH('B+'!$C$1,'2011-asu'!$B:$B,0),MATCH(C37,'2011-asu'!$10:$10,0))=0,"",+INDEX('2011-asu'!$A$1:HN60,MATCH('B+'!$C$1,'2011-asu'!$B:$B,0),MATCH(C37,'2011-asu'!$10:$10,0))))</f>
        <v>9.86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IF(A38="","",+IF((INDEX('2011-asu'!$A$1:HM61,MATCH('B+'!$C$1,'2011-asu'!$B:$B,0),MATCH(B38,'2011-asu'!$10:$10,0)))=0,"",(INDEX('2011-asu'!$A$1:HM61,MATCH('B+'!$C$1,'2011-asu'!$B:$B,0),MATCH(B38,'2011-asu'!$10:$10,0)))))</f>
        <v>208</v>
      </c>
      <c r="E38" s="30">
        <f>IF(A38="","",IF(INDEX('2011-asu'!$A$1:HN61,MATCH('B+'!$C$1,'2011-asu'!$B:$B,0),MATCH(C38,'2011-asu'!$10:$10,0))=0,"",+INDEX('2011-asu'!$A$1:HN61,MATCH('B+'!$C$1,'2011-asu'!$B:$B,0),MATCH(C38,'2011-asu'!$10:$10,0))))</f>
        <v>11.85</v>
      </c>
    </row>
    <row r="39" spans="1:5" x14ac:dyDescent="0.2">
      <c r="A39" s="30" t="str">
        <f t="shared" si="0"/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IF(A39="","",+IF((INDEX('2011-asu'!$A$1:HM62,MATCH('B+'!$C$1,'2011-asu'!$B:$B,0),MATCH(B39,'2011-asu'!$10:$10,0)))=0,"",(INDEX('2011-asu'!$A$1:HM62,MATCH('B+'!$C$1,'2011-asu'!$B:$B,0),MATCH(B39,'2011-asu'!$10:$10,0)))))</f>
        <v/>
      </c>
      <c r="E39" s="30" t="str">
        <f>IF(A39="","",IF(INDEX('2011-asu'!$A$1:HN62,MATCH('B+'!$C$1,'2011-asu'!$B:$B,0),MATCH(C39,'2011-asu'!$10:$10,0))=0,"",+INDEX('2011-asu'!$A$1:HN62,MATCH('B+'!$C$1,'2011-asu'!$B:$B,0),MATCH(C39,'2011-asu'!$10:$10,0))))</f>
        <v/>
      </c>
    </row>
    <row r="40" spans="1:5" x14ac:dyDescent="0.2">
      <c r="A40" s="30" t="str">
        <f t="shared" si="0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IF(A40="","",+IF((INDEX('2011-asu'!$A$1:HM63,MATCH('B+'!$C$1,'2011-asu'!$B:$B,0),MATCH(B40,'2011-asu'!$10:$10,0)))=0,"",(INDEX('2011-asu'!$A$1:HM63,MATCH('B+'!$C$1,'2011-asu'!$B:$B,0),MATCH(B40,'2011-asu'!$10:$10,0)))))</f>
        <v/>
      </c>
      <c r="E40" s="30" t="str">
        <f>IF(A40="","",IF(INDEX('2011-asu'!$A$1:HN63,MATCH('B+'!$C$1,'2011-asu'!$B:$B,0),MATCH(C40,'2011-asu'!$10:$10,0))=0,"",+INDEX('2011-asu'!$A$1:HN63,MATCH('B+'!$C$1,'2011-asu'!$B:$B,0),MATCH(C40,'2011-asu'!$10:$10,0))))</f>
        <v/>
      </c>
    </row>
    <row r="41" spans="1:5" x14ac:dyDescent="0.2">
      <c r="A41" s="30" t="str">
        <f t="shared" si="0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IF(A41="","",+IF((INDEX('2011-asu'!$A$1:HM64,MATCH('B+'!$C$1,'2011-asu'!$B:$B,0),MATCH(B41,'2011-asu'!$10:$10,0)))=0,"",(INDEX('2011-asu'!$A$1:HM64,MATCH('B+'!$C$1,'2011-asu'!$B:$B,0),MATCH(B41,'2011-asu'!$10:$10,0)))))</f>
        <v/>
      </c>
      <c r="E41" s="30" t="str">
        <f>IF(A41="","",IF(INDEX('2011-asu'!$A$1:HN64,MATCH('B+'!$C$1,'2011-asu'!$B:$B,0),MATCH(C41,'2011-asu'!$10:$10,0))=0,"",+INDEX('2011-asu'!$A$1:HN64,MATCH('B+'!$C$1,'2011-asu'!$B:$B,0),MATCH(C41,'2011-asu'!$10:$10,0))))</f>
        <v/>
      </c>
    </row>
    <row r="42" spans="1:5" x14ac:dyDescent="0.2">
      <c r="A42" s="30" t="str">
        <f t="shared" si="0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IF(A42="","",+IF((INDEX('2011-asu'!$A$1:HM65,MATCH('B+'!$C$1,'2011-asu'!$B:$B,0),MATCH(B42,'2011-asu'!$10:$10,0)))=0,"",(INDEX('2011-asu'!$A$1:HM65,MATCH('B+'!$C$1,'2011-asu'!$B:$B,0),MATCH(B42,'2011-asu'!$10:$10,0)))))</f>
        <v/>
      </c>
      <c r="E42" s="30" t="str">
        <f>IF(A42="","",IF(INDEX('2011-asu'!$A$1:HN65,MATCH('B+'!$C$1,'2011-asu'!$B:$B,0),MATCH(C42,'2011-asu'!$10:$10,0))=0,"",+INDEX('2011-asu'!$A$1:HN65,MATCH('B+'!$C$1,'2011-asu'!$B:$B,0),MATCH(C42,'2011-asu'!$10:$10,0))))</f>
        <v/>
      </c>
    </row>
    <row r="43" spans="1:5" x14ac:dyDescent="0.2">
      <c r="A43" s="30" t="str">
        <f t="shared" si="0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IF(A43="","",+IF((INDEX('2011-asu'!$A$1:HM66,MATCH('B+'!$C$1,'2011-asu'!$B:$B,0),MATCH(B43,'2011-asu'!$10:$10,0)))=0,"",(INDEX('2011-asu'!$A$1:HM66,MATCH('B+'!$C$1,'2011-asu'!$B:$B,0),MATCH(B43,'2011-asu'!$10:$10,0)))))</f>
        <v/>
      </c>
      <c r="E43" s="30" t="str">
        <f>IF(A43="","",IF(INDEX('2011-asu'!$A$1:HN66,MATCH('B+'!$C$1,'2011-asu'!$B:$B,0),MATCH(C43,'2011-asu'!$10:$10,0))=0,"",+INDEX('2011-asu'!$A$1:HN66,MATCH('B+'!$C$1,'2011-asu'!$B:$B,0),MATCH(C43,'2011-asu'!$10:$10,0))))</f>
        <v/>
      </c>
    </row>
    <row r="44" spans="1:5" x14ac:dyDescent="0.2">
      <c r="A44" s="30" t="str">
        <f t="shared" si="0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IF(A44="","",+IF((INDEX('2011-asu'!$A$1:HM67,MATCH('B+'!$C$1,'2011-asu'!$B:$B,0),MATCH(B44,'2011-asu'!$10:$10,0)))=0,"",(INDEX('2011-asu'!$A$1:HM67,MATCH('B+'!$C$1,'2011-asu'!$B:$B,0),MATCH(B44,'2011-asu'!$10:$10,0)))))</f>
        <v/>
      </c>
      <c r="E44" s="30" t="str">
        <f>IF(A44="","",IF(INDEX('2011-asu'!$A$1:HN67,MATCH('B+'!$C$1,'2011-asu'!$B:$B,0),MATCH(C44,'2011-asu'!$10:$10,0))=0,"",+INDEX('2011-asu'!$A$1:HN67,MATCH('B+'!$C$1,'2011-asu'!$B:$B,0),MATCH(C44,'2011-asu'!$10:$10,0))))</f>
        <v/>
      </c>
    </row>
    <row r="45" spans="1:5" x14ac:dyDescent="0.2">
      <c r="A45" s="30" t="str">
        <f t="shared" si="0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IF(A45="","",+IF((INDEX('2011-asu'!$A$1:HM68,MATCH('B+'!$C$1,'2011-asu'!$B:$B,0),MATCH(B45,'2011-asu'!$10:$10,0)))=0,"",(INDEX('2011-asu'!$A$1:HM68,MATCH('B+'!$C$1,'2011-asu'!$B:$B,0),MATCH(B45,'2011-asu'!$10:$10,0)))))</f>
        <v/>
      </c>
      <c r="E45" s="30" t="str">
        <f>IF(A45="","",IF(INDEX('2011-asu'!$A$1:HN68,MATCH('B+'!$C$1,'2011-asu'!$B:$B,0),MATCH(C45,'2011-asu'!$10:$10,0))=0,"",+INDEX('2011-asu'!$A$1:HN68,MATCH('B+'!$C$1,'2011-asu'!$B:$B,0),MATCH(C45,'2011-asu'!$10:$10,0))))</f>
        <v/>
      </c>
    </row>
    <row r="46" spans="1:5" x14ac:dyDescent="0.2">
      <c r="A46" s="30" t="str">
        <f t="shared" si="0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IF(A46="","",+IF((INDEX('2011-asu'!$A$1:HM69,MATCH('B+'!$C$1,'2011-asu'!$B:$B,0),MATCH(B46,'2011-asu'!$10:$10,0)))=0,"",(INDEX('2011-asu'!$A$1:HM69,MATCH('B+'!$C$1,'2011-asu'!$B:$B,0),MATCH(B46,'2011-asu'!$10:$10,0)))))</f>
        <v/>
      </c>
      <c r="E46" s="30" t="str">
        <f>IF(A46="","",IF(INDEX('2011-asu'!$A$1:HN69,MATCH('B+'!$C$1,'2011-asu'!$B:$B,0),MATCH(C46,'2011-asu'!$10:$10,0))=0,"",+INDEX('2011-asu'!$A$1:HN69,MATCH('B+'!$C$1,'2011-asu'!$B:$B,0),MATCH(C46,'2011-asu'!$10:$10,0))))</f>
        <v/>
      </c>
    </row>
    <row r="47" spans="1:5" x14ac:dyDescent="0.2">
      <c r="A47" s="30" t="str">
        <f t="shared" si="0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IF(A47="","",+IF((INDEX('2011-asu'!$A$1:HM70,MATCH('B+'!$C$1,'2011-asu'!$B:$B,0),MATCH(B47,'2011-asu'!$10:$10,0)))=0,"",(INDEX('2011-asu'!$A$1:HM70,MATCH('B+'!$C$1,'2011-asu'!$B:$B,0),MATCH(B47,'2011-asu'!$10:$10,0)))))</f>
        <v/>
      </c>
      <c r="E47" s="30" t="str">
        <f>IF(A47="","",IF(INDEX('2011-asu'!$A$1:HN70,MATCH('B+'!$C$1,'2011-asu'!$B:$B,0),MATCH(C47,'2011-asu'!$10:$10,0))=0,"",+INDEX('2011-asu'!$A$1:HN70,MATCH('B+'!$C$1,'2011-asu'!$B:$B,0),MATCH(C47,'2011-asu'!$10:$10,0))))</f>
        <v/>
      </c>
    </row>
    <row r="48" spans="1:5" x14ac:dyDescent="0.2">
      <c r="A48" s="30" t="str">
        <f t="shared" si="0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IF(A48="","",+IF((INDEX('2011-asu'!$A$1:HM71,MATCH('B+'!$C$1,'2011-asu'!$B:$B,0),MATCH(B48,'2011-asu'!$10:$10,0)))=0,"",(INDEX('2011-asu'!$A$1:HM71,MATCH('B+'!$C$1,'2011-asu'!$B:$B,0),MATCH(B48,'2011-asu'!$10:$10,0)))))</f>
        <v/>
      </c>
      <c r="E48" s="30" t="str">
        <f>IF(A48="","",IF(INDEX('2011-asu'!$A$1:HN71,MATCH('B+'!$C$1,'2011-asu'!$B:$B,0),MATCH(C48,'2011-asu'!$10:$10,0))=0,"",+INDEX('2011-asu'!$A$1:HN71,MATCH('B+'!$C$1,'2011-asu'!$B:$B,0),MATCH(C48,'2011-asu'!$10:$10,0))))</f>
        <v/>
      </c>
    </row>
    <row r="49" spans="1:5" x14ac:dyDescent="0.2">
      <c r="A49" s="30" t="str">
        <f t="shared" si="0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IF(A49="","",+IF((INDEX('2011-asu'!$A$1:HM72,MATCH('B+'!$C$1,'2011-asu'!$B:$B,0),MATCH(B49,'2011-asu'!$10:$10,0)))=0,"",(INDEX('2011-asu'!$A$1:HM72,MATCH('B+'!$C$1,'2011-asu'!$B:$B,0),MATCH(B49,'2011-asu'!$10:$10,0)))))</f>
        <v/>
      </c>
      <c r="E49" s="30" t="str">
        <f>IF(A49="","",IF(INDEX('2011-asu'!$A$1:HN72,MATCH('B+'!$C$1,'2011-asu'!$B:$B,0),MATCH(C49,'2011-asu'!$10:$10,0))=0,"",+INDEX('2011-asu'!$A$1:HN72,MATCH('B+'!$C$1,'2011-asu'!$B:$B,0),MATCH(C49,'2011-asu'!$10:$10,0))))</f>
        <v/>
      </c>
    </row>
    <row r="50" spans="1:5" x14ac:dyDescent="0.2">
      <c r="A50" s="30" t="str">
        <f t="shared" si="0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IF(A50="","",+IF((INDEX('2011-asu'!$A$1:HM73,MATCH('B+'!$C$1,'2011-asu'!$B:$B,0),MATCH(B50,'2011-asu'!$10:$10,0)))=0,"",(INDEX('2011-asu'!$A$1:HM73,MATCH('B+'!$C$1,'2011-asu'!$B:$B,0),MATCH(B50,'2011-asu'!$10:$10,0)))))</f>
        <v/>
      </c>
      <c r="E50" s="30" t="str">
        <f>IF(A50="","",IF(INDEX('2011-asu'!$A$1:HN73,MATCH('B+'!$C$1,'2011-asu'!$B:$B,0),MATCH(C50,'2011-asu'!$10:$10,0))=0,"",+INDEX('2011-asu'!$A$1:HN73,MATCH('B+'!$C$1,'2011-asu'!$B:$B,0),MATCH(C50,'2011-asu'!$10:$10,0))))</f>
        <v/>
      </c>
    </row>
    <row r="51" spans="1:5" x14ac:dyDescent="0.2">
      <c r="A51" s="30" t="str">
        <f t="shared" si="0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IF(A51="","",+IF((INDEX('2011-asu'!$A$1:HM74,MATCH('B+'!$C$1,'2011-asu'!$B:$B,0),MATCH(B51,'2011-asu'!$10:$10,0)))=0,"",(INDEX('2011-asu'!$A$1:HM74,MATCH('B+'!$C$1,'2011-asu'!$B:$B,0),MATCH(B51,'2011-asu'!$10:$10,0)))))</f>
        <v/>
      </c>
      <c r="E51" s="30" t="str">
        <f>IF(A51="","",IF(INDEX('2011-asu'!$A$1:HN74,MATCH('B+'!$C$1,'2011-asu'!$B:$B,0),MATCH(C51,'2011-asu'!$10:$10,0))=0,"",+INDEX('2011-asu'!$A$1:HN74,MATCH('B+'!$C$1,'2011-asu'!$B:$B,0),MATCH(C51,'2011-asu'!$10:$10,0))))</f>
        <v/>
      </c>
    </row>
    <row r="52" spans="1:5" x14ac:dyDescent="0.2">
      <c r="A52" s="30" t="str">
        <f t="shared" si="0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IF(A52="","",+IF((INDEX('2011-asu'!$A$1:HM75,MATCH('B+'!$C$1,'2011-asu'!$B:$B,0),MATCH(B52,'2011-asu'!$10:$10,0)))=0,"",(INDEX('2011-asu'!$A$1:HM75,MATCH('B+'!$C$1,'2011-asu'!$B:$B,0),MATCH(B52,'2011-asu'!$10:$10,0)))))</f>
        <v/>
      </c>
      <c r="E52" s="30" t="str">
        <f>IF(A52="","",IF(INDEX('2011-asu'!$A$1:HN75,MATCH('B+'!$C$1,'2011-asu'!$B:$B,0),MATCH(C52,'2011-asu'!$10:$10,0))=0,"",+INDEX('2011-asu'!$A$1:HN75,MATCH('B+'!$C$1,'2011-asu'!$B:$B,0),MATCH(C52,'2011-asu'!$10:$10,0))))</f>
        <v/>
      </c>
    </row>
    <row r="53" spans="1:5" x14ac:dyDescent="0.2">
      <c r="A53" s="30" t="str">
        <f t="shared" si="0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IF(A53="","",+IF((INDEX('2011-asu'!$A$1:HM76,MATCH('B+'!$C$1,'2011-asu'!$B:$B,0),MATCH(B53,'2011-asu'!$10:$10,0)))=0,"",(INDEX('2011-asu'!$A$1:HM76,MATCH('B+'!$C$1,'2011-asu'!$B:$B,0),MATCH(B53,'2011-asu'!$10:$10,0)))))</f>
        <v/>
      </c>
      <c r="E53" s="30" t="str">
        <f>IF(A53="","",IF(INDEX('2011-asu'!$A$1:HN76,MATCH('B+'!$C$1,'2011-asu'!$B:$B,0),MATCH(C53,'2011-asu'!$10:$10,0))=0,"",+INDEX('2011-asu'!$A$1:HN76,MATCH('B+'!$C$1,'2011-asu'!$B:$B,0),MATCH(C53,'2011-asu'!$10:$10,0))))</f>
        <v/>
      </c>
    </row>
    <row r="54" spans="1:5" x14ac:dyDescent="0.2">
      <c r="A54" s="30" t="str">
        <f t="shared" si="0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IF(A54="","",+IF((INDEX('2011-asu'!$A$1:HM77,MATCH('B+'!$C$1,'2011-asu'!$B:$B,0),MATCH(B54,'2011-asu'!$10:$10,0)))=0,"",(INDEX('2011-asu'!$A$1:HM77,MATCH('B+'!$C$1,'2011-asu'!$B:$B,0),MATCH(B54,'2011-asu'!$10:$10,0)))))</f>
        <v/>
      </c>
      <c r="E54" s="30" t="str">
        <f>IF(A54="","",IF(INDEX('2011-asu'!$A$1:HN77,MATCH('B+'!$C$1,'2011-asu'!$B:$B,0),MATCH(C54,'2011-asu'!$10:$10,0))=0,"",+INDEX('2011-asu'!$A$1:HN77,MATCH('B+'!$C$1,'2011-asu'!$B:$B,0),MATCH(C54,'2011-asu'!$10:$10,0))))</f>
        <v/>
      </c>
    </row>
    <row r="55" spans="1:5" x14ac:dyDescent="0.2">
      <c r="A55" s="30" t="str">
        <f t="shared" si="0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IF(A55="","",+IF((INDEX('2011-asu'!$A$1:HM78,MATCH('B+'!$C$1,'2011-asu'!$B:$B,0),MATCH(B55,'2011-asu'!$10:$10,0)))=0,"",(INDEX('2011-asu'!$A$1:HM78,MATCH('B+'!$C$1,'2011-asu'!$B:$B,0),MATCH(B55,'2011-asu'!$10:$10,0)))))</f>
        <v/>
      </c>
      <c r="E55" s="30" t="str">
        <f>IF(A55="","",IF(INDEX('2011-asu'!$A$1:HN78,MATCH('B+'!$C$1,'2011-asu'!$B:$B,0),MATCH(C55,'2011-asu'!$10:$10,0))=0,"",+INDEX('2011-asu'!$A$1:HN78,MATCH('B+'!$C$1,'2011-asu'!$B:$B,0),MATCH(C55,'2011-asu'!$10:$10,0))))</f>
        <v/>
      </c>
    </row>
    <row r="56" spans="1:5" x14ac:dyDescent="0.2">
      <c r="A56" s="30" t="str">
        <f t="shared" si="0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IF(A56="","",+IF((INDEX('2011-asu'!$A$1:HM79,MATCH('B+'!$C$1,'2011-asu'!$B:$B,0),MATCH(B56,'2011-asu'!$10:$10,0)))=0,"",(INDEX('2011-asu'!$A$1:HM79,MATCH('B+'!$C$1,'2011-asu'!$B:$B,0),MATCH(B56,'2011-asu'!$10:$10,0)))))</f>
        <v/>
      </c>
      <c r="E56" s="30" t="str">
        <f>IF(A56="","",IF(INDEX('2011-asu'!$A$1:HN79,MATCH('B+'!$C$1,'2011-asu'!$B:$B,0),MATCH(C56,'2011-asu'!$10:$10,0))=0,"",+INDEX('2011-asu'!$A$1:HN79,MATCH('B+'!$C$1,'2011-asu'!$B:$B,0),MATCH(C56,'2011-asu'!$10:$10,0))))</f>
        <v/>
      </c>
    </row>
    <row r="57" spans="1:5" x14ac:dyDescent="0.2">
      <c r="A57" s="30" t="str">
        <f t="shared" si="0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IF(A57="","",+IF((INDEX('2011-asu'!$A$1:HM80,MATCH('B+'!$C$1,'2011-asu'!$B:$B,0),MATCH(B57,'2011-asu'!$10:$10,0)))=0,"",(INDEX('2011-asu'!$A$1:HM80,MATCH('B+'!$C$1,'2011-asu'!$B:$B,0),MATCH(B57,'2011-asu'!$10:$10,0)))))</f>
        <v/>
      </c>
      <c r="E57" s="30" t="str">
        <f>IF(A57="","",IF(INDEX('2011-asu'!$A$1:HN80,MATCH('B+'!$C$1,'2011-asu'!$B:$B,0),MATCH(C57,'2011-asu'!$10:$10,0))=0,"",+INDEX('2011-asu'!$A$1:HN80,MATCH('B+'!$C$1,'2011-asu'!$B:$B,0),MATCH(C57,'2011-asu'!$10:$10,0))))</f>
        <v/>
      </c>
    </row>
    <row r="58" spans="1:5" x14ac:dyDescent="0.2">
      <c r="A58" s="30" t="str">
        <f t="shared" si="0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IF(A58="","",+IF((INDEX('2011-asu'!$A$1:HM81,MATCH('B+'!$C$1,'2011-asu'!$B:$B,0),MATCH(B58,'2011-asu'!$10:$10,0)))=0,"",(INDEX('2011-asu'!$A$1:HM81,MATCH('B+'!$C$1,'2011-asu'!$B:$B,0),MATCH(B58,'2011-asu'!$10:$10,0)))))</f>
        <v/>
      </c>
      <c r="E58" s="30" t="str">
        <f>IF(A58="","",IF(INDEX('2011-asu'!$A$1:HN81,MATCH('B+'!$C$1,'2011-asu'!$B:$B,0),MATCH(C58,'2011-asu'!$10:$10,0))=0,"",+INDEX('2011-asu'!$A$1:HN81,MATCH('B+'!$C$1,'2011-asu'!$B:$B,0),MATCH(C58,'2011-asu'!$10:$10,0))))</f>
        <v/>
      </c>
    </row>
    <row r="59" spans="1:5" x14ac:dyDescent="0.2">
      <c r="A59" s="30" t="str">
        <f t="shared" si="0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IF(A59="","",+IF((INDEX('2011-asu'!$A$1:HM82,MATCH('B+'!$C$1,'2011-asu'!$B:$B,0),MATCH(B59,'2011-asu'!$10:$10,0)))=0,"",(INDEX('2011-asu'!$A$1:HM82,MATCH('B+'!$C$1,'2011-asu'!$B:$B,0),MATCH(B59,'2011-asu'!$10:$10,0)))))</f>
        <v/>
      </c>
      <c r="E59" s="30" t="str">
        <f>IF(A59="","",IF(INDEX('2011-asu'!$A$1:HN82,MATCH('B+'!$C$1,'2011-asu'!$B:$B,0),MATCH(C59,'2011-asu'!$10:$10,0))=0,"",+INDEX('2011-asu'!$A$1:HN82,MATCH('B+'!$C$1,'2011-asu'!$B:$B,0),MATCH(C59,'2011-asu'!$10:$10,0))))</f>
        <v/>
      </c>
    </row>
    <row r="60" spans="1:5" x14ac:dyDescent="0.2">
      <c r="A60" s="30" t="str">
        <f t="shared" si="0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IF(A60="","",+IF((INDEX('2011-asu'!$A$1:HM83,MATCH('B+'!$C$1,'2011-asu'!$B:$B,0),MATCH(B60,'2011-asu'!$10:$10,0)))=0,"",(INDEX('2011-asu'!$A$1:HM83,MATCH('B+'!$C$1,'2011-asu'!$B:$B,0),MATCH(B60,'2011-asu'!$10:$10,0)))))</f>
        <v/>
      </c>
      <c r="E60" s="30" t="str">
        <f>IF(A60="","",IF(INDEX('2011-asu'!$A$1:HN83,MATCH('B+'!$C$1,'2011-asu'!$B:$B,0),MATCH(C60,'2011-asu'!$10:$10,0))=0,"",+INDEX('2011-asu'!$A$1:HN83,MATCH('B+'!$C$1,'2011-asu'!$B:$B,0),MATCH(C60,'2011-asu'!$10:$10,0))))</f>
        <v/>
      </c>
    </row>
    <row r="61" spans="1:5" x14ac:dyDescent="0.2">
      <c r="A61" s="30" t="str">
        <f t="shared" si="0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IF(A61="","",+IF((INDEX('2011-asu'!$A$1:HM84,MATCH('B+'!$C$1,'2011-asu'!$B:$B,0),MATCH(B61,'2011-asu'!$10:$10,0)))=0,"",(INDEX('2011-asu'!$A$1:HM84,MATCH('B+'!$C$1,'2011-asu'!$B:$B,0),MATCH(B61,'2011-asu'!$10:$10,0)))))</f>
        <v/>
      </c>
      <c r="E61" s="30" t="str">
        <f>IF(A61="","",IF(INDEX('2011-asu'!$A$1:HN84,MATCH('B+'!$C$1,'2011-asu'!$B:$B,0),MATCH(C61,'2011-asu'!$10:$10,0))=0,"",+INDEX('2011-asu'!$A$1:HN84,MATCH('B+'!$C$1,'2011-asu'!$B:$B,0),MATCH(C61,'2011-asu'!$10:$10,0))))</f>
        <v/>
      </c>
    </row>
    <row r="62" spans="1:5" x14ac:dyDescent="0.2">
      <c r="A62" s="30" t="str">
        <f t="shared" si="0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IF(A62="","",+IF((INDEX('2011-asu'!$A$1:HM85,MATCH('B+'!$C$1,'2011-asu'!$B:$B,0),MATCH(B62,'2011-asu'!$10:$10,0)))=0,"",(INDEX('2011-asu'!$A$1:HM85,MATCH('B+'!$C$1,'2011-asu'!$B:$B,0),MATCH(B62,'2011-asu'!$10:$10,0)))))</f>
        <v/>
      </c>
      <c r="E62" s="30" t="str">
        <f>IF(A62="","",IF(INDEX('2011-asu'!$A$1:HN85,MATCH('B+'!$C$1,'2011-asu'!$B:$B,0),MATCH(C62,'2011-asu'!$10:$10,0))=0,"",+INDEX('2011-asu'!$A$1:HN85,MATCH('B+'!$C$1,'2011-asu'!$B:$B,0),MATCH(C62,'2011-asu'!$10:$10,0))))</f>
        <v/>
      </c>
    </row>
    <row r="63" spans="1:5" x14ac:dyDescent="0.2">
      <c r="A63" s="30" t="str">
        <f t="shared" si="0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IF(A63="","",+IF((INDEX('2011-asu'!$A$1:HM86,MATCH('B+'!$C$1,'2011-asu'!$B:$B,0),MATCH(B63,'2011-asu'!$10:$10,0)))=0,"",(INDEX('2011-asu'!$A$1:HM86,MATCH('B+'!$C$1,'2011-asu'!$B:$B,0),MATCH(B63,'2011-asu'!$10:$10,0)))))</f>
        <v/>
      </c>
      <c r="E63" s="30" t="str">
        <f>IF(A63="","",IF(INDEX('2011-asu'!$A$1:HN86,MATCH('B+'!$C$1,'2011-asu'!$B:$B,0),MATCH(C63,'2011-asu'!$10:$10,0))=0,"",+INDEX('2011-asu'!$A$1:HN86,MATCH('B+'!$C$1,'2011-asu'!$B:$B,0),MATCH(C63,'2011-asu'!$10:$10,0))))</f>
        <v/>
      </c>
    </row>
    <row r="64" spans="1:5" x14ac:dyDescent="0.2">
      <c r="A64" s="30" t="str">
        <f t="shared" si="0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IF(A64="","",+IF((INDEX('2011-asu'!$A$1:HM87,MATCH('B+'!$C$1,'2011-asu'!$B:$B,0),MATCH(B64,'2011-asu'!$10:$10,0)))=0,"",(INDEX('2011-asu'!$A$1:HM87,MATCH('B+'!$C$1,'2011-asu'!$B:$B,0),MATCH(B64,'2011-asu'!$10:$10,0)))))</f>
        <v/>
      </c>
      <c r="E64" s="30" t="str">
        <f>IF(A64="","",IF(INDEX('2011-asu'!$A$1:HN87,MATCH('B+'!$C$1,'2011-asu'!$B:$B,0),MATCH(C64,'2011-asu'!$10:$10,0))=0,"",+INDEX('2011-asu'!$A$1:HN87,MATCH('B+'!$C$1,'2011-asu'!$B:$B,0),MATCH(C64,'2011-asu'!$10:$10,0))))</f>
        <v/>
      </c>
    </row>
    <row r="65" spans="1:5" x14ac:dyDescent="0.2">
      <c r="A65" s="30" t="str">
        <f t="shared" si="0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IF(A65="","",+IF((INDEX('2011-asu'!$A$1:HM88,MATCH('B+'!$C$1,'2011-asu'!$B:$B,0),MATCH(B65,'2011-asu'!$10:$10,0)))=0,"",(INDEX('2011-asu'!$A$1:HM88,MATCH('B+'!$C$1,'2011-asu'!$B:$B,0),MATCH(B65,'2011-asu'!$10:$10,0)))))</f>
        <v/>
      </c>
      <c r="E65" s="30" t="str">
        <f>IF(A65="","",IF(INDEX('2011-asu'!$A$1:HN88,MATCH('B+'!$C$1,'2011-asu'!$B:$B,0),MATCH(C65,'2011-asu'!$10:$10,0))=0,"",+INDEX('2011-asu'!$A$1:HN88,MATCH('B+'!$C$1,'2011-asu'!$B:$B,0),MATCH(C65,'2011-asu'!$10:$10,0))))</f>
        <v/>
      </c>
    </row>
    <row r="66" spans="1:5" x14ac:dyDescent="0.2">
      <c r="A66" s="30" t="str">
        <f t="shared" ref="A66" si="1">IF(OR(A65=4,A65=""),"",+A65-2)</f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IF(A66="","",+IF((INDEX('2011-asu'!$A$1:HM89,MATCH('B+'!$C$1,'2011-asu'!$B:$B,0),MATCH(B66,'2011-asu'!$10:$10,0)))=0,"",(INDEX('2011-asu'!$A$1:HM89,MATCH('B+'!$C$1,'2011-asu'!$B:$B,0),MATCH(B66,'2011-asu'!$10:$10,0)))))</f>
        <v/>
      </c>
      <c r="E66" s="30" t="str">
        <f>IF(A66="","",IF(INDEX('2011-asu'!$A$1:HN89,MATCH('B+'!$C$1,'2011-asu'!$B:$B,0),MATCH(C66,'2011-asu'!$10:$10,0))=0,"",+INDEX('2011-asu'!$A$1:HN89,MATCH('B+'!$C$1,'2011-asu'!$B:$B,0),MATCH(C66,'2011-asu'!$10:$10,0))))</f>
        <v/>
      </c>
    </row>
    <row r="67" spans="1:5" x14ac:dyDescent="0.2">
      <c r="A67" s="30" t="str">
        <f t="shared" ref="A67:A70" si="2">IF(OR(A66=4,A66=""),"",+A66-2)</f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IF(A67="","",+IF((INDEX('2011-asu'!$A$1:HM90,MATCH('B+'!$C$1,'2011-asu'!$B:$B,0),MATCH(B67,'2011-asu'!$10:$10,0)))=0,"",(INDEX('2011-asu'!$A$1:HM90,MATCH('B+'!$C$1,'2011-asu'!$B:$B,0),MATCH(B67,'2011-asu'!$10:$10,0)))))</f>
        <v/>
      </c>
      <c r="E67" s="30" t="str">
        <f>IF(A67="","",IF(INDEX('2011-asu'!$A$1:HN90,MATCH('B+'!$C$1,'2011-asu'!$B:$B,0),MATCH(C67,'2011-asu'!$10:$10,0))=0,"",+INDEX('2011-asu'!$A$1:HN90,MATCH('B+'!$C$1,'2011-asu'!$B:$B,0),MATCH(C67,'2011-asu'!$10:$10,0))))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IF(A68="","",+IF((INDEX('2011-asu'!$A$1:HM91,MATCH('B+'!$C$1,'2011-asu'!$B:$B,0),MATCH(B68,'2011-asu'!$10:$10,0)))=0,"",(INDEX('2011-asu'!$A$1:HM91,MATCH('B+'!$C$1,'2011-asu'!$B:$B,0),MATCH(B68,'2011-asu'!$10:$10,0)))))</f>
        <v/>
      </c>
      <c r="E68" s="30" t="str">
        <f>IF(A68="","",IF(INDEX('2011-asu'!$A$1:HN91,MATCH('B+'!$C$1,'2011-asu'!$B:$B,0),MATCH(C68,'2011-asu'!$10:$10,0))=0,"",+INDEX('2011-asu'!$A$1:HN91,MATCH('B+'!$C$1,'2011-asu'!$B:$B,0),MATCH(C68,'2011-asu'!$10:$10,0))))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IF(A69="","",+IF((INDEX('2011-asu'!$A$1:HM92,MATCH('B+'!$C$1,'2011-asu'!$B:$B,0),MATCH(B69,'2011-asu'!$10:$10,0)))=0,"",(INDEX('2011-asu'!$A$1:HM92,MATCH('B+'!$C$1,'2011-asu'!$B:$B,0),MATCH(B69,'2011-asu'!$10:$10,0)))))</f>
        <v/>
      </c>
      <c r="E69" s="30" t="str">
        <f>IF(A69="","",IF(INDEX('2011-asu'!$A$1:HN92,MATCH('B+'!$C$1,'2011-asu'!$B:$B,0),MATCH(C69,'2011-asu'!$10:$10,0))=0,"",+INDEX('2011-asu'!$A$1:HN92,MATCH('B+'!$C$1,'2011-asu'!$B:$B,0),MATCH(C69,'2011-asu'!$10:$10,0))))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IF(A70="","",+IF((INDEX('2011-asu'!$A$1:HM93,MATCH('B+'!$C$1,'2011-asu'!$B:$B,0),MATCH(B70,'2011-asu'!$10:$10,0)))=0,"",(INDEX('2011-asu'!$A$1:HM93,MATCH('B+'!$C$1,'2011-asu'!$B:$B,0),MATCH(B70,'2011-asu'!$10:$10,0)))))</f>
        <v/>
      </c>
      <c r="E70" s="30" t="str">
        <f>IF(A70="","",IF(INDEX('2011-asu'!$A$1:HN93,MATCH('B+'!$C$1,'2011-asu'!$B:$B,0),MATCH(C70,'2011-asu'!$10:$10,0))=0,"",+INDEX('2011-asu'!$A$1:HN93,MATCH('B+'!$C$1,'2011-asu'!$B:$B,0),MATCH(C70,'2011-asu'!$10:$10,0))))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16</v>
      </c>
      <c r="D1" s="32" t="s">
        <v>10</v>
      </c>
      <c r="E1" s="33">
        <f ca="1">+INDIRECT(CONCATENATE("'2011-asu'!A",+MATCH($C$1,'2011-asu'!$B$1:$B$19,0)))</f>
        <v>5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+IF((INDEX('2011-asu'!$A$1:HM27,MATCH(B!$C$1,'2011-asu'!$B:$B,0),MATCH(B4,'2011-asu'!$10:$10,0)))=0,"",(INDEX('2011-asu'!$A$1:HM27,MATCH(B!$C$1,'2011-asu'!$B:$B,0),MATCH(B4,'2011-asu'!$10:$10,0))))</f>
        <v>223</v>
      </c>
      <c r="E4" s="30">
        <f>IF(INDEX('2011-asu'!$A$1:HN27,MATCH(B!$C$1,'2011-asu'!$B:$B,0),MATCH(C4,'2011-asu'!$10:$10,0))=0,"",+INDEX('2011-asu'!$A$1:HN27,MATCH(B!$C$1,'2011-asu'!$B:$B,0),MATCH(C4,'2011-asu'!$10:$10,0)))</f>
        <v>12.73</v>
      </c>
    </row>
    <row r="5" spans="1:5" x14ac:dyDescent="0.2">
      <c r="A5" s="30">
        <f t="shared" ref="A5:A38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IF(A5="","",+IF((INDEX('2011-asu'!$A$1:HM28,MATCH(B!$C$1,'2011-asu'!$B:$B,0),MATCH(B5,'2011-asu'!$10:$10,0)))=0,"",(INDEX('2011-asu'!$A$1:HM28,MATCH(B!$C$1,'2011-asu'!$B:$B,0),MATCH(B5,'2011-asu'!$10:$10,0)))))</f>
        <v>219</v>
      </c>
      <c r="E5" s="30">
        <f>IF(A5="","",IF(INDEX('2011-asu'!$A$1:HN28,MATCH(B!$C$1,'2011-asu'!$B:$B,0),MATCH(C5,'2011-asu'!$10:$10,0))=0,"",+INDEX('2011-asu'!$A$1:HN28,MATCH(B!$C$1,'2011-asu'!$B:$B,0),MATCH(C5,'2011-asu'!$10:$10,0))))</f>
        <v>12.49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IF(A6="","",+IF((INDEX('2011-asu'!$A$1:HM29,MATCH(B!$C$1,'2011-asu'!$B:$B,0),MATCH(B6,'2011-asu'!$10:$10,0)))=0,"",(INDEX('2011-asu'!$A$1:HM29,MATCH(B!$C$1,'2011-asu'!$B:$B,0),MATCH(B6,'2011-asu'!$10:$10,0)))))</f>
        <v>202</v>
      </c>
      <c r="E6" s="30">
        <f>IF(A6="","",IF(INDEX('2011-asu'!$A$1:HN29,MATCH(B!$C$1,'2011-asu'!$B:$B,0),MATCH(C6,'2011-asu'!$10:$10,0))=0,"",+INDEX('2011-asu'!$A$1:HN29,MATCH(B!$C$1,'2011-asu'!$B:$B,0),MATCH(C6,'2011-asu'!$10:$10,0))))</f>
        <v>11.49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IF(A7="","",+IF((INDEX('2011-asu'!$A$1:HM30,MATCH(B!$C$1,'2011-asu'!$B:$B,0),MATCH(B7,'2011-asu'!$10:$10,0)))=0,"",(INDEX('2011-asu'!$A$1:HM30,MATCH(B!$C$1,'2011-asu'!$B:$B,0),MATCH(B7,'2011-asu'!$10:$10,0)))))</f>
        <v>187</v>
      </c>
      <c r="E7" s="30">
        <f>IF(A7="","",IF(INDEX('2011-asu'!$A$1:HN30,MATCH(B!$C$1,'2011-asu'!$B:$B,0),MATCH(C7,'2011-asu'!$10:$10,0))=0,"",+INDEX('2011-asu'!$A$1:HN30,MATCH(B!$C$1,'2011-asu'!$B:$B,0),MATCH(C7,'2011-asu'!$10:$10,0))))</f>
        <v>10.62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IF(A8="","",+IF((INDEX('2011-asu'!$A$1:HM31,MATCH(B!$C$1,'2011-asu'!$B:$B,0),MATCH(B8,'2011-asu'!$10:$10,0)))=0,"",(INDEX('2011-asu'!$A$1:HM31,MATCH(B!$C$1,'2011-asu'!$B:$B,0),MATCH(B8,'2011-asu'!$10:$10,0)))))</f>
        <v>174</v>
      </c>
      <c r="E8" s="30">
        <f>IF(A8="","",IF(INDEX('2011-asu'!$A$1:HN31,MATCH(B!$C$1,'2011-asu'!$B:$B,0),MATCH(C8,'2011-asu'!$10:$10,0))=0,"",+INDEX('2011-asu'!$A$1:HN31,MATCH(B!$C$1,'2011-asu'!$B:$B,0),MATCH(C8,'2011-asu'!$10:$10,0))))</f>
        <v>9.86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IF(A9="","",+IF((INDEX('2011-asu'!$A$1:HM32,MATCH(B!$C$1,'2011-asu'!$B:$B,0),MATCH(B9,'2011-asu'!$10:$10,0)))=0,"",(INDEX('2011-asu'!$A$1:HM32,MATCH(B!$C$1,'2011-asu'!$B:$B,0),MATCH(B9,'2011-asu'!$10:$10,0)))))</f>
        <v>167</v>
      </c>
      <c r="E9" s="30">
        <f>IF(A9="","",IF(INDEX('2011-asu'!$A$1:HN32,MATCH(B!$C$1,'2011-asu'!$B:$B,0),MATCH(C9,'2011-asu'!$10:$10,0))=0,"",+INDEX('2011-asu'!$A$1:HN32,MATCH(B!$C$1,'2011-asu'!$B:$B,0),MATCH(C9,'2011-asu'!$10:$10,0))))</f>
        <v>9.4499999999999993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IF(A10="","",+IF((INDEX('2011-asu'!$A$1:HM33,MATCH(B!$C$1,'2011-asu'!$B:$B,0),MATCH(B10,'2011-asu'!$10:$10,0)))=0,"",(INDEX('2011-asu'!$A$1:HM33,MATCH(B!$C$1,'2011-asu'!$B:$B,0),MATCH(B10,'2011-asu'!$10:$10,0)))))</f>
        <v>171</v>
      </c>
      <c r="E10" s="30">
        <f>IF(A10="","",IF(INDEX('2011-asu'!$A$1:HN33,MATCH(B!$C$1,'2011-asu'!$B:$B,0),MATCH(C10,'2011-asu'!$10:$10,0))=0,"",+INDEX('2011-asu'!$A$1:HN33,MATCH(B!$C$1,'2011-asu'!$B:$B,0),MATCH(C10,'2011-asu'!$10:$10,0))))</f>
        <v>9.69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IF(A11="","",+IF((INDEX('2011-asu'!$A$1:HM34,MATCH(B!$C$1,'2011-asu'!$B:$B,0),MATCH(B11,'2011-asu'!$10:$10,0)))=0,"",(INDEX('2011-asu'!$A$1:HM34,MATCH(B!$C$1,'2011-asu'!$B:$B,0),MATCH(B11,'2011-asu'!$10:$10,0)))))</f>
        <v>177</v>
      </c>
      <c r="E11" s="30">
        <f>IF(A11="","",IF(INDEX('2011-asu'!$A$1:HN34,MATCH(B!$C$1,'2011-asu'!$B:$B,0),MATCH(C11,'2011-asu'!$10:$10,0))=0,"",+INDEX('2011-asu'!$A$1:HN34,MATCH(B!$C$1,'2011-asu'!$B:$B,0),MATCH(C11,'2011-asu'!$10:$10,0))))</f>
        <v>10.029999999999999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IF(A12="","",+IF((INDEX('2011-asu'!$A$1:HM35,MATCH(B!$C$1,'2011-asu'!$B:$B,0),MATCH(B12,'2011-asu'!$10:$10,0)))=0,"",(INDEX('2011-asu'!$A$1:HM35,MATCH(B!$C$1,'2011-asu'!$B:$B,0),MATCH(B12,'2011-asu'!$10:$10,0)))))</f>
        <v>166</v>
      </c>
      <c r="E12" s="30">
        <f>IF(A12="","",IF(INDEX('2011-asu'!$A$1:HN35,MATCH(B!$C$1,'2011-asu'!$B:$B,0),MATCH(C12,'2011-asu'!$10:$10,0))=0,"",+INDEX('2011-asu'!$A$1:HN35,MATCH(B!$C$1,'2011-asu'!$B:$B,0),MATCH(C12,'2011-asu'!$10:$10,0))))</f>
        <v>9.39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IF(A13="","",+IF((INDEX('2011-asu'!$A$1:HM36,MATCH(B!$C$1,'2011-asu'!$B:$B,0),MATCH(B13,'2011-asu'!$10:$10,0)))=0,"",(INDEX('2011-asu'!$A$1:HM36,MATCH(B!$C$1,'2011-asu'!$B:$B,0),MATCH(B13,'2011-asu'!$10:$10,0)))))</f>
        <v>151</v>
      </c>
      <c r="E13" s="30">
        <f>IF(A13="","",IF(INDEX('2011-asu'!$A$1:HN36,MATCH(B!$C$1,'2011-asu'!$B:$B,0),MATCH(C13,'2011-asu'!$10:$10,0))=0,"",+INDEX('2011-asu'!$A$1:HN36,MATCH(B!$C$1,'2011-asu'!$B:$B,0),MATCH(C13,'2011-asu'!$10:$10,0))))</f>
        <v>8.5299999999999994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IF(A14="","",+IF((INDEX('2011-asu'!$A$1:HM37,MATCH(B!$C$1,'2011-asu'!$B:$B,0),MATCH(B14,'2011-asu'!$10:$10,0)))=0,"",(INDEX('2011-asu'!$A$1:HM37,MATCH(B!$C$1,'2011-asu'!$B:$B,0),MATCH(B14,'2011-asu'!$10:$10,0)))))</f>
        <v>186</v>
      </c>
      <c r="E14" s="30">
        <f>IF(A14="","",IF(INDEX('2011-asu'!$A$1:HN37,MATCH(B!$C$1,'2011-asu'!$B:$B,0),MATCH(C14,'2011-asu'!$10:$10,0))=0,"",+INDEX('2011-asu'!$A$1:HN37,MATCH(B!$C$1,'2011-asu'!$B:$B,0),MATCH(C14,'2011-asu'!$10:$10,0))))</f>
        <v>10.56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IF(A15="","",+IF((INDEX('2011-asu'!$A$1:HM38,MATCH(B!$C$1,'2011-asu'!$B:$B,0),MATCH(B15,'2011-asu'!$10:$10,0)))=0,"",(INDEX('2011-asu'!$A$1:HM38,MATCH(B!$C$1,'2011-asu'!$B:$B,0),MATCH(B15,'2011-asu'!$10:$10,0)))))</f>
        <v>200</v>
      </c>
      <c r="E15" s="30">
        <f>IF(A15="","",IF(INDEX('2011-asu'!$A$1:HN38,MATCH(B!$C$1,'2011-asu'!$B:$B,0),MATCH(C15,'2011-asu'!$10:$10,0))=0,"",+INDEX('2011-asu'!$A$1:HN38,MATCH(B!$C$1,'2011-asu'!$B:$B,0),MATCH(C15,'2011-asu'!$10:$10,0))))</f>
        <v>11.38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IF(A16="","",+IF((INDEX('2011-asu'!$A$1:HM39,MATCH(B!$C$1,'2011-asu'!$B:$B,0),MATCH(B16,'2011-asu'!$10:$10,0)))=0,"",(INDEX('2011-asu'!$A$1:HM39,MATCH(B!$C$1,'2011-asu'!$B:$B,0),MATCH(B16,'2011-asu'!$10:$10,0)))))</f>
        <v>220</v>
      </c>
      <c r="E16" s="30">
        <f>IF(A16="","",IF(INDEX('2011-asu'!$A$1:HN39,MATCH(B!$C$1,'2011-asu'!$B:$B,0),MATCH(C16,'2011-asu'!$10:$10,0))=0,"",+INDEX('2011-asu'!$A$1:HN39,MATCH(B!$C$1,'2011-asu'!$B:$B,0),MATCH(C16,'2011-asu'!$10:$10,0))))</f>
        <v>12.55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IF(A17="","",+IF((INDEX('2011-asu'!$A$1:HM40,MATCH(B!$C$1,'2011-asu'!$B:$B,0),MATCH(B17,'2011-asu'!$10:$10,0)))=0,"",(INDEX('2011-asu'!$A$1:HM40,MATCH(B!$C$1,'2011-asu'!$B:$B,0),MATCH(B17,'2011-asu'!$10:$10,0)))))</f>
        <v>236</v>
      </c>
      <c r="E17" s="30">
        <f>IF(A17="","",IF(INDEX('2011-asu'!$A$1:HN40,MATCH(B!$C$1,'2011-asu'!$B:$B,0),MATCH(C17,'2011-asu'!$10:$10,0))=0,"",+INDEX('2011-asu'!$A$1:HN40,MATCH(B!$C$1,'2011-asu'!$B:$B,0),MATCH(C17,'2011-asu'!$10:$10,0))))</f>
        <v>13.5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IF(A18="","",+IF((INDEX('2011-asu'!$A$1:HM41,MATCH(B!$C$1,'2011-asu'!$B:$B,0),MATCH(B18,'2011-asu'!$10:$10,0)))=0,"",(INDEX('2011-asu'!$A$1:HM41,MATCH(B!$C$1,'2011-asu'!$B:$B,0),MATCH(B18,'2011-asu'!$10:$10,0)))))</f>
        <v>219</v>
      </c>
      <c r="E18" s="30">
        <f>IF(A18="","",IF(INDEX('2011-asu'!$A$1:HN41,MATCH(B!$C$1,'2011-asu'!$B:$B,0),MATCH(C18,'2011-asu'!$10:$10,0))=0,"",+INDEX('2011-asu'!$A$1:HN41,MATCH(B!$C$1,'2011-asu'!$B:$B,0),MATCH(C18,'2011-asu'!$10:$10,0))))</f>
        <v>12.49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IF(A19="","",+IF((INDEX('2011-asu'!$A$1:HM42,MATCH(B!$C$1,'2011-asu'!$B:$B,0),MATCH(B19,'2011-asu'!$10:$10,0)))=0,"",(INDEX('2011-asu'!$A$1:HM42,MATCH(B!$C$1,'2011-asu'!$B:$B,0),MATCH(B19,'2011-asu'!$10:$10,0)))))</f>
        <v>199</v>
      </c>
      <c r="E19" s="30">
        <f>IF(A19="","",IF(INDEX('2011-asu'!$A$1:HN42,MATCH(B!$C$1,'2011-asu'!$B:$B,0),MATCH(C19,'2011-asu'!$10:$10,0))=0,"",+INDEX('2011-asu'!$A$1:HN42,MATCH(B!$C$1,'2011-asu'!$B:$B,0),MATCH(C19,'2011-asu'!$10:$10,0))))</f>
        <v>11.32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IF(A20="","",+IF((INDEX('2011-asu'!$A$1:HM43,MATCH(B!$C$1,'2011-asu'!$B:$B,0),MATCH(B20,'2011-asu'!$10:$10,0)))=0,"",(INDEX('2011-asu'!$A$1:HM43,MATCH(B!$C$1,'2011-asu'!$B:$B,0),MATCH(B20,'2011-asu'!$10:$10,0)))))</f>
        <v>187</v>
      </c>
      <c r="E20" s="30">
        <f>IF(A20="","",IF(INDEX('2011-asu'!$A$1:HN43,MATCH(B!$C$1,'2011-asu'!$B:$B,0),MATCH(C20,'2011-asu'!$10:$10,0))=0,"",+INDEX('2011-asu'!$A$1:HN43,MATCH(B!$C$1,'2011-asu'!$B:$B,0),MATCH(C20,'2011-asu'!$10:$10,0))))</f>
        <v>10.62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IF(A21="","",+IF((INDEX('2011-asu'!$A$1:HM44,MATCH(B!$C$1,'2011-asu'!$B:$B,0),MATCH(B21,'2011-asu'!$10:$10,0)))=0,"",(INDEX('2011-asu'!$A$1:HM44,MATCH(B!$C$1,'2011-asu'!$B:$B,0),MATCH(B21,'2011-asu'!$10:$10,0)))))</f>
        <v>201</v>
      </c>
      <c r="E21" s="30">
        <f>IF(A21="","",IF(INDEX('2011-asu'!$A$1:HN44,MATCH(B!$C$1,'2011-asu'!$B:$B,0),MATCH(C21,'2011-asu'!$10:$10,0))=0,"",+INDEX('2011-asu'!$A$1:HN44,MATCH(B!$C$1,'2011-asu'!$B:$B,0),MATCH(C21,'2011-asu'!$10:$10,0))))</f>
        <v>11.44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IF(A22="","",+IF((INDEX('2011-asu'!$A$1:HM45,MATCH(B!$C$1,'2011-asu'!$B:$B,0),MATCH(B22,'2011-asu'!$10:$10,0)))=0,"",(INDEX('2011-asu'!$A$1:HM45,MATCH(B!$C$1,'2011-asu'!$B:$B,0),MATCH(B22,'2011-asu'!$10:$10,0)))))</f>
        <v>193</v>
      </c>
      <c r="E22" s="30">
        <f>IF(A22="","",IF(INDEX('2011-asu'!$A$1:HN45,MATCH(B!$C$1,'2011-asu'!$B:$B,0),MATCH(C22,'2011-asu'!$10:$10,0))=0,"",+INDEX('2011-asu'!$A$1:HN45,MATCH(B!$C$1,'2011-asu'!$B:$B,0),MATCH(C22,'2011-asu'!$10:$10,0))))</f>
        <v>10.97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IF(A23="","",+IF((INDEX('2011-asu'!$A$1:HM46,MATCH(B!$C$1,'2011-asu'!$B:$B,0),MATCH(B23,'2011-asu'!$10:$10,0)))=0,"",(INDEX('2011-asu'!$A$1:HM46,MATCH(B!$C$1,'2011-asu'!$B:$B,0),MATCH(B23,'2011-asu'!$10:$10,0)))))</f>
        <v>185</v>
      </c>
      <c r="E23" s="30">
        <f>IF(A23="","",IF(INDEX('2011-asu'!$A$1:HN46,MATCH(B!$C$1,'2011-asu'!$B:$B,0),MATCH(C23,'2011-asu'!$10:$10,0))=0,"",+INDEX('2011-asu'!$A$1:HN46,MATCH(B!$C$1,'2011-asu'!$B:$B,0),MATCH(C23,'2011-asu'!$10:$10,0))))</f>
        <v>10.5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IF(A24="","",+IF((INDEX('2011-asu'!$A$1:HM47,MATCH(B!$C$1,'2011-asu'!$B:$B,0),MATCH(B24,'2011-asu'!$10:$10,0)))=0,"",(INDEX('2011-asu'!$A$1:HM47,MATCH(B!$C$1,'2011-asu'!$B:$B,0),MATCH(B24,'2011-asu'!$10:$10,0)))))</f>
        <v>183</v>
      </c>
      <c r="E24" s="30">
        <f>IF(A24="","",IF(INDEX('2011-asu'!$A$1:HN47,MATCH(B!$C$1,'2011-asu'!$B:$B,0),MATCH(C24,'2011-asu'!$10:$10,0))=0,"",+INDEX('2011-asu'!$A$1:HN47,MATCH(B!$C$1,'2011-asu'!$B:$B,0),MATCH(C24,'2011-asu'!$10:$10,0))))</f>
        <v>10.38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IF(A25="","",+IF((INDEX('2011-asu'!$A$1:HM48,MATCH(B!$C$1,'2011-asu'!$B:$B,0),MATCH(B25,'2011-asu'!$10:$10,0)))=0,"",(INDEX('2011-asu'!$A$1:HM48,MATCH(B!$C$1,'2011-asu'!$B:$B,0),MATCH(B25,'2011-asu'!$10:$10,0)))))</f>
        <v>194</v>
      </c>
      <c r="E25" s="30">
        <f>IF(A25="","",IF(INDEX('2011-asu'!$A$1:HN48,MATCH(B!$C$1,'2011-asu'!$B:$B,0),MATCH(C25,'2011-asu'!$10:$10,0))=0,"",+INDEX('2011-asu'!$A$1:HN48,MATCH(B!$C$1,'2011-asu'!$B:$B,0),MATCH(C25,'2011-asu'!$10:$10,0))))</f>
        <v>11.03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IF(A26="","",+IF((INDEX('2011-asu'!$A$1:HM49,MATCH(B!$C$1,'2011-asu'!$B:$B,0),MATCH(B26,'2011-asu'!$10:$10,0)))=0,"",(INDEX('2011-asu'!$A$1:HM49,MATCH(B!$C$1,'2011-asu'!$B:$B,0),MATCH(B26,'2011-asu'!$10:$10,0)))))</f>
        <v>214</v>
      </c>
      <c r="E26" s="30">
        <f>IF(A26="","",IF(INDEX('2011-asu'!$A$1:HN49,MATCH(B!$C$1,'2011-asu'!$B:$B,0),MATCH(C26,'2011-asu'!$10:$10,0))=0,"",+INDEX('2011-asu'!$A$1:HN49,MATCH(B!$C$1,'2011-asu'!$B:$B,0),MATCH(C26,'2011-asu'!$10:$10,0))))</f>
        <v>12.2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IF(A27="","",+IF((INDEX('2011-asu'!$A$1:HM50,MATCH(B!$C$1,'2011-asu'!$B:$B,0),MATCH(B27,'2011-asu'!$10:$10,0)))=0,"",(INDEX('2011-asu'!$A$1:HM50,MATCH(B!$C$1,'2011-asu'!$B:$B,0),MATCH(B27,'2011-asu'!$10:$10,0)))))</f>
        <v>208</v>
      </c>
      <c r="E27" s="30">
        <f>IF(A27="","",IF(INDEX('2011-asu'!$A$1:HN50,MATCH(B!$C$1,'2011-asu'!$B:$B,0),MATCH(C27,'2011-asu'!$10:$10,0))=0,"",+INDEX('2011-asu'!$A$1:HN50,MATCH(B!$C$1,'2011-asu'!$B:$B,0),MATCH(C27,'2011-asu'!$10:$10,0))))</f>
        <v>11.85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IF(A28="","",+IF((INDEX('2011-asu'!$A$1:HM51,MATCH(B!$C$1,'2011-asu'!$B:$B,0),MATCH(B28,'2011-asu'!$10:$10,0)))=0,"",(INDEX('2011-asu'!$A$1:HM51,MATCH(B!$C$1,'2011-asu'!$B:$B,0),MATCH(B28,'2011-asu'!$10:$10,0)))))</f>
        <v>205</v>
      </c>
      <c r="E28" s="30">
        <f>IF(A28="","",IF(INDEX('2011-asu'!$A$1:HN51,MATCH(B!$C$1,'2011-asu'!$B:$B,0),MATCH(C28,'2011-asu'!$10:$10,0))=0,"",+INDEX('2011-asu'!$A$1:HN51,MATCH(B!$C$1,'2011-asu'!$B:$B,0),MATCH(C28,'2011-asu'!$10:$10,0))))</f>
        <v>11.67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IF(A29="","",+IF((INDEX('2011-asu'!$A$1:HM52,MATCH(B!$C$1,'2011-asu'!$B:$B,0),MATCH(B29,'2011-asu'!$10:$10,0)))=0,"",(INDEX('2011-asu'!$A$1:HM52,MATCH(B!$C$1,'2011-asu'!$B:$B,0),MATCH(B29,'2011-asu'!$10:$10,0)))))</f>
        <v>215</v>
      </c>
      <c r="E29" s="30">
        <f>IF(A29="","",IF(INDEX('2011-asu'!$A$1:HN52,MATCH(B!$C$1,'2011-asu'!$B:$B,0),MATCH(C29,'2011-asu'!$10:$10,0))=0,"",+INDEX('2011-asu'!$A$1:HN52,MATCH(B!$C$1,'2011-asu'!$B:$B,0),MATCH(C29,'2011-asu'!$10:$10,0))))</f>
        <v>12.26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IF(A30="","",+IF((INDEX('2011-asu'!$A$1:HM53,MATCH(B!$C$1,'2011-asu'!$B:$B,0),MATCH(B30,'2011-asu'!$10:$10,0)))=0,"",(INDEX('2011-asu'!$A$1:HM53,MATCH(B!$C$1,'2011-asu'!$B:$B,0),MATCH(B30,'2011-asu'!$10:$10,0)))))</f>
        <v>240</v>
      </c>
      <c r="E30" s="30">
        <f>IF(A30="","",IF(INDEX('2011-asu'!$A$1:HN53,MATCH(B!$C$1,'2011-asu'!$B:$B,0),MATCH(C30,'2011-asu'!$10:$10,0))=0,"",+INDEX('2011-asu'!$A$1:HN53,MATCH(B!$C$1,'2011-asu'!$B:$B,0),MATCH(C30,'2011-asu'!$10:$10,0))))</f>
        <v>13.73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IF(A31="","",+IF((INDEX('2011-asu'!$A$1:HM54,MATCH(B!$C$1,'2011-asu'!$B:$B,0),MATCH(B31,'2011-asu'!$10:$10,0)))=0,"",(INDEX('2011-asu'!$A$1:HM54,MATCH(B!$C$1,'2011-asu'!$B:$B,0),MATCH(B31,'2011-asu'!$10:$10,0)))))</f>
        <v>263</v>
      </c>
      <c r="E31" s="30">
        <f>IF(A31="","",IF(INDEX('2011-asu'!$A$1:HN54,MATCH(B!$C$1,'2011-asu'!$B:$B,0),MATCH(C31,'2011-asu'!$10:$10,0))=0,"",+INDEX('2011-asu'!$A$1:HN54,MATCH(B!$C$1,'2011-asu'!$B:$B,0),MATCH(C31,'2011-asu'!$10:$10,0))))</f>
        <v>15.1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IF(A32="","",+IF((INDEX('2011-asu'!$A$1:HM55,MATCH(B!$C$1,'2011-asu'!$B:$B,0),MATCH(B32,'2011-asu'!$10:$10,0)))=0,"",(INDEX('2011-asu'!$A$1:HM55,MATCH(B!$C$1,'2011-asu'!$B:$B,0),MATCH(B32,'2011-asu'!$10:$10,0)))))</f>
        <v>266</v>
      </c>
      <c r="E32" s="30">
        <f>IF(A32="","",IF(INDEX('2011-asu'!$A$1:HN55,MATCH(B!$C$1,'2011-asu'!$B:$B,0),MATCH(C32,'2011-asu'!$10:$10,0))=0,"",+INDEX('2011-asu'!$A$1:HN55,MATCH(B!$C$1,'2011-asu'!$B:$B,0),MATCH(C32,'2011-asu'!$10:$10,0))))</f>
        <v>15.28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IF(A33="","",+IF((INDEX('2011-asu'!$A$1:HM56,MATCH(B!$C$1,'2011-asu'!$B:$B,0),MATCH(B33,'2011-asu'!$10:$10,0)))=0,"",(INDEX('2011-asu'!$A$1:HM56,MATCH(B!$C$1,'2011-asu'!$B:$B,0),MATCH(B33,'2011-asu'!$10:$10,0)))))</f>
        <v>261</v>
      </c>
      <c r="E33" s="30">
        <f>IF(A33="","",IF(INDEX('2011-asu'!$A$1:HN56,MATCH(B!$C$1,'2011-asu'!$B:$B,0),MATCH(C33,'2011-asu'!$10:$10,0))=0,"",+INDEX('2011-asu'!$A$1:HN56,MATCH(B!$C$1,'2011-asu'!$B:$B,0),MATCH(C33,'2011-asu'!$10:$10,0))))</f>
        <v>14.98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IF(A34="","",+IF((INDEX('2011-asu'!$A$1:HM57,MATCH(B!$C$1,'2011-asu'!$B:$B,0),MATCH(B34,'2011-asu'!$10:$10,0)))=0,"",(INDEX('2011-asu'!$A$1:HM57,MATCH(B!$C$1,'2011-asu'!$B:$B,0),MATCH(B34,'2011-asu'!$10:$10,0)))))</f>
        <v>244</v>
      </c>
      <c r="E34" s="30">
        <f>IF(A34="","",IF(INDEX('2011-asu'!$A$1:HN57,MATCH(B!$C$1,'2011-asu'!$B:$B,0),MATCH(C34,'2011-asu'!$10:$10,0))=0,"",+INDEX('2011-asu'!$A$1:HN57,MATCH(B!$C$1,'2011-asu'!$B:$B,0),MATCH(C34,'2011-asu'!$10:$10,0))))</f>
        <v>13.97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IF(A35="","",+IF((INDEX('2011-asu'!$A$1:HM58,MATCH(B!$C$1,'2011-asu'!$B:$B,0),MATCH(B35,'2011-asu'!$10:$10,0)))=0,"",(INDEX('2011-asu'!$A$1:HM58,MATCH(B!$C$1,'2011-asu'!$B:$B,0),MATCH(B35,'2011-asu'!$10:$10,0)))))</f>
        <v>222</v>
      </c>
      <c r="E35" s="30">
        <f>IF(A35="","",IF(INDEX('2011-asu'!$A$1:HN58,MATCH(B!$C$1,'2011-asu'!$B:$B,0),MATCH(C35,'2011-asu'!$10:$10,0))=0,"",+INDEX('2011-asu'!$A$1:HN58,MATCH(B!$C$1,'2011-asu'!$B:$B,0),MATCH(C35,'2011-asu'!$10:$10,0))))</f>
        <v>12.67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IF(A36="","",+IF((INDEX('2011-asu'!$A$1:HM59,MATCH(B!$C$1,'2011-asu'!$B:$B,0),MATCH(B36,'2011-asu'!$10:$10,0)))=0,"",(INDEX('2011-asu'!$A$1:HM59,MATCH(B!$C$1,'2011-asu'!$B:$B,0),MATCH(B36,'2011-asu'!$10:$10,0)))))</f>
        <v>202</v>
      </c>
      <c r="E36" s="30">
        <f>IF(A36="","",IF(INDEX('2011-asu'!$A$1:HN59,MATCH(B!$C$1,'2011-asu'!$B:$B,0),MATCH(C36,'2011-asu'!$10:$10,0))=0,"",+INDEX('2011-asu'!$A$1:HN59,MATCH(B!$C$1,'2011-asu'!$B:$B,0),MATCH(C36,'2011-asu'!$10:$10,0))))</f>
        <v>11.49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IF(A37="","",+IF((INDEX('2011-asu'!$A$1:HM60,MATCH(B!$C$1,'2011-asu'!$B:$B,0),MATCH(B37,'2011-asu'!$10:$10,0)))=0,"",(INDEX('2011-asu'!$A$1:HM60,MATCH(B!$C$1,'2011-asu'!$B:$B,0),MATCH(B37,'2011-asu'!$10:$10,0)))))</f>
        <v>196</v>
      </c>
      <c r="E37" s="30">
        <f>IF(A37="","",IF(INDEX('2011-asu'!$A$1:HN60,MATCH(B!$C$1,'2011-asu'!$B:$B,0),MATCH(C37,'2011-asu'!$10:$10,0))=0,"",+INDEX('2011-asu'!$A$1:HN60,MATCH(B!$C$1,'2011-asu'!$B:$B,0),MATCH(C37,'2011-asu'!$10:$10,0))))</f>
        <v>11.14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IF(A38="","",+IF((INDEX('2011-asu'!$A$1:HM61,MATCH(B!$C$1,'2011-asu'!$B:$B,0),MATCH(B38,'2011-asu'!$10:$10,0)))=0,"",(INDEX('2011-asu'!$A$1:HM61,MATCH(B!$C$1,'2011-asu'!$B:$B,0),MATCH(B38,'2011-asu'!$10:$10,0)))))</f>
        <v>234</v>
      </c>
      <c r="E38" s="30">
        <f>IF(A38="","",IF(INDEX('2011-asu'!$A$1:HN61,MATCH(B!$C$1,'2011-asu'!$B:$B,0),MATCH(C38,'2011-asu'!$10:$10,0))=0,"",+INDEX('2011-asu'!$A$1:HN61,MATCH(B!$C$1,'2011-asu'!$B:$B,0),MATCH(C38,'2011-asu'!$10:$10,0))))</f>
        <v>13.38</v>
      </c>
    </row>
    <row r="39" spans="1:5" x14ac:dyDescent="0.2">
      <c r="A39" s="30" t="str">
        <f t="shared" ref="A39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IF(A39="","",+IF((INDEX('2011-asu'!$A$1:HM62,MATCH(B!$C$1,'2011-asu'!$B:$B,0),MATCH(B39,'2011-asu'!$10:$10,0)))=0,"",(INDEX('2011-asu'!$A$1:HM62,MATCH(B!$C$1,'2011-asu'!$B:$B,0),MATCH(B39,'2011-asu'!$10:$10,0)))))</f>
        <v/>
      </c>
      <c r="E39" s="30" t="str">
        <f>IF(A39="","",IF(INDEX('2011-asu'!$A$1:HN62,MATCH(B!$C$1,'2011-asu'!$B:$B,0),MATCH(C39,'2011-asu'!$10:$10,0))=0,"",+INDEX('2011-asu'!$A$1:HN62,MATCH(B!$C$1,'2011-asu'!$B:$B,0),MATCH(C39,'2011-asu'!$10:$10,0))))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IF(A40="","",+IF((INDEX('2011-asu'!$A$1:HM63,MATCH(B!$C$1,'2011-asu'!$B:$B,0),MATCH(B40,'2011-asu'!$10:$10,0)))=0,"",(INDEX('2011-asu'!$A$1:HM63,MATCH(B!$C$1,'2011-asu'!$B:$B,0),MATCH(B40,'2011-asu'!$10:$10,0)))))</f>
        <v/>
      </c>
      <c r="E40" s="30" t="str">
        <f>IF(A40="","",IF(INDEX('2011-asu'!$A$1:HN63,MATCH(B!$C$1,'2011-asu'!$B:$B,0),MATCH(C40,'2011-asu'!$10:$10,0))=0,"",+INDEX('2011-asu'!$A$1:HN63,MATCH(B!$C$1,'2011-asu'!$B:$B,0),MATCH(C40,'2011-asu'!$10:$10,0))))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IF(A41="","",+IF((INDEX('2011-asu'!$A$1:HM64,MATCH(B!$C$1,'2011-asu'!$B:$B,0),MATCH(B41,'2011-asu'!$10:$10,0)))=0,"",(INDEX('2011-asu'!$A$1:HM64,MATCH(B!$C$1,'2011-asu'!$B:$B,0),MATCH(B41,'2011-asu'!$10:$10,0)))))</f>
        <v/>
      </c>
      <c r="E41" s="30" t="str">
        <f>IF(A41="","",IF(INDEX('2011-asu'!$A$1:HN64,MATCH(B!$C$1,'2011-asu'!$B:$B,0),MATCH(C41,'2011-asu'!$10:$10,0))=0,"",+INDEX('2011-asu'!$A$1:HN64,MATCH(B!$C$1,'2011-asu'!$B:$B,0),MATCH(C41,'2011-asu'!$10:$10,0))))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IF(A42="","",+IF((INDEX('2011-asu'!$A$1:HM65,MATCH(B!$C$1,'2011-asu'!$B:$B,0),MATCH(B42,'2011-asu'!$10:$10,0)))=0,"",(INDEX('2011-asu'!$A$1:HM65,MATCH(B!$C$1,'2011-asu'!$B:$B,0),MATCH(B42,'2011-asu'!$10:$10,0)))))</f>
        <v/>
      </c>
      <c r="E42" s="30" t="str">
        <f>IF(A42="","",IF(INDEX('2011-asu'!$A$1:HN65,MATCH(B!$C$1,'2011-asu'!$B:$B,0),MATCH(C42,'2011-asu'!$10:$10,0))=0,"",+INDEX('2011-asu'!$A$1:HN65,MATCH(B!$C$1,'2011-asu'!$B:$B,0),MATCH(C42,'2011-asu'!$10:$10,0))))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IF(A43="","",+IF((INDEX('2011-asu'!$A$1:HM66,MATCH(B!$C$1,'2011-asu'!$B:$B,0),MATCH(B43,'2011-asu'!$10:$10,0)))=0,"",(INDEX('2011-asu'!$A$1:HM66,MATCH(B!$C$1,'2011-asu'!$B:$B,0),MATCH(B43,'2011-asu'!$10:$10,0)))))</f>
        <v/>
      </c>
      <c r="E43" s="30" t="str">
        <f>IF(A43="","",IF(INDEX('2011-asu'!$A$1:HN66,MATCH(B!$C$1,'2011-asu'!$B:$B,0),MATCH(C43,'2011-asu'!$10:$10,0))=0,"",+INDEX('2011-asu'!$A$1:HN66,MATCH(B!$C$1,'2011-asu'!$B:$B,0),MATCH(C43,'2011-asu'!$10:$10,0))))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IF(A44="","",+IF((INDEX('2011-asu'!$A$1:HM67,MATCH(B!$C$1,'2011-asu'!$B:$B,0),MATCH(B44,'2011-asu'!$10:$10,0)))=0,"",(INDEX('2011-asu'!$A$1:HM67,MATCH(B!$C$1,'2011-asu'!$B:$B,0),MATCH(B44,'2011-asu'!$10:$10,0)))))</f>
        <v/>
      </c>
      <c r="E44" s="30" t="str">
        <f>IF(A44="","",IF(INDEX('2011-asu'!$A$1:HN67,MATCH(B!$C$1,'2011-asu'!$B:$B,0),MATCH(C44,'2011-asu'!$10:$10,0))=0,"",+INDEX('2011-asu'!$A$1:HN67,MATCH(B!$C$1,'2011-asu'!$B:$B,0),MATCH(C44,'2011-asu'!$10:$10,0))))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IF(A45="","",+IF((INDEX('2011-asu'!$A$1:HM68,MATCH(B!$C$1,'2011-asu'!$B:$B,0),MATCH(B45,'2011-asu'!$10:$10,0)))=0,"",(INDEX('2011-asu'!$A$1:HM68,MATCH(B!$C$1,'2011-asu'!$B:$B,0),MATCH(B45,'2011-asu'!$10:$10,0)))))</f>
        <v/>
      </c>
      <c r="E45" s="30" t="str">
        <f>IF(A45="","",IF(INDEX('2011-asu'!$A$1:HN68,MATCH(B!$C$1,'2011-asu'!$B:$B,0),MATCH(C45,'2011-asu'!$10:$10,0))=0,"",+INDEX('2011-asu'!$A$1:HN68,MATCH(B!$C$1,'2011-asu'!$B:$B,0),MATCH(C45,'2011-asu'!$10:$10,0))))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IF(A46="","",+IF((INDEX('2011-asu'!$A$1:HM69,MATCH(B!$C$1,'2011-asu'!$B:$B,0),MATCH(B46,'2011-asu'!$10:$10,0)))=0,"",(INDEX('2011-asu'!$A$1:HM69,MATCH(B!$C$1,'2011-asu'!$B:$B,0),MATCH(B46,'2011-asu'!$10:$10,0)))))</f>
        <v/>
      </c>
      <c r="E46" s="30" t="str">
        <f>IF(A46="","",IF(INDEX('2011-asu'!$A$1:HN69,MATCH(B!$C$1,'2011-asu'!$B:$B,0),MATCH(C46,'2011-asu'!$10:$10,0))=0,"",+INDEX('2011-asu'!$A$1:HN69,MATCH(B!$C$1,'2011-asu'!$B:$B,0),MATCH(C46,'2011-asu'!$10:$10,0))))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IF(A47="","",+IF((INDEX('2011-asu'!$A$1:HM70,MATCH(B!$C$1,'2011-asu'!$B:$B,0),MATCH(B47,'2011-asu'!$10:$10,0)))=0,"",(INDEX('2011-asu'!$A$1:HM70,MATCH(B!$C$1,'2011-asu'!$B:$B,0),MATCH(B47,'2011-asu'!$10:$10,0)))))</f>
        <v/>
      </c>
      <c r="E47" s="30" t="str">
        <f>IF(A47="","",IF(INDEX('2011-asu'!$A$1:HN70,MATCH(B!$C$1,'2011-asu'!$B:$B,0),MATCH(C47,'2011-asu'!$10:$10,0))=0,"",+INDEX('2011-asu'!$A$1:HN70,MATCH(B!$C$1,'2011-asu'!$B:$B,0),MATCH(C47,'2011-asu'!$10:$10,0))))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IF(A48="","",+IF((INDEX('2011-asu'!$A$1:HM71,MATCH(B!$C$1,'2011-asu'!$B:$B,0),MATCH(B48,'2011-asu'!$10:$10,0)))=0,"",(INDEX('2011-asu'!$A$1:HM71,MATCH(B!$C$1,'2011-asu'!$B:$B,0),MATCH(B48,'2011-asu'!$10:$10,0)))))</f>
        <v/>
      </c>
      <c r="E48" s="30" t="str">
        <f>IF(A48="","",IF(INDEX('2011-asu'!$A$1:HN71,MATCH(B!$C$1,'2011-asu'!$B:$B,0),MATCH(C48,'2011-asu'!$10:$10,0))=0,"",+INDEX('2011-asu'!$A$1:HN71,MATCH(B!$C$1,'2011-asu'!$B:$B,0),MATCH(C48,'2011-asu'!$10:$10,0))))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IF(A49="","",+IF((INDEX('2011-asu'!$A$1:HM72,MATCH(B!$C$1,'2011-asu'!$B:$B,0),MATCH(B49,'2011-asu'!$10:$10,0)))=0,"",(INDEX('2011-asu'!$A$1:HM72,MATCH(B!$C$1,'2011-asu'!$B:$B,0),MATCH(B49,'2011-asu'!$10:$10,0)))))</f>
        <v/>
      </c>
      <c r="E49" s="30" t="str">
        <f>IF(A49="","",IF(INDEX('2011-asu'!$A$1:HN72,MATCH(B!$C$1,'2011-asu'!$B:$B,0),MATCH(C49,'2011-asu'!$10:$10,0))=0,"",+INDEX('2011-asu'!$A$1:HN72,MATCH(B!$C$1,'2011-asu'!$B:$B,0),MATCH(C49,'2011-asu'!$10:$10,0))))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IF(A50="","",+IF((INDEX('2011-asu'!$A$1:HM73,MATCH(B!$C$1,'2011-asu'!$B:$B,0),MATCH(B50,'2011-asu'!$10:$10,0)))=0,"",(INDEX('2011-asu'!$A$1:HM73,MATCH(B!$C$1,'2011-asu'!$B:$B,0),MATCH(B50,'2011-asu'!$10:$10,0)))))</f>
        <v/>
      </c>
      <c r="E50" s="30" t="str">
        <f>IF(A50="","",IF(INDEX('2011-asu'!$A$1:HN73,MATCH(B!$C$1,'2011-asu'!$B:$B,0),MATCH(C50,'2011-asu'!$10:$10,0))=0,"",+INDEX('2011-asu'!$A$1:HN73,MATCH(B!$C$1,'2011-asu'!$B:$B,0),MATCH(C50,'2011-asu'!$10:$10,0))))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IF(A51="","",+IF((INDEX('2011-asu'!$A$1:HM74,MATCH(B!$C$1,'2011-asu'!$B:$B,0),MATCH(B51,'2011-asu'!$10:$10,0)))=0,"",(INDEX('2011-asu'!$A$1:HM74,MATCH(B!$C$1,'2011-asu'!$B:$B,0),MATCH(B51,'2011-asu'!$10:$10,0)))))</f>
        <v/>
      </c>
      <c r="E51" s="30" t="str">
        <f>IF(A51="","",IF(INDEX('2011-asu'!$A$1:HN74,MATCH(B!$C$1,'2011-asu'!$B:$B,0),MATCH(C51,'2011-asu'!$10:$10,0))=0,"",+INDEX('2011-asu'!$A$1:HN74,MATCH(B!$C$1,'2011-asu'!$B:$B,0),MATCH(C51,'2011-asu'!$10:$10,0))))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IF(A52="","",+IF((INDEX('2011-asu'!$A$1:HM75,MATCH(B!$C$1,'2011-asu'!$B:$B,0),MATCH(B52,'2011-asu'!$10:$10,0)))=0,"",(INDEX('2011-asu'!$A$1:HM75,MATCH(B!$C$1,'2011-asu'!$B:$B,0),MATCH(B52,'2011-asu'!$10:$10,0)))))</f>
        <v/>
      </c>
      <c r="E52" s="30" t="str">
        <f>IF(A52="","",IF(INDEX('2011-asu'!$A$1:HN75,MATCH(B!$C$1,'2011-asu'!$B:$B,0),MATCH(C52,'2011-asu'!$10:$10,0))=0,"",+INDEX('2011-asu'!$A$1:HN75,MATCH(B!$C$1,'2011-asu'!$B:$B,0),MATCH(C52,'2011-asu'!$10:$10,0))))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IF(A53="","",+IF((INDEX('2011-asu'!$A$1:HM76,MATCH(B!$C$1,'2011-asu'!$B:$B,0),MATCH(B53,'2011-asu'!$10:$10,0)))=0,"",(INDEX('2011-asu'!$A$1:HM76,MATCH(B!$C$1,'2011-asu'!$B:$B,0),MATCH(B53,'2011-asu'!$10:$10,0)))))</f>
        <v/>
      </c>
      <c r="E53" s="30" t="str">
        <f>IF(A53="","",IF(INDEX('2011-asu'!$A$1:HN76,MATCH(B!$C$1,'2011-asu'!$B:$B,0),MATCH(C53,'2011-asu'!$10:$10,0))=0,"",+INDEX('2011-asu'!$A$1:HN76,MATCH(B!$C$1,'2011-asu'!$B:$B,0),MATCH(C53,'2011-asu'!$10:$10,0))))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IF(A54="","",+IF((INDEX('2011-asu'!$A$1:HM77,MATCH(B!$C$1,'2011-asu'!$B:$B,0),MATCH(B54,'2011-asu'!$10:$10,0)))=0,"",(INDEX('2011-asu'!$A$1:HM77,MATCH(B!$C$1,'2011-asu'!$B:$B,0),MATCH(B54,'2011-asu'!$10:$10,0)))))</f>
        <v/>
      </c>
      <c r="E54" s="30" t="str">
        <f>IF(A54="","",IF(INDEX('2011-asu'!$A$1:HN77,MATCH(B!$C$1,'2011-asu'!$B:$B,0),MATCH(C54,'2011-asu'!$10:$10,0))=0,"",+INDEX('2011-asu'!$A$1:HN77,MATCH(B!$C$1,'2011-asu'!$B:$B,0),MATCH(C54,'2011-asu'!$10:$10,0))))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IF(A55="","",+IF((INDEX('2011-asu'!$A$1:HM78,MATCH(B!$C$1,'2011-asu'!$B:$B,0),MATCH(B55,'2011-asu'!$10:$10,0)))=0,"",(INDEX('2011-asu'!$A$1:HM78,MATCH(B!$C$1,'2011-asu'!$B:$B,0),MATCH(B55,'2011-asu'!$10:$10,0)))))</f>
        <v/>
      </c>
      <c r="E55" s="30" t="str">
        <f>IF(A55="","",IF(INDEX('2011-asu'!$A$1:HN78,MATCH(B!$C$1,'2011-asu'!$B:$B,0),MATCH(C55,'2011-asu'!$10:$10,0))=0,"",+INDEX('2011-asu'!$A$1:HN78,MATCH(B!$C$1,'2011-asu'!$B:$B,0),MATCH(C55,'2011-asu'!$10:$10,0))))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IF(A56="","",+IF((INDEX('2011-asu'!$A$1:HM79,MATCH(B!$C$1,'2011-asu'!$B:$B,0),MATCH(B56,'2011-asu'!$10:$10,0)))=0,"",(INDEX('2011-asu'!$A$1:HM79,MATCH(B!$C$1,'2011-asu'!$B:$B,0),MATCH(B56,'2011-asu'!$10:$10,0)))))</f>
        <v/>
      </c>
      <c r="E56" s="30" t="str">
        <f>IF(A56="","",IF(INDEX('2011-asu'!$A$1:HN79,MATCH(B!$C$1,'2011-asu'!$B:$B,0),MATCH(C56,'2011-asu'!$10:$10,0))=0,"",+INDEX('2011-asu'!$A$1:HN79,MATCH(B!$C$1,'2011-asu'!$B:$B,0),MATCH(C56,'2011-asu'!$10:$10,0))))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IF(A57="","",+IF((INDEX('2011-asu'!$A$1:HM80,MATCH(B!$C$1,'2011-asu'!$B:$B,0),MATCH(B57,'2011-asu'!$10:$10,0)))=0,"",(INDEX('2011-asu'!$A$1:HM80,MATCH(B!$C$1,'2011-asu'!$B:$B,0),MATCH(B57,'2011-asu'!$10:$10,0)))))</f>
        <v/>
      </c>
      <c r="E57" s="30" t="str">
        <f>IF(A57="","",IF(INDEX('2011-asu'!$A$1:HN80,MATCH(B!$C$1,'2011-asu'!$B:$B,0),MATCH(C57,'2011-asu'!$10:$10,0))=0,"",+INDEX('2011-asu'!$A$1:HN80,MATCH(B!$C$1,'2011-asu'!$B:$B,0),MATCH(C57,'2011-asu'!$10:$10,0))))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IF(A58="","",+IF((INDEX('2011-asu'!$A$1:HM81,MATCH(B!$C$1,'2011-asu'!$B:$B,0),MATCH(B58,'2011-asu'!$10:$10,0)))=0,"",(INDEX('2011-asu'!$A$1:HM81,MATCH(B!$C$1,'2011-asu'!$B:$B,0),MATCH(B58,'2011-asu'!$10:$10,0)))))</f>
        <v/>
      </c>
      <c r="E58" s="30" t="str">
        <f>IF(A58="","",IF(INDEX('2011-asu'!$A$1:HN81,MATCH(B!$C$1,'2011-asu'!$B:$B,0),MATCH(C58,'2011-asu'!$10:$10,0))=0,"",+INDEX('2011-asu'!$A$1:HN81,MATCH(B!$C$1,'2011-asu'!$B:$B,0),MATCH(C58,'2011-asu'!$10:$10,0))))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IF(A59="","",+IF((INDEX('2011-asu'!$A$1:HM82,MATCH(B!$C$1,'2011-asu'!$B:$B,0),MATCH(B59,'2011-asu'!$10:$10,0)))=0,"",(INDEX('2011-asu'!$A$1:HM82,MATCH(B!$C$1,'2011-asu'!$B:$B,0),MATCH(B59,'2011-asu'!$10:$10,0)))))</f>
        <v/>
      </c>
      <c r="E59" s="30" t="str">
        <f>IF(A59="","",IF(INDEX('2011-asu'!$A$1:HN82,MATCH(B!$C$1,'2011-asu'!$B:$B,0),MATCH(C59,'2011-asu'!$10:$10,0))=0,"",+INDEX('2011-asu'!$A$1:HN82,MATCH(B!$C$1,'2011-asu'!$B:$B,0),MATCH(C59,'2011-asu'!$10:$10,0))))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IF(A60="","",+IF((INDEX('2011-asu'!$A$1:HM83,MATCH(B!$C$1,'2011-asu'!$B:$B,0),MATCH(B60,'2011-asu'!$10:$10,0)))=0,"",(INDEX('2011-asu'!$A$1:HM83,MATCH(B!$C$1,'2011-asu'!$B:$B,0),MATCH(B60,'2011-asu'!$10:$10,0)))))</f>
        <v/>
      </c>
      <c r="E60" s="30" t="str">
        <f>IF(A60="","",IF(INDEX('2011-asu'!$A$1:HN83,MATCH(B!$C$1,'2011-asu'!$B:$B,0),MATCH(C60,'2011-asu'!$10:$10,0))=0,"",+INDEX('2011-asu'!$A$1:HN83,MATCH(B!$C$1,'2011-asu'!$B:$B,0),MATCH(C60,'2011-asu'!$10:$10,0))))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IF(A61="","",+IF((INDEX('2011-asu'!$A$1:HM84,MATCH(B!$C$1,'2011-asu'!$B:$B,0),MATCH(B61,'2011-asu'!$10:$10,0)))=0,"",(INDEX('2011-asu'!$A$1:HM84,MATCH(B!$C$1,'2011-asu'!$B:$B,0),MATCH(B61,'2011-asu'!$10:$10,0)))))</f>
        <v/>
      </c>
      <c r="E61" s="30" t="str">
        <f>IF(A61="","",IF(INDEX('2011-asu'!$A$1:HN84,MATCH(B!$C$1,'2011-asu'!$B:$B,0),MATCH(C61,'2011-asu'!$10:$10,0))=0,"",+INDEX('2011-asu'!$A$1:HN84,MATCH(B!$C$1,'2011-asu'!$B:$B,0),MATCH(C61,'2011-asu'!$10:$10,0))))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IF(A62="","",+IF((INDEX('2011-asu'!$A$1:HM85,MATCH(B!$C$1,'2011-asu'!$B:$B,0),MATCH(B62,'2011-asu'!$10:$10,0)))=0,"",(INDEX('2011-asu'!$A$1:HM85,MATCH(B!$C$1,'2011-asu'!$B:$B,0),MATCH(B62,'2011-asu'!$10:$10,0)))))</f>
        <v/>
      </c>
      <c r="E62" s="30" t="str">
        <f>IF(A62="","",IF(INDEX('2011-asu'!$A$1:HN85,MATCH(B!$C$1,'2011-asu'!$B:$B,0),MATCH(C62,'2011-asu'!$10:$10,0))=0,"",+INDEX('2011-asu'!$A$1:HN85,MATCH(B!$C$1,'2011-asu'!$B:$B,0),MATCH(C62,'2011-asu'!$10:$10,0))))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IF(A63="","",+IF((INDEX('2011-asu'!$A$1:HM86,MATCH(B!$C$1,'2011-asu'!$B:$B,0),MATCH(B63,'2011-asu'!$10:$10,0)))=0,"",(INDEX('2011-asu'!$A$1:HM86,MATCH(B!$C$1,'2011-asu'!$B:$B,0),MATCH(B63,'2011-asu'!$10:$10,0)))))</f>
        <v/>
      </c>
      <c r="E63" s="30" t="str">
        <f>IF(A63="","",IF(INDEX('2011-asu'!$A$1:HN86,MATCH(B!$C$1,'2011-asu'!$B:$B,0),MATCH(C63,'2011-asu'!$10:$10,0))=0,"",+INDEX('2011-asu'!$A$1:HN86,MATCH(B!$C$1,'2011-asu'!$B:$B,0),MATCH(C63,'2011-asu'!$10:$10,0))))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IF(A64="","",+IF((INDEX('2011-asu'!$A$1:HM87,MATCH(B!$C$1,'2011-asu'!$B:$B,0),MATCH(B64,'2011-asu'!$10:$10,0)))=0,"",(INDEX('2011-asu'!$A$1:HM87,MATCH(B!$C$1,'2011-asu'!$B:$B,0),MATCH(B64,'2011-asu'!$10:$10,0)))))</f>
        <v/>
      </c>
      <c r="E64" s="30" t="str">
        <f>IF(A64="","",IF(INDEX('2011-asu'!$A$1:HN87,MATCH(B!$C$1,'2011-asu'!$B:$B,0),MATCH(C64,'2011-asu'!$10:$10,0))=0,"",+INDEX('2011-asu'!$A$1:HN87,MATCH(B!$C$1,'2011-asu'!$B:$B,0),MATCH(C64,'2011-asu'!$10:$10,0))))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IF(A65="","",+IF((INDEX('2011-asu'!$A$1:HM88,MATCH(B!$C$1,'2011-asu'!$B:$B,0),MATCH(B65,'2011-asu'!$10:$10,0)))=0,"",(INDEX('2011-asu'!$A$1:HM88,MATCH(B!$C$1,'2011-asu'!$B:$B,0),MATCH(B65,'2011-asu'!$10:$10,0)))))</f>
        <v/>
      </c>
      <c r="E65" s="30" t="str">
        <f>IF(A65="","",IF(INDEX('2011-asu'!$A$1:HN88,MATCH(B!$C$1,'2011-asu'!$B:$B,0),MATCH(C65,'2011-asu'!$10:$10,0))=0,"",+INDEX('2011-asu'!$A$1:HN88,MATCH(B!$C$1,'2011-asu'!$B:$B,0),MATCH(C65,'2011-asu'!$10:$10,0))))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IF(A66="","",+IF((INDEX('2011-asu'!$A$1:HM89,MATCH(B!$C$1,'2011-asu'!$B:$B,0),MATCH(B66,'2011-asu'!$10:$10,0)))=0,"",(INDEX('2011-asu'!$A$1:HM89,MATCH(B!$C$1,'2011-asu'!$B:$B,0),MATCH(B66,'2011-asu'!$10:$10,0)))))</f>
        <v/>
      </c>
      <c r="E66" s="30" t="str">
        <f>IF(A66="","",IF(INDEX('2011-asu'!$A$1:HN89,MATCH(B!$C$1,'2011-asu'!$B:$B,0),MATCH(C66,'2011-asu'!$10:$10,0))=0,"",+INDEX('2011-asu'!$A$1:HN89,MATCH(B!$C$1,'2011-asu'!$B:$B,0),MATCH(C66,'2011-asu'!$10:$10,0))))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IF(A67="","",+IF((INDEX('2011-asu'!$A$1:HM90,MATCH(B!$C$1,'2011-asu'!$B:$B,0),MATCH(B67,'2011-asu'!$10:$10,0)))=0,"",(INDEX('2011-asu'!$A$1:HM90,MATCH(B!$C$1,'2011-asu'!$B:$B,0),MATCH(B67,'2011-asu'!$10:$10,0)))))</f>
        <v/>
      </c>
      <c r="E67" s="30" t="str">
        <f>IF(A67="","",IF(INDEX('2011-asu'!$A$1:HN90,MATCH(B!$C$1,'2011-asu'!$B:$B,0),MATCH(C67,'2011-asu'!$10:$10,0))=0,"",+INDEX('2011-asu'!$A$1:HN90,MATCH(B!$C$1,'2011-asu'!$B:$B,0),MATCH(C67,'2011-asu'!$10:$10,0))))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IF(A68="","",+IF((INDEX('2011-asu'!$A$1:HM91,MATCH(B!$C$1,'2011-asu'!$B:$B,0),MATCH(B68,'2011-asu'!$10:$10,0)))=0,"",(INDEX('2011-asu'!$A$1:HM91,MATCH(B!$C$1,'2011-asu'!$B:$B,0),MATCH(B68,'2011-asu'!$10:$10,0)))))</f>
        <v/>
      </c>
      <c r="E68" s="30" t="str">
        <f>IF(A68="","",IF(INDEX('2011-asu'!$A$1:HN91,MATCH(B!$C$1,'2011-asu'!$B:$B,0),MATCH(C68,'2011-asu'!$10:$10,0))=0,"",+INDEX('2011-asu'!$A$1:HN91,MATCH(B!$C$1,'2011-asu'!$B:$B,0),MATCH(C68,'2011-asu'!$10:$10,0))))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IF(A69="","",+IF((INDEX('2011-asu'!$A$1:HM92,MATCH(B!$C$1,'2011-asu'!$B:$B,0),MATCH(B69,'2011-asu'!$10:$10,0)))=0,"",(INDEX('2011-asu'!$A$1:HM92,MATCH(B!$C$1,'2011-asu'!$B:$B,0),MATCH(B69,'2011-asu'!$10:$10,0)))))</f>
        <v/>
      </c>
      <c r="E69" s="30" t="str">
        <f>IF(A69="","",IF(INDEX('2011-asu'!$A$1:HN92,MATCH(B!$C$1,'2011-asu'!$B:$B,0),MATCH(C69,'2011-asu'!$10:$10,0))=0,"",+INDEX('2011-asu'!$A$1:HN92,MATCH(B!$C$1,'2011-asu'!$B:$B,0),MATCH(C69,'2011-asu'!$10:$10,0))))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IF(A70="","",+IF((INDEX('2011-asu'!$A$1:HM93,MATCH(B!$C$1,'2011-asu'!$B:$B,0),MATCH(B70,'2011-asu'!$10:$10,0)))=0,"",(INDEX('2011-asu'!$A$1:HM93,MATCH(B!$C$1,'2011-asu'!$B:$B,0),MATCH(B70,'2011-asu'!$10:$10,0)))))</f>
        <v/>
      </c>
      <c r="E70" s="30" t="str">
        <f>IF(A70="","",IF(INDEX('2011-asu'!$A$1:HN93,MATCH(B!$C$1,'2011-asu'!$B:$B,0),MATCH(C70,'2011-asu'!$10:$10,0))=0,"",+INDEX('2011-asu'!$A$1:HN93,MATCH(B!$C$1,'2011-asu'!$B:$B,0),MATCH(C70,'2011-asu'!$10:$10,0))))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17</v>
      </c>
      <c r="D1" s="32" t="s">
        <v>10</v>
      </c>
      <c r="E1" s="33">
        <f ca="1">+INDIRECT(CONCATENATE("'2011-asu'!A",+MATCH($C$1,'2011-asu'!$B$1:$B$19,0)))</f>
        <v>6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+IF((INDEX('2011-asu'!$A$1:HM27,MATCH('B-'!$C$1,'2011-asu'!$B:$B,0),MATCH(B4,'2011-asu'!$10:$10,0)))=0,"",(INDEX('2011-asu'!$A$1:HM27,MATCH('B-'!$C$1,'2011-asu'!$B:$B,0),MATCH(B4,'2011-asu'!$10:$10,0))))</f>
        <v>228</v>
      </c>
      <c r="E4" s="30">
        <f>IF(INDEX('2011-asu'!$A$1:HN27,MATCH('B-'!$C$1,'2011-asu'!$B:$B,0),MATCH(C4,'2011-asu'!$10:$10,0))=0,"",+INDEX('2011-asu'!$A$1:HN27,MATCH('B-'!$C$1,'2011-asu'!$B:$B,0),MATCH(C4,'2011-asu'!$10:$10,0)))</f>
        <v>13.02</v>
      </c>
    </row>
    <row r="5" spans="1:5" x14ac:dyDescent="0.2">
      <c r="A5" s="30">
        <f t="shared" ref="A5:A65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IF(A5="","",+IF((INDEX('2011-asu'!$A$1:HM28,MATCH('B-'!$C$1,'2011-asu'!$B:$B,0),MATCH(B5,'2011-asu'!$10:$10,0)))=0,"",(INDEX('2011-asu'!$A$1:HM28,MATCH('B-'!$C$1,'2011-asu'!$B:$B,0),MATCH(B5,'2011-asu'!$10:$10,0)))))</f>
        <v>225</v>
      </c>
      <c r="E5" s="30">
        <f>IF(A5="","",IF(INDEX('2011-asu'!$A$1:HN28,MATCH('B-'!$C$1,'2011-asu'!$B:$B,0),MATCH(C5,'2011-asu'!$10:$10,0))=0,"",+INDEX('2011-asu'!$A$1:HN28,MATCH('B-'!$C$1,'2011-asu'!$B:$B,0),MATCH(C5,'2011-asu'!$10:$10,0))))</f>
        <v>12.85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IF(A6="","",+IF((INDEX('2011-asu'!$A$1:HM29,MATCH('B-'!$C$1,'2011-asu'!$B:$B,0),MATCH(B6,'2011-asu'!$10:$10,0)))=0,"",(INDEX('2011-asu'!$A$1:HM29,MATCH('B-'!$C$1,'2011-asu'!$B:$B,0),MATCH(B6,'2011-asu'!$10:$10,0)))))</f>
        <v>207</v>
      </c>
      <c r="E6" s="30">
        <f>IF(A6="","",IF(INDEX('2011-asu'!$A$1:HN29,MATCH('B-'!$C$1,'2011-asu'!$B:$B,0),MATCH(C6,'2011-asu'!$10:$10,0))=0,"",+INDEX('2011-asu'!$A$1:HN29,MATCH('B-'!$C$1,'2011-asu'!$B:$B,0),MATCH(C6,'2011-asu'!$10:$10,0))))</f>
        <v>11.79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IF(A7="","",+IF((INDEX('2011-asu'!$A$1:HM30,MATCH('B-'!$C$1,'2011-asu'!$B:$B,0),MATCH(B7,'2011-asu'!$10:$10,0)))=0,"",(INDEX('2011-asu'!$A$1:HM30,MATCH('B-'!$C$1,'2011-asu'!$B:$B,0),MATCH(B7,'2011-asu'!$10:$10,0)))))</f>
        <v>194</v>
      </c>
      <c r="E7" s="30">
        <f>IF(A7="","",IF(INDEX('2011-asu'!$A$1:HN30,MATCH('B-'!$C$1,'2011-asu'!$B:$B,0),MATCH(C7,'2011-asu'!$10:$10,0))=0,"",+INDEX('2011-asu'!$A$1:HN30,MATCH('B-'!$C$1,'2011-asu'!$B:$B,0),MATCH(C7,'2011-asu'!$10:$10,0))))</f>
        <v>11.03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IF(A8="","",+IF((INDEX('2011-asu'!$A$1:HM31,MATCH('B-'!$C$1,'2011-asu'!$B:$B,0),MATCH(B8,'2011-asu'!$10:$10,0)))=0,"",(INDEX('2011-asu'!$A$1:HM31,MATCH('B-'!$C$1,'2011-asu'!$B:$B,0),MATCH(B8,'2011-asu'!$10:$10,0)))))</f>
        <v>185</v>
      </c>
      <c r="E8" s="30">
        <f>IF(A8="","",IF(INDEX('2011-asu'!$A$1:HN31,MATCH('B-'!$C$1,'2011-asu'!$B:$B,0),MATCH(C8,'2011-asu'!$10:$10,0))=0,"",+INDEX('2011-asu'!$A$1:HN31,MATCH('B-'!$C$1,'2011-asu'!$B:$B,0),MATCH(C8,'2011-asu'!$10:$10,0))))</f>
        <v>10.5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IF(A9="","",+IF((INDEX('2011-asu'!$A$1:HM32,MATCH('B-'!$C$1,'2011-asu'!$B:$B,0),MATCH(B9,'2011-asu'!$10:$10,0)))=0,"",(INDEX('2011-asu'!$A$1:HM32,MATCH('B-'!$C$1,'2011-asu'!$B:$B,0),MATCH(B9,'2011-asu'!$10:$10,0)))))</f>
        <v>182</v>
      </c>
      <c r="E9" s="30">
        <f>IF(A9="","",IF(INDEX('2011-asu'!$A$1:HN32,MATCH('B-'!$C$1,'2011-asu'!$B:$B,0),MATCH(C9,'2011-asu'!$10:$10,0))=0,"",+INDEX('2011-asu'!$A$1:HN32,MATCH('B-'!$C$1,'2011-asu'!$B:$B,0),MATCH(C9,'2011-asu'!$10:$10,0))))</f>
        <v>10.33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IF(A10="","",+IF((INDEX('2011-asu'!$A$1:HM33,MATCH('B-'!$C$1,'2011-asu'!$B:$B,0),MATCH(B10,'2011-asu'!$10:$10,0)))=0,"",(INDEX('2011-asu'!$A$1:HM33,MATCH('B-'!$C$1,'2011-asu'!$B:$B,0),MATCH(B10,'2011-asu'!$10:$10,0)))))</f>
        <v>186</v>
      </c>
      <c r="E10" s="30">
        <f>IF(A10="","",IF(INDEX('2011-asu'!$A$1:HN33,MATCH('B-'!$C$1,'2011-asu'!$B:$B,0),MATCH(C10,'2011-asu'!$10:$10,0))=0,"",+INDEX('2011-asu'!$A$1:HN33,MATCH('B-'!$C$1,'2011-asu'!$B:$B,0),MATCH(C10,'2011-asu'!$10:$10,0))))</f>
        <v>10.56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IF(A11="","",+IF((INDEX('2011-asu'!$A$1:HM34,MATCH('B-'!$C$1,'2011-asu'!$B:$B,0),MATCH(B11,'2011-asu'!$10:$10,0)))=0,"",(INDEX('2011-asu'!$A$1:HM34,MATCH('B-'!$C$1,'2011-asu'!$B:$B,0),MATCH(B11,'2011-asu'!$10:$10,0)))))</f>
        <v>190</v>
      </c>
      <c r="E11" s="30">
        <f>IF(A11="","",IF(INDEX('2011-asu'!$A$1:HN34,MATCH('B-'!$C$1,'2011-asu'!$B:$B,0),MATCH(C11,'2011-asu'!$10:$10,0))=0,"",+INDEX('2011-asu'!$A$1:HN34,MATCH('B-'!$C$1,'2011-asu'!$B:$B,0),MATCH(C11,'2011-asu'!$10:$10,0))))</f>
        <v>10.79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IF(A12="","",+IF((INDEX('2011-asu'!$A$1:HM35,MATCH('B-'!$C$1,'2011-asu'!$B:$B,0),MATCH(B12,'2011-asu'!$10:$10,0)))=0,"",(INDEX('2011-asu'!$A$1:HM35,MATCH('B-'!$C$1,'2011-asu'!$B:$B,0),MATCH(B12,'2011-asu'!$10:$10,0)))))</f>
        <v>185</v>
      </c>
      <c r="E12" s="30">
        <f>IF(A12="","",IF(INDEX('2011-asu'!$A$1:HN35,MATCH('B-'!$C$1,'2011-asu'!$B:$B,0),MATCH(C12,'2011-asu'!$10:$10,0))=0,"",+INDEX('2011-asu'!$A$1:HN35,MATCH('B-'!$C$1,'2011-asu'!$B:$B,0),MATCH(C12,'2011-asu'!$10:$10,0))))</f>
        <v>10.5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IF(A13="","",+IF((INDEX('2011-asu'!$A$1:HM36,MATCH('B-'!$C$1,'2011-asu'!$B:$B,0),MATCH(B13,'2011-asu'!$10:$10,0)))=0,"",(INDEX('2011-asu'!$A$1:HM36,MATCH('B-'!$C$1,'2011-asu'!$B:$B,0),MATCH(B13,'2011-asu'!$10:$10,0)))))</f>
        <v>168</v>
      </c>
      <c r="E13" s="30">
        <f>IF(A13="","",IF(INDEX('2011-asu'!$A$1:HN36,MATCH('B-'!$C$1,'2011-asu'!$B:$B,0),MATCH(C13,'2011-asu'!$10:$10,0))=0,"",+INDEX('2011-asu'!$A$1:HN36,MATCH('B-'!$C$1,'2011-asu'!$B:$B,0),MATCH(C13,'2011-asu'!$10:$10,0))))</f>
        <v>9.51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IF(A14="","",+IF((INDEX('2011-asu'!$A$1:HM37,MATCH('B-'!$C$1,'2011-asu'!$B:$B,0),MATCH(B14,'2011-asu'!$10:$10,0)))=0,"",(INDEX('2011-asu'!$A$1:HM37,MATCH('B-'!$C$1,'2011-asu'!$B:$B,0),MATCH(B14,'2011-asu'!$10:$10,0)))))</f>
        <v>202</v>
      </c>
      <c r="E14" s="30">
        <f>IF(A14="","",IF(INDEX('2011-asu'!$A$1:HN37,MATCH('B-'!$C$1,'2011-asu'!$B:$B,0),MATCH(C14,'2011-asu'!$10:$10,0))=0,"",+INDEX('2011-asu'!$A$1:HN37,MATCH('B-'!$C$1,'2011-asu'!$B:$B,0),MATCH(C14,'2011-asu'!$10:$10,0))))</f>
        <v>11.49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IF(A15="","",+IF((INDEX('2011-asu'!$A$1:HM38,MATCH('B-'!$C$1,'2011-asu'!$B:$B,0),MATCH(B15,'2011-asu'!$10:$10,0)))=0,"",(INDEX('2011-asu'!$A$1:HM38,MATCH('B-'!$C$1,'2011-asu'!$B:$B,0),MATCH(B15,'2011-asu'!$10:$10,0)))))</f>
        <v>215</v>
      </c>
      <c r="E15" s="30">
        <f>IF(A15="","",IF(INDEX('2011-asu'!$A$1:HN38,MATCH('B-'!$C$1,'2011-asu'!$B:$B,0),MATCH(C15,'2011-asu'!$10:$10,0))=0,"",+INDEX('2011-asu'!$A$1:HN38,MATCH('B-'!$C$1,'2011-asu'!$B:$B,0),MATCH(C15,'2011-asu'!$10:$10,0))))</f>
        <v>12.26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IF(A16="","",+IF((INDEX('2011-asu'!$A$1:HM39,MATCH('B-'!$C$1,'2011-asu'!$B:$B,0),MATCH(B16,'2011-asu'!$10:$10,0)))=0,"",(INDEX('2011-asu'!$A$1:HM39,MATCH('B-'!$C$1,'2011-asu'!$B:$B,0),MATCH(B16,'2011-asu'!$10:$10,0)))))</f>
        <v>228</v>
      </c>
      <c r="E16" s="30">
        <f>IF(A16="","",IF(INDEX('2011-asu'!$A$1:HN39,MATCH('B-'!$C$1,'2011-asu'!$B:$B,0),MATCH(C16,'2011-asu'!$10:$10,0))=0,"",+INDEX('2011-asu'!$A$1:HN39,MATCH('B-'!$C$1,'2011-asu'!$B:$B,0),MATCH(C16,'2011-asu'!$10:$10,0))))</f>
        <v>13.02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IF(A17="","",+IF((INDEX('2011-asu'!$A$1:HM40,MATCH('B-'!$C$1,'2011-asu'!$B:$B,0),MATCH(B17,'2011-asu'!$10:$10,0)))=0,"",(INDEX('2011-asu'!$A$1:HM40,MATCH('B-'!$C$1,'2011-asu'!$B:$B,0),MATCH(B17,'2011-asu'!$10:$10,0)))))</f>
        <v>247</v>
      </c>
      <c r="E17" s="30">
        <f>IF(A17="","",IF(INDEX('2011-asu'!$A$1:HN40,MATCH('B-'!$C$1,'2011-asu'!$B:$B,0),MATCH(C17,'2011-asu'!$10:$10,0))=0,"",+INDEX('2011-asu'!$A$1:HN40,MATCH('B-'!$C$1,'2011-asu'!$B:$B,0),MATCH(C17,'2011-asu'!$10:$10,0))))</f>
        <v>14.15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IF(A18="","",+IF((INDEX('2011-asu'!$A$1:HM41,MATCH('B-'!$C$1,'2011-asu'!$B:$B,0),MATCH(B18,'2011-asu'!$10:$10,0)))=0,"",(INDEX('2011-asu'!$A$1:HM41,MATCH('B-'!$C$1,'2011-asu'!$B:$B,0),MATCH(B18,'2011-asu'!$10:$10,0)))))</f>
        <v>233</v>
      </c>
      <c r="E18" s="30">
        <f>IF(A18="","",IF(INDEX('2011-asu'!$A$1:HN41,MATCH('B-'!$C$1,'2011-asu'!$B:$B,0),MATCH(C18,'2011-asu'!$10:$10,0))=0,"",+INDEX('2011-asu'!$A$1:HN41,MATCH('B-'!$C$1,'2011-asu'!$B:$B,0),MATCH(C18,'2011-asu'!$10:$10,0))))</f>
        <v>13.32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IF(A19="","",+IF((INDEX('2011-asu'!$A$1:HM42,MATCH('B-'!$C$1,'2011-asu'!$B:$B,0),MATCH(B19,'2011-asu'!$10:$10,0)))=0,"",(INDEX('2011-asu'!$A$1:HM42,MATCH('B-'!$C$1,'2011-asu'!$B:$B,0),MATCH(B19,'2011-asu'!$10:$10,0)))))</f>
        <v>214</v>
      </c>
      <c r="E19" s="30">
        <f>IF(A19="","",IF(INDEX('2011-asu'!$A$1:HN42,MATCH('B-'!$C$1,'2011-asu'!$B:$B,0),MATCH(C19,'2011-asu'!$10:$10,0))=0,"",+INDEX('2011-asu'!$A$1:HN42,MATCH('B-'!$C$1,'2011-asu'!$B:$B,0),MATCH(C19,'2011-asu'!$10:$10,0))))</f>
        <v>12.2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IF(A20="","",+IF((INDEX('2011-asu'!$A$1:HM43,MATCH('B-'!$C$1,'2011-asu'!$B:$B,0),MATCH(B20,'2011-asu'!$10:$10,0)))=0,"",(INDEX('2011-asu'!$A$1:HM43,MATCH('B-'!$C$1,'2011-asu'!$B:$B,0),MATCH(B20,'2011-asu'!$10:$10,0)))))</f>
        <v>202</v>
      </c>
      <c r="E20" s="30">
        <f>IF(A20="","",IF(INDEX('2011-asu'!$A$1:HN43,MATCH('B-'!$C$1,'2011-asu'!$B:$B,0),MATCH(C20,'2011-asu'!$10:$10,0))=0,"",+INDEX('2011-asu'!$A$1:HN43,MATCH('B-'!$C$1,'2011-asu'!$B:$B,0),MATCH(C20,'2011-asu'!$10:$10,0))))</f>
        <v>11.49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IF(A21="","",+IF((INDEX('2011-asu'!$A$1:HM44,MATCH('B-'!$C$1,'2011-asu'!$B:$B,0),MATCH(B21,'2011-asu'!$10:$10,0)))=0,"",(INDEX('2011-asu'!$A$1:HM44,MATCH('B-'!$C$1,'2011-asu'!$B:$B,0),MATCH(B21,'2011-asu'!$10:$10,0)))))</f>
        <v>217</v>
      </c>
      <c r="E21" s="30">
        <f>IF(A21="","",IF(INDEX('2011-asu'!$A$1:HN44,MATCH('B-'!$C$1,'2011-asu'!$B:$B,0),MATCH(C21,'2011-asu'!$10:$10,0))=0,"",+INDEX('2011-asu'!$A$1:HN44,MATCH('B-'!$C$1,'2011-asu'!$B:$B,0),MATCH(C21,'2011-asu'!$10:$10,0))))</f>
        <v>12.38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IF(A22="","",+IF((INDEX('2011-asu'!$A$1:HM45,MATCH('B-'!$C$1,'2011-asu'!$B:$B,0),MATCH(B22,'2011-asu'!$10:$10,0)))=0,"",(INDEX('2011-asu'!$A$1:HM45,MATCH('B-'!$C$1,'2011-asu'!$B:$B,0),MATCH(B22,'2011-asu'!$10:$10,0)))))</f>
        <v>208</v>
      </c>
      <c r="E22" s="30">
        <f>IF(A22="","",IF(INDEX('2011-asu'!$A$1:HN45,MATCH('B-'!$C$1,'2011-asu'!$B:$B,0),MATCH(C22,'2011-asu'!$10:$10,0))=0,"",+INDEX('2011-asu'!$A$1:HN45,MATCH('B-'!$C$1,'2011-asu'!$B:$B,0),MATCH(C22,'2011-asu'!$10:$10,0))))</f>
        <v>11.85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IF(A23="","",+IF((INDEX('2011-asu'!$A$1:HM46,MATCH('B-'!$C$1,'2011-asu'!$B:$B,0),MATCH(B23,'2011-asu'!$10:$10,0)))=0,"",(INDEX('2011-asu'!$A$1:HM46,MATCH('B-'!$C$1,'2011-asu'!$B:$B,0),MATCH(B23,'2011-asu'!$10:$10,0)))))</f>
        <v>195</v>
      </c>
      <c r="E23" s="30">
        <f>IF(A23="","",IF(INDEX('2011-asu'!$A$1:HN46,MATCH('B-'!$C$1,'2011-asu'!$B:$B,0),MATCH(C23,'2011-asu'!$10:$10,0))=0,"",+INDEX('2011-asu'!$A$1:HN46,MATCH('B-'!$C$1,'2011-asu'!$B:$B,0),MATCH(C23,'2011-asu'!$10:$10,0))))</f>
        <v>11.08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IF(A24="","",+IF((INDEX('2011-asu'!$A$1:HM47,MATCH('B-'!$C$1,'2011-asu'!$B:$B,0),MATCH(B24,'2011-asu'!$10:$10,0)))=0,"",(INDEX('2011-asu'!$A$1:HM47,MATCH('B-'!$C$1,'2011-asu'!$B:$B,0),MATCH(B24,'2011-asu'!$10:$10,0)))))</f>
        <v>196</v>
      </c>
      <c r="E24" s="30">
        <f>IF(A24="","",IF(INDEX('2011-asu'!$A$1:HN47,MATCH('B-'!$C$1,'2011-asu'!$B:$B,0),MATCH(C24,'2011-asu'!$10:$10,0))=0,"",+INDEX('2011-asu'!$A$1:HN47,MATCH('B-'!$C$1,'2011-asu'!$B:$B,0),MATCH(C24,'2011-asu'!$10:$10,0))))</f>
        <v>11.14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IF(A25="","",+IF((INDEX('2011-asu'!$A$1:HM48,MATCH('B-'!$C$1,'2011-asu'!$B:$B,0),MATCH(B25,'2011-asu'!$10:$10,0)))=0,"",(INDEX('2011-asu'!$A$1:HM48,MATCH('B-'!$C$1,'2011-asu'!$B:$B,0),MATCH(B25,'2011-asu'!$10:$10,0)))))</f>
        <v>206</v>
      </c>
      <c r="E25" s="30">
        <f>IF(A25="","",IF(INDEX('2011-asu'!$A$1:HN48,MATCH('B-'!$C$1,'2011-asu'!$B:$B,0),MATCH(C25,'2011-asu'!$10:$10,0))=0,"",+INDEX('2011-asu'!$A$1:HN48,MATCH('B-'!$C$1,'2011-asu'!$B:$B,0),MATCH(C25,'2011-asu'!$10:$10,0))))</f>
        <v>11.73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IF(A26="","",+IF((INDEX('2011-asu'!$A$1:HM49,MATCH('B-'!$C$1,'2011-asu'!$B:$B,0),MATCH(B26,'2011-asu'!$10:$10,0)))=0,"",(INDEX('2011-asu'!$A$1:HM49,MATCH('B-'!$C$1,'2011-asu'!$B:$B,0),MATCH(B26,'2011-asu'!$10:$10,0)))))</f>
        <v>223</v>
      </c>
      <c r="E26" s="30">
        <f>IF(A26="","",IF(INDEX('2011-asu'!$A$1:HN49,MATCH('B-'!$C$1,'2011-asu'!$B:$B,0),MATCH(C26,'2011-asu'!$10:$10,0))=0,"",+INDEX('2011-asu'!$A$1:HN49,MATCH('B-'!$C$1,'2011-asu'!$B:$B,0),MATCH(C26,'2011-asu'!$10:$10,0))))</f>
        <v>12.73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IF(A27="","",+IF((INDEX('2011-asu'!$A$1:HM50,MATCH('B-'!$C$1,'2011-asu'!$B:$B,0),MATCH(B27,'2011-asu'!$10:$10,0)))=0,"",(INDEX('2011-asu'!$A$1:HM50,MATCH('B-'!$C$1,'2011-asu'!$B:$B,0),MATCH(B27,'2011-asu'!$10:$10,0)))))</f>
        <v>219</v>
      </c>
      <c r="E27" s="30">
        <f>IF(A27="","",IF(INDEX('2011-asu'!$A$1:HN50,MATCH('B-'!$C$1,'2011-asu'!$B:$B,0),MATCH(C27,'2011-asu'!$10:$10,0))=0,"",+INDEX('2011-asu'!$A$1:HN50,MATCH('B-'!$C$1,'2011-asu'!$B:$B,0),MATCH(C27,'2011-asu'!$10:$10,0))))</f>
        <v>12.49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IF(A28="","",+IF((INDEX('2011-asu'!$A$1:HM51,MATCH('B-'!$C$1,'2011-asu'!$B:$B,0),MATCH(B28,'2011-asu'!$10:$10,0)))=0,"",(INDEX('2011-asu'!$A$1:HM51,MATCH('B-'!$C$1,'2011-asu'!$B:$B,0),MATCH(B28,'2011-asu'!$10:$10,0)))))</f>
        <v>218</v>
      </c>
      <c r="E28" s="30">
        <f>IF(A28="","",IF(INDEX('2011-asu'!$A$1:HN51,MATCH('B-'!$C$1,'2011-asu'!$B:$B,0),MATCH(C28,'2011-asu'!$10:$10,0))=0,"",+INDEX('2011-asu'!$A$1:HN51,MATCH('B-'!$C$1,'2011-asu'!$B:$B,0),MATCH(C28,'2011-asu'!$10:$10,0))))</f>
        <v>12.43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IF(A29="","",+IF((INDEX('2011-asu'!$A$1:HM52,MATCH('B-'!$C$1,'2011-asu'!$B:$B,0),MATCH(B29,'2011-asu'!$10:$10,0)))=0,"",(INDEX('2011-asu'!$A$1:HM52,MATCH('B-'!$C$1,'2011-asu'!$B:$B,0),MATCH(B29,'2011-asu'!$10:$10,0)))))</f>
        <v>231</v>
      </c>
      <c r="E29" s="30">
        <f>IF(A29="","",IF(INDEX('2011-asu'!$A$1:HN52,MATCH('B-'!$C$1,'2011-asu'!$B:$B,0),MATCH(C29,'2011-asu'!$10:$10,0))=0,"",+INDEX('2011-asu'!$A$1:HN52,MATCH('B-'!$C$1,'2011-asu'!$B:$B,0),MATCH(C29,'2011-asu'!$10:$10,0))))</f>
        <v>13.2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IF(A30="","",+IF((INDEX('2011-asu'!$A$1:HM53,MATCH('B-'!$C$1,'2011-asu'!$B:$B,0),MATCH(B30,'2011-asu'!$10:$10,0)))=0,"",(INDEX('2011-asu'!$A$1:HM53,MATCH('B-'!$C$1,'2011-asu'!$B:$B,0),MATCH(B30,'2011-asu'!$10:$10,0)))))</f>
        <v>255</v>
      </c>
      <c r="E30" s="30">
        <f>IF(A30="","",IF(INDEX('2011-asu'!$A$1:HN53,MATCH('B-'!$C$1,'2011-asu'!$B:$B,0),MATCH(C30,'2011-asu'!$10:$10,0))=0,"",+INDEX('2011-asu'!$A$1:HN53,MATCH('B-'!$C$1,'2011-asu'!$B:$B,0),MATCH(C30,'2011-asu'!$10:$10,0))))</f>
        <v>14.63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IF(A31="","",+IF((INDEX('2011-asu'!$A$1:HM54,MATCH('B-'!$C$1,'2011-asu'!$B:$B,0),MATCH(B31,'2011-asu'!$10:$10,0)))=0,"",(INDEX('2011-asu'!$A$1:HM54,MATCH('B-'!$C$1,'2011-asu'!$B:$B,0),MATCH(B31,'2011-asu'!$10:$10,0)))))</f>
        <v>271</v>
      </c>
      <c r="E31" s="30">
        <f>IF(A31="","",IF(INDEX('2011-asu'!$A$1:HN54,MATCH('B-'!$C$1,'2011-asu'!$B:$B,0),MATCH(C31,'2011-asu'!$10:$10,0))=0,"",+INDEX('2011-asu'!$A$1:HN54,MATCH('B-'!$C$1,'2011-asu'!$B:$B,0),MATCH(C31,'2011-asu'!$10:$10,0))))</f>
        <v>15.58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IF(A32="","",+IF((INDEX('2011-asu'!$A$1:HM55,MATCH('B-'!$C$1,'2011-asu'!$B:$B,0),MATCH(B32,'2011-asu'!$10:$10,0)))=0,"",(INDEX('2011-asu'!$A$1:HM55,MATCH('B-'!$C$1,'2011-asu'!$B:$B,0),MATCH(B32,'2011-asu'!$10:$10,0)))))</f>
        <v>275</v>
      </c>
      <c r="E32" s="30">
        <f>IF(A32="","",IF(INDEX('2011-asu'!$A$1:HN55,MATCH('B-'!$C$1,'2011-asu'!$B:$B,0),MATCH(C32,'2011-asu'!$10:$10,0))=0,"",+INDEX('2011-asu'!$A$1:HN55,MATCH('B-'!$C$1,'2011-asu'!$B:$B,0),MATCH(C32,'2011-asu'!$10:$10,0))))</f>
        <v>15.82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IF(A33="","",+IF((INDEX('2011-asu'!$A$1:HM56,MATCH('B-'!$C$1,'2011-asu'!$B:$B,0),MATCH(B33,'2011-asu'!$10:$10,0)))=0,"",(INDEX('2011-asu'!$A$1:HM56,MATCH('B-'!$C$1,'2011-asu'!$B:$B,0),MATCH(B33,'2011-asu'!$10:$10,0)))))</f>
        <v>268</v>
      </c>
      <c r="E33" s="30">
        <f>IF(A33="","",IF(INDEX('2011-asu'!$A$1:HN56,MATCH('B-'!$C$1,'2011-asu'!$B:$B,0),MATCH(C33,'2011-asu'!$10:$10,0))=0,"",+INDEX('2011-asu'!$A$1:HN56,MATCH('B-'!$C$1,'2011-asu'!$B:$B,0),MATCH(C33,'2011-asu'!$10:$10,0))))</f>
        <v>15.4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IF(A34="","",+IF((INDEX('2011-asu'!$A$1:HM57,MATCH('B-'!$C$1,'2011-asu'!$B:$B,0),MATCH(B34,'2011-asu'!$10:$10,0)))=0,"",(INDEX('2011-asu'!$A$1:HM57,MATCH('B-'!$C$1,'2011-asu'!$B:$B,0),MATCH(B34,'2011-asu'!$10:$10,0)))))</f>
        <v>252</v>
      </c>
      <c r="E34" s="30">
        <f>IF(A34="","",IF(INDEX('2011-asu'!$A$1:HN57,MATCH('B-'!$C$1,'2011-asu'!$B:$B,0),MATCH(C34,'2011-asu'!$10:$10,0))=0,"",+INDEX('2011-asu'!$A$1:HN57,MATCH('B-'!$C$1,'2011-asu'!$B:$B,0),MATCH(C34,'2011-asu'!$10:$10,0))))</f>
        <v>14.45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IF(A35="","",+IF((INDEX('2011-asu'!$A$1:HM58,MATCH('B-'!$C$1,'2011-asu'!$B:$B,0),MATCH(B35,'2011-asu'!$10:$10,0)))=0,"",(INDEX('2011-asu'!$A$1:HM58,MATCH('B-'!$C$1,'2011-asu'!$B:$B,0),MATCH(B35,'2011-asu'!$10:$10,0)))))</f>
        <v>231</v>
      </c>
      <c r="E35" s="30">
        <f>IF(A35="","",IF(INDEX('2011-asu'!$A$1:HN58,MATCH('B-'!$C$1,'2011-asu'!$B:$B,0),MATCH(C35,'2011-asu'!$10:$10,0))=0,"",+INDEX('2011-asu'!$A$1:HN58,MATCH('B-'!$C$1,'2011-asu'!$B:$B,0),MATCH(C35,'2011-asu'!$10:$10,0))))</f>
        <v>13.2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IF(A36="","",+IF((INDEX('2011-asu'!$A$1:HM59,MATCH('B-'!$C$1,'2011-asu'!$B:$B,0),MATCH(B36,'2011-asu'!$10:$10,0)))=0,"",(INDEX('2011-asu'!$A$1:HM59,MATCH('B-'!$C$1,'2011-asu'!$B:$B,0),MATCH(B36,'2011-asu'!$10:$10,0)))))</f>
        <v>210</v>
      </c>
      <c r="E36" s="30">
        <f>IF(A36="","",IF(INDEX('2011-asu'!$A$1:HN59,MATCH('B-'!$C$1,'2011-asu'!$B:$B,0),MATCH(C36,'2011-asu'!$10:$10,0))=0,"",+INDEX('2011-asu'!$A$1:HN59,MATCH('B-'!$C$1,'2011-asu'!$B:$B,0),MATCH(C36,'2011-asu'!$10:$10,0))))</f>
        <v>11.96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IF(A37="","",+IF((INDEX('2011-asu'!$A$1:HM60,MATCH('B-'!$C$1,'2011-asu'!$B:$B,0),MATCH(B37,'2011-asu'!$10:$10,0)))=0,"",(INDEX('2011-asu'!$A$1:HM60,MATCH('B-'!$C$1,'2011-asu'!$B:$B,0),MATCH(B37,'2011-asu'!$10:$10,0)))))</f>
        <v>204</v>
      </c>
      <c r="E37" s="30">
        <f>IF(A37="","",IF(INDEX('2011-asu'!$A$1:HN60,MATCH('B-'!$C$1,'2011-asu'!$B:$B,0),MATCH(C37,'2011-asu'!$10:$10,0))=0,"",+INDEX('2011-asu'!$A$1:HN60,MATCH('B-'!$C$1,'2011-asu'!$B:$B,0),MATCH(C37,'2011-asu'!$10:$10,0))))</f>
        <v>11.61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IF(A38="","",+IF((INDEX('2011-asu'!$A$1:HM61,MATCH('B-'!$C$1,'2011-asu'!$B:$B,0),MATCH(B38,'2011-asu'!$10:$10,0)))=0,"",(INDEX('2011-asu'!$A$1:HM61,MATCH('B-'!$C$1,'2011-asu'!$B:$B,0),MATCH(B38,'2011-asu'!$10:$10,0)))))</f>
        <v>236</v>
      </c>
      <c r="E38" s="30">
        <f>IF(A38="","",IF(INDEX('2011-asu'!$A$1:HN61,MATCH('B-'!$C$1,'2011-asu'!$B:$B,0),MATCH(C38,'2011-asu'!$10:$10,0))=0,"",+INDEX('2011-asu'!$A$1:HN61,MATCH('B-'!$C$1,'2011-asu'!$B:$B,0),MATCH(C38,'2011-asu'!$10:$10,0))))</f>
        <v>13.5</v>
      </c>
    </row>
    <row r="39" spans="1:5" x14ac:dyDescent="0.2">
      <c r="A39" s="30" t="str">
        <f t="shared" si="0"/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IF(A39="","",+IF((INDEX('2011-asu'!$A$1:HM62,MATCH('B-'!$C$1,'2011-asu'!$B:$B,0),MATCH(B39,'2011-asu'!$10:$10,0)))=0,"",(INDEX('2011-asu'!$A$1:HM62,MATCH('B-'!$C$1,'2011-asu'!$B:$B,0),MATCH(B39,'2011-asu'!$10:$10,0)))))</f>
        <v/>
      </c>
      <c r="E39" s="30" t="str">
        <f>IF(A39="","",IF(INDEX('2011-asu'!$A$1:HN62,MATCH('B-'!$C$1,'2011-asu'!$B:$B,0),MATCH(C39,'2011-asu'!$10:$10,0))=0,"",+INDEX('2011-asu'!$A$1:HN62,MATCH('B-'!$C$1,'2011-asu'!$B:$B,0),MATCH(C39,'2011-asu'!$10:$10,0))))</f>
        <v/>
      </c>
    </row>
    <row r="40" spans="1:5" x14ac:dyDescent="0.2">
      <c r="A40" s="30" t="str">
        <f t="shared" si="0"/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IF(A40="","",+IF((INDEX('2011-asu'!$A$1:HM63,MATCH('B-'!$C$1,'2011-asu'!$B:$B,0),MATCH(B40,'2011-asu'!$10:$10,0)))=0,"",(INDEX('2011-asu'!$A$1:HM63,MATCH('B-'!$C$1,'2011-asu'!$B:$B,0),MATCH(B40,'2011-asu'!$10:$10,0)))))</f>
        <v/>
      </c>
      <c r="E40" s="30" t="str">
        <f>IF(A40="","",IF(INDEX('2011-asu'!$A$1:HN63,MATCH('B-'!$C$1,'2011-asu'!$B:$B,0),MATCH(C40,'2011-asu'!$10:$10,0))=0,"",+INDEX('2011-asu'!$A$1:HN63,MATCH('B-'!$C$1,'2011-asu'!$B:$B,0),MATCH(C40,'2011-asu'!$10:$10,0))))</f>
        <v/>
      </c>
    </row>
    <row r="41" spans="1:5" x14ac:dyDescent="0.2">
      <c r="A41" s="30" t="str">
        <f t="shared" si="0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IF(A41="","",+IF((INDEX('2011-asu'!$A$1:HM64,MATCH('B-'!$C$1,'2011-asu'!$B:$B,0),MATCH(B41,'2011-asu'!$10:$10,0)))=0,"",(INDEX('2011-asu'!$A$1:HM64,MATCH('B-'!$C$1,'2011-asu'!$B:$B,0),MATCH(B41,'2011-asu'!$10:$10,0)))))</f>
        <v/>
      </c>
      <c r="E41" s="30" t="str">
        <f>IF(A41="","",IF(INDEX('2011-asu'!$A$1:HN64,MATCH('B-'!$C$1,'2011-asu'!$B:$B,0),MATCH(C41,'2011-asu'!$10:$10,0))=0,"",+INDEX('2011-asu'!$A$1:HN64,MATCH('B-'!$C$1,'2011-asu'!$B:$B,0),MATCH(C41,'2011-asu'!$10:$10,0))))</f>
        <v/>
      </c>
    </row>
    <row r="42" spans="1:5" x14ac:dyDescent="0.2">
      <c r="A42" s="30" t="str">
        <f t="shared" si="0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IF(A42="","",+IF((INDEX('2011-asu'!$A$1:HM65,MATCH('B-'!$C$1,'2011-asu'!$B:$B,0),MATCH(B42,'2011-asu'!$10:$10,0)))=0,"",(INDEX('2011-asu'!$A$1:HM65,MATCH('B-'!$C$1,'2011-asu'!$B:$B,0),MATCH(B42,'2011-asu'!$10:$10,0)))))</f>
        <v/>
      </c>
      <c r="E42" s="30" t="str">
        <f>IF(A42="","",IF(INDEX('2011-asu'!$A$1:HN65,MATCH('B-'!$C$1,'2011-asu'!$B:$B,0),MATCH(C42,'2011-asu'!$10:$10,0))=0,"",+INDEX('2011-asu'!$A$1:HN65,MATCH('B-'!$C$1,'2011-asu'!$B:$B,0),MATCH(C42,'2011-asu'!$10:$10,0))))</f>
        <v/>
      </c>
    </row>
    <row r="43" spans="1:5" x14ac:dyDescent="0.2">
      <c r="A43" s="30" t="str">
        <f t="shared" si="0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IF(A43="","",+IF((INDEX('2011-asu'!$A$1:HM66,MATCH('B-'!$C$1,'2011-asu'!$B:$B,0),MATCH(B43,'2011-asu'!$10:$10,0)))=0,"",(INDEX('2011-asu'!$A$1:HM66,MATCH('B-'!$C$1,'2011-asu'!$B:$B,0),MATCH(B43,'2011-asu'!$10:$10,0)))))</f>
        <v/>
      </c>
      <c r="E43" s="30" t="str">
        <f>IF(A43="","",IF(INDEX('2011-asu'!$A$1:HN66,MATCH('B-'!$C$1,'2011-asu'!$B:$B,0),MATCH(C43,'2011-asu'!$10:$10,0))=0,"",+INDEX('2011-asu'!$A$1:HN66,MATCH('B-'!$C$1,'2011-asu'!$B:$B,0),MATCH(C43,'2011-asu'!$10:$10,0))))</f>
        <v/>
      </c>
    </row>
    <row r="44" spans="1:5" x14ac:dyDescent="0.2">
      <c r="A44" s="30" t="str">
        <f t="shared" si="0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IF(A44="","",+IF((INDEX('2011-asu'!$A$1:HM67,MATCH('B-'!$C$1,'2011-asu'!$B:$B,0),MATCH(B44,'2011-asu'!$10:$10,0)))=0,"",(INDEX('2011-asu'!$A$1:HM67,MATCH('B-'!$C$1,'2011-asu'!$B:$B,0),MATCH(B44,'2011-asu'!$10:$10,0)))))</f>
        <v/>
      </c>
      <c r="E44" s="30" t="str">
        <f>IF(A44="","",IF(INDEX('2011-asu'!$A$1:HN67,MATCH('B-'!$C$1,'2011-asu'!$B:$B,0),MATCH(C44,'2011-asu'!$10:$10,0))=0,"",+INDEX('2011-asu'!$A$1:HN67,MATCH('B-'!$C$1,'2011-asu'!$B:$B,0),MATCH(C44,'2011-asu'!$10:$10,0))))</f>
        <v/>
      </c>
    </row>
    <row r="45" spans="1:5" x14ac:dyDescent="0.2">
      <c r="A45" s="30" t="str">
        <f t="shared" si="0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IF(A45="","",+IF((INDEX('2011-asu'!$A$1:HM68,MATCH('B-'!$C$1,'2011-asu'!$B:$B,0),MATCH(B45,'2011-asu'!$10:$10,0)))=0,"",(INDEX('2011-asu'!$A$1:HM68,MATCH('B-'!$C$1,'2011-asu'!$B:$B,0),MATCH(B45,'2011-asu'!$10:$10,0)))))</f>
        <v/>
      </c>
      <c r="E45" s="30" t="str">
        <f>IF(A45="","",IF(INDEX('2011-asu'!$A$1:HN68,MATCH('B-'!$C$1,'2011-asu'!$B:$B,0),MATCH(C45,'2011-asu'!$10:$10,0))=0,"",+INDEX('2011-asu'!$A$1:HN68,MATCH('B-'!$C$1,'2011-asu'!$B:$B,0),MATCH(C45,'2011-asu'!$10:$10,0))))</f>
        <v/>
      </c>
    </row>
    <row r="46" spans="1:5" x14ac:dyDescent="0.2">
      <c r="A46" s="30" t="str">
        <f t="shared" si="0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IF(A46="","",+IF((INDEX('2011-asu'!$A$1:HM69,MATCH('B-'!$C$1,'2011-asu'!$B:$B,0),MATCH(B46,'2011-asu'!$10:$10,0)))=0,"",(INDEX('2011-asu'!$A$1:HM69,MATCH('B-'!$C$1,'2011-asu'!$B:$B,0),MATCH(B46,'2011-asu'!$10:$10,0)))))</f>
        <v/>
      </c>
      <c r="E46" s="30" t="str">
        <f>IF(A46="","",IF(INDEX('2011-asu'!$A$1:HN69,MATCH('B-'!$C$1,'2011-asu'!$B:$B,0),MATCH(C46,'2011-asu'!$10:$10,0))=0,"",+INDEX('2011-asu'!$A$1:HN69,MATCH('B-'!$C$1,'2011-asu'!$B:$B,0),MATCH(C46,'2011-asu'!$10:$10,0))))</f>
        <v/>
      </c>
    </row>
    <row r="47" spans="1:5" x14ac:dyDescent="0.2">
      <c r="A47" s="30" t="str">
        <f t="shared" si="0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IF(A47="","",+IF((INDEX('2011-asu'!$A$1:HM70,MATCH('B-'!$C$1,'2011-asu'!$B:$B,0),MATCH(B47,'2011-asu'!$10:$10,0)))=0,"",(INDEX('2011-asu'!$A$1:HM70,MATCH('B-'!$C$1,'2011-asu'!$B:$B,0),MATCH(B47,'2011-asu'!$10:$10,0)))))</f>
        <v/>
      </c>
      <c r="E47" s="30" t="str">
        <f>IF(A47="","",IF(INDEX('2011-asu'!$A$1:HN70,MATCH('B-'!$C$1,'2011-asu'!$B:$B,0),MATCH(C47,'2011-asu'!$10:$10,0))=0,"",+INDEX('2011-asu'!$A$1:HN70,MATCH('B-'!$C$1,'2011-asu'!$B:$B,0),MATCH(C47,'2011-asu'!$10:$10,0))))</f>
        <v/>
      </c>
    </row>
    <row r="48" spans="1:5" x14ac:dyDescent="0.2">
      <c r="A48" s="30" t="str">
        <f t="shared" si="0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IF(A48="","",+IF((INDEX('2011-asu'!$A$1:HM71,MATCH('B-'!$C$1,'2011-asu'!$B:$B,0),MATCH(B48,'2011-asu'!$10:$10,0)))=0,"",(INDEX('2011-asu'!$A$1:HM71,MATCH('B-'!$C$1,'2011-asu'!$B:$B,0),MATCH(B48,'2011-asu'!$10:$10,0)))))</f>
        <v/>
      </c>
      <c r="E48" s="30" t="str">
        <f>IF(A48="","",IF(INDEX('2011-asu'!$A$1:HN71,MATCH('B-'!$C$1,'2011-asu'!$B:$B,0),MATCH(C48,'2011-asu'!$10:$10,0))=0,"",+INDEX('2011-asu'!$A$1:HN71,MATCH('B-'!$C$1,'2011-asu'!$B:$B,0),MATCH(C48,'2011-asu'!$10:$10,0))))</f>
        <v/>
      </c>
    </row>
    <row r="49" spans="1:5" x14ac:dyDescent="0.2">
      <c r="A49" s="30" t="str">
        <f t="shared" si="0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IF(A49="","",+IF((INDEX('2011-asu'!$A$1:HM72,MATCH('B-'!$C$1,'2011-asu'!$B:$B,0),MATCH(B49,'2011-asu'!$10:$10,0)))=0,"",(INDEX('2011-asu'!$A$1:HM72,MATCH('B-'!$C$1,'2011-asu'!$B:$B,0),MATCH(B49,'2011-asu'!$10:$10,0)))))</f>
        <v/>
      </c>
      <c r="E49" s="30" t="str">
        <f>IF(A49="","",IF(INDEX('2011-asu'!$A$1:HN72,MATCH('B-'!$C$1,'2011-asu'!$B:$B,0),MATCH(C49,'2011-asu'!$10:$10,0))=0,"",+INDEX('2011-asu'!$A$1:HN72,MATCH('B-'!$C$1,'2011-asu'!$B:$B,0),MATCH(C49,'2011-asu'!$10:$10,0))))</f>
        <v/>
      </c>
    </row>
    <row r="50" spans="1:5" x14ac:dyDescent="0.2">
      <c r="A50" s="30" t="str">
        <f t="shared" si="0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IF(A50="","",+IF((INDEX('2011-asu'!$A$1:HM73,MATCH('B-'!$C$1,'2011-asu'!$B:$B,0),MATCH(B50,'2011-asu'!$10:$10,0)))=0,"",(INDEX('2011-asu'!$A$1:HM73,MATCH('B-'!$C$1,'2011-asu'!$B:$B,0),MATCH(B50,'2011-asu'!$10:$10,0)))))</f>
        <v/>
      </c>
      <c r="E50" s="30" t="str">
        <f>IF(A50="","",IF(INDEX('2011-asu'!$A$1:HN73,MATCH('B-'!$C$1,'2011-asu'!$B:$B,0),MATCH(C50,'2011-asu'!$10:$10,0))=0,"",+INDEX('2011-asu'!$A$1:HN73,MATCH('B-'!$C$1,'2011-asu'!$B:$B,0),MATCH(C50,'2011-asu'!$10:$10,0))))</f>
        <v/>
      </c>
    </row>
    <row r="51" spans="1:5" x14ac:dyDescent="0.2">
      <c r="A51" s="30" t="str">
        <f t="shared" si="0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IF(A51="","",+IF((INDEX('2011-asu'!$A$1:HM74,MATCH('B-'!$C$1,'2011-asu'!$B:$B,0),MATCH(B51,'2011-asu'!$10:$10,0)))=0,"",(INDEX('2011-asu'!$A$1:HM74,MATCH('B-'!$C$1,'2011-asu'!$B:$B,0),MATCH(B51,'2011-asu'!$10:$10,0)))))</f>
        <v/>
      </c>
      <c r="E51" s="30" t="str">
        <f>IF(A51="","",IF(INDEX('2011-asu'!$A$1:HN74,MATCH('B-'!$C$1,'2011-asu'!$B:$B,0),MATCH(C51,'2011-asu'!$10:$10,0))=0,"",+INDEX('2011-asu'!$A$1:HN74,MATCH('B-'!$C$1,'2011-asu'!$B:$B,0),MATCH(C51,'2011-asu'!$10:$10,0))))</f>
        <v/>
      </c>
    </row>
    <row r="52" spans="1:5" x14ac:dyDescent="0.2">
      <c r="A52" s="30" t="str">
        <f t="shared" si="0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IF(A52="","",+IF((INDEX('2011-asu'!$A$1:HM75,MATCH('B-'!$C$1,'2011-asu'!$B:$B,0),MATCH(B52,'2011-asu'!$10:$10,0)))=0,"",(INDEX('2011-asu'!$A$1:HM75,MATCH('B-'!$C$1,'2011-asu'!$B:$B,0),MATCH(B52,'2011-asu'!$10:$10,0)))))</f>
        <v/>
      </c>
      <c r="E52" s="30" t="str">
        <f>IF(A52="","",IF(INDEX('2011-asu'!$A$1:HN75,MATCH('B-'!$C$1,'2011-asu'!$B:$B,0),MATCH(C52,'2011-asu'!$10:$10,0))=0,"",+INDEX('2011-asu'!$A$1:HN75,MATCH('B-'!$C$1,'2011-asu'!$B:$B,0),MATCH(C52,'2011-asu'!$10:$10,0))))</f>
        <v/>
      </c>
    </row>
    <row r="53" spans="1:5" x14ac:dyDescent="0.2">
      <c r="A53" s="30" t="str">
        <f t="shared" si="0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IF(A53="","",+IF((INDEX('2011-asu'!$A$1:HM76,MATCH('B-'!$C$1,'2011-asu'!$B:$B,0),MATCH(B53,'2011-asu'!$10:$10,0)))=0,"",(INDEX('2011-asu'!$A$1:HM76,MATCH('B-'!$C$1,'2011-asu'!$B:$B,0),MATCH(B53,'2011-asu'!$10:$10,0)))))</f>
        <v/>
      </c>
      <c r="E53" s="30" t="str">
        <f>IF(A53="","",IF(INDEX('2011-asu'!$A$1:HN76,MATCH('B-'!$C$1,'2011-asu'!$B:$B,0),MATCH(C53,'2011-asu'!$10:$10,0))=0,"",+INDEX('2011-asu'!$A$1:HN76,MATCH('B-'!$C$1,'2011-asu'!$B:$B,0),MATCH(C53,'2011-asu'!$10:$10,0))))</f>
        <v/>
      </c>
    </row>
    <row r="54" spans="1:5" x14ac:dyDescent="0.2">
      <c r="A54" s="30" t="str">
        <f t="shared" si="0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IF(A54="","",+IF((INDEX('2011-asu'!$A$1:HM77,MATCH('B-'!$C$1,'2011-asu'!$B:$B,0),MATCH(B54,'2011-asu'!$10:$10,0)))=0,"",(INDEX('2011-asu'!$A$1:HM77,MATCH('B-'!$C$1,'2011-asu'!$B:$B,0),MATCH(B54,'2011-asu'!$10:$10,0)))))</f>
        <v/>
      </c>
      <c r="E54" s="30" t="str">
        <f>IF(A54="","",IF(INDEX('2011-asu'!$A$1:HN77,MATCH('B-'!$C$1,'2011-asu'!$B:$B,0),MATCH(C54,'2011-asu'!$10:$10,0))=0,"",+INDEX('2011-asu'!$A$1:HN77,MATCH('B-'!$C$1,'2011-asu'!$B:$B,0),MATCH(C54,'2011-asu'!$10:$10,0))))</f>
        <v/>
      </c>
    </row>
    <row r="55" spans="1:5" x14ac:dyDescent="0.2">
      <c r="A55" s="30" t="str">
        <f t="shared" si="0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IF(A55="","",+IF((INDEX('2011-asu'!$A$1:HM78,MATCH('B-'!$C$1,'2011-asu'!$B:$B,0),MATCH(B55,'2011-asu'!$10:$10,0)))=0,"",(INDEX('2011-asu'!$A$1:HM78,MATCH('B-'!$C$1,'2011-asu'!$B:$B,0),MATCH(B55,'2011-asu'!$10:$10,0)))))</f>
        <v/>
      </c>
      <c r="E55" s="30" t="str">
        <f>IF(A55="","",IF(INDEX('2011-asu'!$A$1:HN78,MATCH('B-'!$C$1,'2011-asu'!$B:$B,0),MATCH(C55,'2011-asu'!$10:$10,0))=0,"",+INDEX('2011-asu'!$A$1:HN78,MATCH('B-'!$C$1,'2011-asu'!$B:$B,0),MATCH(C55,'2011-asu'!$10:$10,0))))</f>
        <v/>
      </c>
    </row>
    <row r="56" spans="1:5" x14ac:dyDescent="0.2">
      <c r="A56" s="30" t="str">
        <f t="shared" si="0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IF(A56="","",+IF((INDEX('2011-asu'!$A$1:HM79,MATCH('B-'!$C$1,'2011-asu'!$B:$B,0),MATCH(B56,'2011-asu'!$10:$10,0)))=0,"",(INDEX('2011-asu'!$A$1:HM79,MATCH('B-'!$C$1,'2011-asu'!$B:$B,0),MATCH(B56,'2011-asu'!$10:$10,0)))))</f>
        <v/>
      </c>
      <c r="E56" s="30" t="str">
        <f>IF(A56="","",IF(INDEX('2011-asu'!$A$1:HN79,MATCH('B-'!$C$1,'2011-asu'!$B:$B,0),MATCH(C56,'2011-asu'!$10:$10,0))=0,"",+INDEX('2011-asu'!$A$1:HN79,MATCH('B-'!$C$1,'2011-asu'!$B:$B,0),MATCH(C56,'2011-asu'!$10:$10,0))))</f>
        <v/>
      </c>
    </row>
    <row r="57" spans="1:5" x14ac:dyDescent="0.2">
      <c r="A57" s="30" t="str">
        <f t="shared" si="0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IF(A57="","",+IF((INDEX('2011-asu'!$A$1:HM80,MATCH('B-'!$C$1,'2011-asu'!$B:$B,0),MATCH(B57,'2011-asu'!$10:$10,0)))=0,"",(INDEX('2011-asu'!$A$1:HM80,MATCH('B-'!$C$1,'2011-asu'!$B:$B,0),MATCH(B57,'2011-asu'!$10:$10,0)))))</f>
        <v/>
      </c>
      <c r="E57" s="30" t="str">
        <f>IF(A57="","",IF(INDEX('2011-asu'!$A$1:HN80,MATCH('B-'!$C$1,'2011-asu'!$B:$B,0),MATCH(C57,'2011-asu'!$10:$10,0))=0,"",+INDEX('2011-asu'!$A$1:HN80,MATCH('B-'!$C$1,'2011-asu'!$B:$B,0),MATCH(C57,'2011-asu'!$10:$10,0))))</f>
        <v/>
      </c>
    </row>
    <row r="58" spans="1:5" x14ac:dyDescent="0.2">
      <c r="A58" s="30" t="str">
        <f t="shared" si="0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IF(A58="","",+IF((INDEX('2011-asu'!$A$1:HM81,MATCH('B-'!$C$1,'2011-asu'!$B:$B,0),MATCH(B58,'2011-asu'!$10:$10,0)))=0,"",(INDEX('2011-asu'!$A$1:HM81,MATCH('B-'!$C$1,'2011-asu'!$B:$B,0),MATCH(B58,'2011-asu'!$10:$10,0)))))</f>
        <v/>
      </c>
      <c r="E58" s="30" t="str">
        <f>IF(A58="","",IF(INDEX('2011-asu'!$A$1:HN81,MATCH('B-'!$C$1,'2011-asu'!$B:$B,0),MATCH(C58,'2011-asu'!$10:$10,0))=0,"",+INDEX('2011-asu'!$A$1:HN81,MATCH('B-'!$C$1,'2011-asu'!$B:$B,0),MATCH(C58,'2011-asu'!$10:$10,0))))</f>
        <v/>
      </c>
    </row>
    <row r="59" spans="1:5" x14ac:dyDescent="0.2">
      <c r="A59" s="30" t="str">
        <f t="shared" si="0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IF(A59="","",+IF((INDEX('2011-asu'!$A$1:HM82,MATCH('B-'!$C$1,'2011-asu'!$B:$B,0),MATCH(B59,'2011-asu'!$10:$10,0)))=0,"",(INDEX('2011-asu'!$A$1:HM82,MATCH('B-'!$C$1,'2011-asu'!$B:$B,0),MATCH(B59,'2011-asu'!$10:$10,0)))))</f>
        <v/>
      </c>
      <c r="E59" s="30" t="str">
        <f>IF(A59="","",IF(INDEX('2011-asu'!$A$1:HN82,MATCH('B-'!$C$1,'2011-asu'!$B:$B,0),MATCH(C59,'2011-asu'!$10:$10,0))=0,"",+INDEX('2011-asu'!$A$1:HN82,MATCH('B-'!$C$1,'2011-asu'!$B:$B,0),MATCH(C59,'2011-asu'!$10:$10,0))))</f>
        <v/>
      </c>
    </row>
    <row r="60" spans="1:5" x14ac:dyDescent="0.2">
      <c r="A60" s="30" t="str">
        <f t="shared" si="0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IF(A60="","",+IF((INDEX('2011-asu'!$A$1:HM83,MATCH('B-'!$C$1,'2011-asu'!$B:$B,0),MATCH(B60,'2011-asu'!$10:$10,0)))=0,"",(INDEX('2011-asu'!$A$1:HM83,MATCH('B-'!$C$1,'2011-asu'!$B:$B,0),MATCH(B60,'2011-asu'!$10:$10,0)))))</f>
        <v/>
      </c>
      <c r="E60" s="30" t="str">
        <f>IF(A60="","",IF(INDEX('2011-asu'!$A$1:HN83,MATCH('B-'!$C$1,'2011-asu'!$B:$B,0),MATCH(C60,'2011-asu'!$10:$10,0))=0,"",+INDEX('2011-asu'!$A$1:HN83,MATCH('B-'!$C$1,'2011-asu'!$B:$B,0),MATCH(C60,'2011-asu'!$10:$10,0))))</f>
        <v/>
      </c>
    </row>
    <row r="61" spans="1:5" x14ac:dyDescent="0.2">
      <c r="A61" s="30" t="str">
        <f t="shared" si="0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IF(A61="","",+IF((INDEX('2011-asu'!$A$1:HM84,MATCH('B-'!$C$1,'2011-asu'!$B:$B,0),MATCH(B61,'2011-asu'!$10:$10,0)))=0,"",(INDEX('2011-asu'!$A$1:HM84,MATCH('B-'!$C$1,'2011-asu'!$B:$B,0),MATCH(B61,'2011-asu'!$10:$10,0)))))</f>
        <v/>
      </c>
      <c r="E61" s="30" t="str">
        <f>IF(A61="","",IF(INDEX('2011-asu'!$A$1:HN84,MATCH('B-'!$C$1,'2011-asu'!$B:$B,0),MATCH(C61,'2011-asu'!$10:$10,0))=0,"",+INDEX('2011-asu'!$A$1:HN84,MATCH('B-'!$C$1,'2011-asu'!$B:$B,0),MATCH(C61,'2011-asu'!$10:$10,0))))</f>
        <v/>
      </c>
    </row>
    <row r="62" spans="1:5" x14ac:dyDescent="0.2">
      <c r="A62" s="30" t="str">
        <f t="shared" si="0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IF(A62="","",+IF((INDEX('2011-asu'!$A$1:HM85,MATCH('B-'!$C$1,'2011-asu'!$B:$B,0),MATCH(B62,'2011-asu'!$10:$10,0)))=0,"",(INDEX('2011-asu'!$A$1:HM85,MATCH('B-'!$C$1,'2011-asu'!$B:$B,0),MATCH(B62,'2011-asu'!$10:$10,0)))))</f>
        <v/>
      </c>
      <c r="E62" s="30" t="str">
        <f>IF(A62="","",IF(INDEX('2011-asu'!$A$1:HN85,MATCH('B-'!$C$1,'2011-asu'!$B:$B,0),MATCH(C62,'2011-asu'!$10:$10,0))=0,"",+INDEX('2011-asu'!$A$1:HN85,MATCH('B-'!$C$1,'2011-asu'!$B:$B,0),MATCH(C62,'2011-asu'!$10:$10,0))))</f>
        <v/>
      </c>
    </row>
    <row r="63" spans="1:5" x14ac:dyDescent="0.2">
      <c r="A63" s="30" t="str">
        <f t="shared" si="0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IF(A63="","",+IF((INDEX('2011-asu'!$A$1:HM86,MATCH('B-'!$C$1,'2011-asu'!$B:$B,0),MATCH(B63,'2011-asu'!$10:$10,0)))=0,"",(INDEX('2011-asu'!$A$1:HM86,MATCH('B-'!$C$1,'2011-asu'!$B:$B,0),MATCH(B63,'2011-asu'!$10:$10,0)))))</f>
        <v/>
      </c>
      <c r="E63" s="30" t="str">
        <f>IF(A63="","",IF(INDEX('2011-asu'!$A$1:HN86,MATCH('B-'!$C$1,'2011-asu'!$B:$B,0),MATCH(C63,'2011-asu'!$10:$10,0))=0,"",+INDEX('2011-asu'!$A$1:HN86,MATCH('B-'!$C$1,'2011-asu'!$B:$B,0),MATCH(C63,'2011-asu'!$10:$10,0))))</f>
        <v/>
      </c>
    </row>
    <row r="64" spans="1:5" x14ac:dyDescent="0.2">
      <c r="A64" s="30" t="str">
        <f t="shared" si="0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IF(A64="","",+IF((INDEX('2011-asu'!$A$1:HM87,MATCH('B-'!$C$1,'2011-asu'!$B:$B,0),MATCH(B64,'2011-asu'!$10:$10,0)))=0,"",(INDEX('2011-asu'!$A$1:HM87,MATCH('B-'!$C$1,'2011-asu'!$B:$B,0),MATCH(B64,'2011-asu'!$10:$10,0)))))</f>
        <v/>
      </c>
      <c r="E64" s="30" t="str">
        <f>IF(A64="","",IF(INDEX('2011-asu'!$A$1:HN87,MATCH('B-'!$C$1,'2011-asu'!$B:$B,0),MATCH(C64,'2011-asu'!$10:$10,0))=0,"",+INDEX('2011-asu'!$A$1:HN87,MATCH('B-'!$C$1,'2011-asu'!$B:$B,0),MATCH(C64,'2011-asu'!$10:$10,0))))</f>
        <v/>
      </c>
    </row>
    <row r="65" spans="1:5" x14ac:dyDescent="0.2">
      <c r="A65" s="30" t="str">
        <f t="shared" si="0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IF(A65="","",+IF((INDEX('2011-asu'!$A$1:HM88,MATCH('B-'!$C$1,'2011-asu'!$B:$B,0),MATCH(B65,'2011-asu'!$10:$10,0)))=0,"",(INDEX('2011-asu'!$A$1:HM88,MATCH('B-'!$C$1,'2011-asu'!$B:$B,0),MATCH(B65,'2011-asu'!$10:$10,0)))))</f>
        <v/>
      </c>
      <c r="E65" s="30" t="str">
        <f>IF(A65="","",IF(INDEX('2011-asu'!$A$1:HN88,MATCH('B-'!$C$1,'2011-asu'!$B:$B,0),MATCH(C65,'2011-asu'!$10:$10,0))=0,"",+INDEX('2011-asu'!$A$1:HN88,MATCH('B-'!$C$1,'2011-asu'!$B:$B,0),MATCH(C65,'2011-asu'!$10:$10,0))))</f>
        <v/>
      </c>
    </row>
    <row r="66" spans="1:5" x14ac:dyDescent="0.2">
      <c r="A66" s="30" t="str">
        <f t="shared" ref="A66" si="1">IF(OR(A65=4,A65=""),"",+A65-2)</f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IF(A66="","",+IF((INDEX('2011-asu'!$A$1:HM89,MATCH('B-'!$C$1,'2011-asu'!$B:$B,0),MATCH(B66,'2011-asu'!$10:$10,0)))=0,"",(INDEX('2011-asu'!$A$1:HM89,MATCH('B-'!$C$1,'2011-asu'!$B:$B,0),MATCH(B66,'2011-asu'!$10:$10,0)))))</f>
        <v/>
      </c>
      <c r="E66" s="30" t="str">
        <f>IF(A66="","",IF(INDEX('2011-asu'!$A$1:HN89,MATCH('B-'!$C$1,'2011-asu'!$B:$B,0),MATCH(C66,'2011-asu'!$10:$10,0))=0,"",+INDEX('2011-asu'!$A$1:HN89,MATCH('B-'!$C$1,'2011-asu'!$B:$B,0),MATCH(C66,'2011-asu'!$10:$10,0))))</f>
        <v/>
      </c>
    </row>
    <row r="67" spans="1:5" x14ac:dyDescent="0.2">
      <c r="A67" s="30" t="str">
        <f t="shared" ref="A67:A70" si="2">IF(OR(A66=4,A66=""),"",+A66-2)</f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IF(A67="","",+IF((INDEX('2011-asu'!$A$1:HM90,MATCH('B-'!$C$1,'2011-asu'!$B:$B,0),MATCH(B67,'2011-asu'!$10:$10,0)))=0,"",(INDEX('2011-asu'!$A$1:HM90,MATCH('B-'!$C$1,'2011-asu'!$B:$B,0),MATCH(B67,'2011-asu'!$10:$10,0)))))</f>
        <v/>
      </c>
      <c r="E67" s="30" t="str">
        <f>IF(A67="","",IF(INDEX('2011-asu'!$A$1:HN90,MATCH('B-'!$C$1,'2011-asu'!$B:$B,0),MATCH(C67,'2011-asu'!$10:$10,0))=0,"",+INDEX('2011-asu'!$A$1:HN90,MATCH('B-'!$C$1,'2011-asu'!$B:$B,0),MATCH(C67,'2011-asu'!$10:$10,0))))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IF(A68="","",+IF((INDEX('2011-asu'!$A$1:HM91,MATCH('B-'!$C$1,'2011-asu'!$B:$B,0),MATCH(B68,'2011-asu'!$10:$10,0)))=0,"",(INDEX('2011-asu'!$A$1:HM91,MATCH('B-'!$C$1,'2011-asu'!$B:$B,0),MATCH(B68,'2011-asu'!$10:$10,0)))))</f>
        <v/>
      </c>
      <c r="E68" s="30" t="str">
        <f>IF(A68="","",IF(INDEX('2011-asu'!$A$1:HN91,MATCH('B-'!$C$1,'2011-asu'!$B:$B,0),MATCH(C68,'2011-asu'!$10:$10,0))=0,"",+INDEX('2011-asu'!$A$1:HN91,MATCH('B-'!$C$1,'2011-asu'!$B:$B,0),MATCH(C68,'2011-asu'!$10:$10,0))))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IF(A69="","",+IF((INDEX('2011-asu'!$A$1:HM92,MATCH('B-'!$C$1,'2011-asu'!$B:$B,0),MATCH(B69,'2011-asu'!$10:$10,0)))=0,"",(INDEX('2011-asu'!$A$1:HM92,MATCH('B-'!$C$1,'2011-asu'!$B:$B,0),MATCH(B69,'2011-asu'!$10:$10,0)))))</f>
        <v/>
      </c>
      <c r="E69" s="30" t="str">
        <f>IF(A69="","",IF(INDEX('2011-asu'!$A$1:HN92,MATCH('B-'!$C$1,'2011-asu'!$B:$B,0),MATCH(C69,'2011-asu'!$10:$10,0))=0,"",+INDEX('2011-asu'!$A$1:HN92,MATCH('B-'!$C$1,'2011-asu'!$B:$B,0),MATCH(C69,'2011-asu'!$10:$10,0))))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IF(A70="","",+IF((INDEX('2011-asu'!$A$1:HM93,MATCH('B-'!$C$1,'2011-asu'!$B:$B,0),MATCH(B70,'2011-asu'!$10:$10,0)))=0,"",(INDEX('2011-asu'!$A$1:HM93,MATCH('B-'!$C$1,'2011-asu'!$B:$B,0),MATCH(B70,'2011-asu'!$10:$10,0)))))</f>
        <v/>
      </c>
      <c r="E70" s="30" t="str">
        <f>IF(A70="","",IF(INDEX('2011-asu'!$A$1:HN93,MATCH('B-'!$C$1,'2011-asu'!$B:$B,0),MATCH(C70,'2011-asu'!$10:$10,0))=0,"",+INDEX('2011-asu'!$A$1:HN93,MATCH('B-'!$C$1,'2011-asu'!$B:$B,0),MATCH(C70,'2011-asu'!$10:$10,0))))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18</v>
      </c>
      <c r="D1" s="32" t="s">
        <v>10</v>
      </c>
      <c r="E1" s="33">
        <f ca="1">+INDIRECT(CONCATENATE("'2011-asu'!A",+MATCH($C$1,'2011-asu'!$B$1:$B$19,0)))</f>
        <v>7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+IF((INDEX('2011-asu'!$A$1:HM27,MATCH(CCC!$C$1,'2011-asu'!$B:$B,0),MATCH(B4,'2011-asu'!$10:$10,0)))=0,"",(INDEX('2011-asu'!$A$1:HM27,MATCH(CCC!$C$1,'2011-asu'!$B:$B,0),MATCH(B4,'2011-asu'!$10:$10,0))))</f>
        <v>257</v>
      </c>
      <c r="E4" s="30">
        <f>IF(INDEX('2011-asu'!$A$1:HN27,MATCH(CCC!$C$1,'2011-asu'!$B:$B,0),MATCH(C4,'2011-asu'!$10:$10,0))=0,"",+INDEX('2011-asu'!$A$1:HN27,MATCH(CCC!$C$1,'2011-asu'!$B:$B,0),MATCH(C4,'2011-asu'!$10:$10,0)))</f>
        <v>14.74</v>
      </c>
    </row>
    <row r="5" spans="1:5" x14ac:dyDescent="0.2">
      <c r="A5" s="30">
        <f t="shared" ref="A5:A38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IF(A5="","",+IF((INDEX('2011-asu'!$A$1:HM28,MATCH(CCC!$C$1,'2011-asu'!$B:$B,0),MATCH(B5,'2011-asu'!$10:$10,0)))=0,"",(INDEX('2011-asu'!$A$1:HM28,MATCH(CCC!$C$1,'2011-asu'!$B:$B,0),MATCH(B5,'2011-asu'!$10:$10,0)))))</f>
        <v>254</v>
      </c>
      <c r="E5" s="30">
        <f>IF(A5="","",IF(INDEX('2011-asu'!$A$1:HN28,MATCH(CCC!$C$1,'2011-asu'!$B:$B,0),MATCH(C5,'2011-asu'!$10:$10,0))=0,"",+INDEX('2011-asu'!$A$1:HN28,MATCH(CCC!$C$1,'2011-asu'!$B:$B,0),MATCH(C5,'2011-asu'!$10:$10,0))))</f>
        <v>14.57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IF(A6="","",+IF((INDEX('2011-asu'!$A$1:HM29,MATCH(CCC!$C$1,'2011-asu'!$B:$B,0),MATCH(B6,'2011-asu'!$10:$10,0)))=0,"",(INDEX('2011-asu'!$A$1:HM29,MATCH(CCC!$C$1,'2011-asu'!$B:$B,0),MATCH(B6,'2011-asu'!$10:$10,0)))))</f>
        <v>231</v>
      </c>
      <c r="E6" s="30">
        <f>IF(A6="","",IF(INDEX('2011-asu'!$A$1:HN29,MATCH(CCC!$C$1,'2011-asu'!$B:$B,0),MATCH(C6,'2011-asu'!$10:$10,0))=0,"",+INDEX('2011-asu'!$A$1:HN29,MATCH(CCC!$C$1,'2011-asu'!$B:$B,0),MATCH(C6,'2011-asu'!$10:$10,0))))</f>
        <v>13.2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IF(A7="","",+IF((INDEX('2011-asu'!$A$1:HM30,MATCH(CCC!$C$1,'2011-asu'!$B:$B,0),MATCH(B7,'2011-asu'!$10:$10,0)))=0,"",(INDEX('2011-asu'!$A$1:HM30,MATCH(CCC!$C$1,'2011-asu'!$B:$B,0),MATCH(B7,'2011-asu'!$10:$10,0)))))</f>
        <v>211</v>
      </c>
      <c r="E7" s="30">
        <f>IF(A7="","",IF(INDEX('2011-asu'!$A$1:HN30,MATCH(CCC!$C$1,'2011-asu'!$B:$B,0),MATCH(C7,'2011-asu'!$10:$10,0))=0,"",+INDEX('2011-asu'!$A$1:HN30,MATCH(CCC!$C$1,'2011-asu'!$B:$B,0),MATCH(C7,'2011-asu'!$10:$10,0))))</f>
        <v>12.02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IF(A8="","",+IF((INDEX('2011-asu'!$A$1:HM31,MATCH(CCC!$C$1,'2011-asu'!$B:$B,0),MATCH(B8,'2011-asu'!$10:$10,0)))=0,"",(INDEX('2011-asu'!$A$1:HM31,MATCH(CCC!$C$1,'2011-asu'!$B:$B,0),MATCH(B8,'2011-asu'!$10:$10,0)))))</f>
        <v>208</v>
      </c>
      <c r="E8" s="30">
        <f>IF(A8="","",IF(INDEX('2011-asu'!$A$1:HN31,MATCH(CCC!$C$1,'2011-asu'!$B:$B,0),MATCH(C8,'2011-asu'!$10:$10,0))=0,"",+INDEX('2011-asu'!$A$1:HN31,MATCH(CCC!$C$1,'2011-asu'!$B:$B,0),MATCH(C8,'2011-asu'!$10:$10,0))))</f>
        <v>11.85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IF(A9="","",+IF((INDEX('2011-asu'!$A$1:HM32,MATCH(CCC!$C$1,'2011-asu'!$B:$B,0),MATCH(B9,'2011-asu'!$10:$10,0)))=0,"",(INDEX('2011-asu'!$A$1:HM32,MATCH(CCC!$C$1,'2011-asu'!$B:$B,0),MATCH(B9,'2011-asu'!$10:$10,0)))))</f>
        <v>205</v>
      </c>
      <c r="E9" s="30">
        <f>IF(A9="","",IF(INDEX('2011-asu'!$A$1:HN32,MATCH(CCC!$C$1,'2011-asu'!$B:$B,0),MATCH(C9,'2011-asu'!$10:$10,0))=0,"",+INDEX('2011-asu'!$A$1:HN32,MATCH(CCC!$C$1,'2011-asu'!$B:$B,0),MATCH(C9,'2011-asu'!$10:$10,0))))</f>
        <v>11.67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IF(A10="","",+IF((INDEX('2011-asu'!$A$1:HM33,MATCH(CCC!$C$1,'2011-asu'!$B:$B,0),MATCH(B10,'2011-asu'!$10:$10,0)))=0,"",(INDEX('2011-asu'!$A$1:HM33,MATCH(CCC!$C$1,'2011-asu'!$B:$B,0),MATCH(B10,'2011-asu'!$10:$10,0)))))</f>
        <v>207</v>
      </c>
      <c r="E10" s="30">
        <f>IF(A10="","",IF(INDEX('2011-asu'!$A$1:HN33,MATCH(CCC!$C$1,'2011-asu'!$B:$B,0),MATCH(C10,'2011-asu'!$10:$10,0))=0,"",+INDEX('2011-asu'!$A$1:HN33,MATCH(CCC!$C$1,'2011-asu'!$B:$B,0),MATCH(C10,'2011-asu'!$10:$10,0))))</f>
        <v>11.79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IF(A11="","",+IF((INDEX('2011-asu'!$A$1:HM34,MATCH(CCC!$C$1,'2011-asu'!$B:$B,0),MATCH(B11,'2011-asu'!$10:$10,0)))=0,"",(INDEX('2011-asu'!$A$1:HM34,MATCH(CCC!$C$1,'2011-asu'!$B:$B,0),MATCH(B11,'2011-asu'!$10:$10,0)))))</f>
        <v>215</v>
      </c>
      <c r="E11" s="30">
        <f>IF(A11="","",IF(INDEX('2011-asu'!$A$1:HN34,MATCH(CCC!$C$1,'2011-asu'!$B:$B,0),MATCH(C11,'2011-asu'!$10:$10,0))=0,"",+INDEX('2011-asu'!$A$1:HN34,MATCH(CCC!$C$1,'2011-asu'!$B:$B,0),MATCH(C11,'2011-asu'!$10:$10,0))))</f>
        <v>12.26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IF(A12="","",+IF((INDEX('2011-asu'!$A$1:HM35,MATCH(CCC!$C$1,'2011-asu'!$B:$B,0),MATCH(B12,'2011-asu'!$10:$10,0)))=0,"",(INDEX('2011-asu'!$A$1:HM35,MATCH(CCC!$C$1,'2011-asu'!$B:$B,0),MATCH(B12,'2011-asu'!$10:$10,0)))))</f>
        <v>212</v>
      </c>
      <c r="E12" s="30">
        <f>IF(A12="","",IF(INDEX('2011-asu'!$A$1:HN35,MATCH(CCC!$C$1,'2011-asu'!$B:$B,0),MATCH(C12,'2011-asu'!$10:$10,0))=0,"",+INDEX('2011-asu'!$A$1:HN35,MATCH(CCC!$C$1,'2011-asu'!$B:$B,0),MATCH(C12,'2011-asu'!$10:$10,0))))</f>
        <v>12.08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IF(A13="","",+IF((INDEX('2011-asu'!$A$1:HM36,MATCH(CCC!$C$1,'2011-asu'!$B:$B,0),MATCH(B13,'2011-asu'!$10:$10,0)))=0,"",(INDEX('2011-asu'!$A$1:HM36,MATCH(CCC!$C$1,'2011-asu'!$B:$B,0),MATCH(B13,'2011-asu'!$10:$10,0)))))</f>
        <v>213</v>
      </c>
      <c r="E13" s="30">
        <f>IF(A13="","",IF(INDEX('2011-asu'!$A$1:HN36,MATCH(CCC!$C$1,'2011-asu'!$B:$B,0),MATCH(C13,'2011-asu'!$10:$10,0))=0,"",+INDEX('2011-asu'!$A$1:HN36,MATCH(CCC!$C$1,'2011-asu'!$B:$B,0),MATCH(C13,'2011-asu'!$10:$10,0))))</f>
        <v>12.14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IF(A14="","",+IF((INDEX('2011-asu'!$A$1:HM37,MATCH(CCC!$C$1,'2011-asu'!$B:$B,0),MATCH(B14,'2011-asu'!$10:$10,0)))=0,"",(INDEX('2011-asu'!$A$1:HM37,MATCH(CCC!$C$1,'2011-asu'!$B:$B,0),MATCH(B14,'2011-asu'!$10:$10,0)))))</f>
        <v>229</v>
      </c>
      <c r="E14" s="30">
        <f>IF(A14="","",IF(INDEX('2011-asu'!$A$1:HN37,MATCH(CCC!$C$1,'2011-asu'!$B:$B,0),MATCH(C14,'2011-asu'!$10:$10,0))=0,"",+INDEX('2011-asu'!$A$1:HN37,MATCH(CCC!$C$1,'2011-asu'!$B:$B,0),MATCH(C14,'2011-asu'!$10:$10,0))))</f>
        <v>13.08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IF(A15="","",+IF((INDEX('2011-asu'!$A$1:HM38,MATCH(CCC!$C$1,'2011-asu'!$B:$B,0),MATCH(B15,'2011-asu'!$10:$10,0)))=0,"",(INDEX('2011-asu'!$A$1:HM38,MATCH(CCC!$C$1,'2011-asu'!$B:$B,0),MATCH(B15,'2011-asu'!$10:$10,0)))))</f>
        <v>244</v>
      </c>
      <c r="E15" s="30">
        <f>IF(A15="","",IF(INDEX('2011-asu'!$A$1:HN38,MATCH(CCC!$C$1,'2011-asu'!$B:$B,0),MATCH(C15,'2011-asu'!$10:$10,0))=0,"",+INDEX('2011-asu'!$A$1:HN38,MATCH(CCC!$C$1,'2011-asu'!$B:$B,0),MATCH(C15,'2011-asu'!$10:$10,0))))</f>
        <v>13.97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IF(A16="","",+IF((INDEX('2011-asu'!$A$1:HM39,MATCH(CCC!$C$1,'2011-asu'!$B:$B,0),MATCH(B16,'2011-asu'!$10:$10,0)))=0,"",(INDEX('2011-asu'!$A$1:HM39,MATCH(CCC!$C$1,'2011-asu'!$B:$B,0),MATCH(B16,'2011-asu'!$10:$10,0)))))</f>
        <v>263</v>
      </c>
      <c r="E16" s="30">
        <f>IF(A16="","",IF(INDEX('2011-asu'!$A$1:HN39,MATCH(CCC!$C$1,'2011-asu'!$B:$B,0),MATCH(C16,'2011-asu'!$10:$10,0))=0,"",+INDEX('2011-asu'!$A$1:HN39,MATCH(CCC!$C$1,'2011-asu'!$B:$B,0),MATCH(C16,'2011-asu'!$10:$10,0))))</f>
        <v>15.1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IF(A17="","",+IF((INDEX('2011-asu'!$A$1:HM40,MATCH(CCC!$C$1,'2011-asu'!$B:$B,0),MATCH(B17,'2011-asu'!$10:$10,0)))=0,"",(INDEX('2011-asu'!$A$1:HM40,MATCH(CCC!$C$1,'2011-asu'!$B:$B,0),MATCH(B17,'2011-asu'!$10:$10,0)))))</f>
        <v>277</v>
      </c>
      <c r="E17" s="30">
        <f>IF(A17="","",IF(INDEX('2011-asu'!$A$1:HN40,MATCH(CCC!$C$1,'2011-asu'!$B:$B,0),MATCH(C17,'2011-asu'!$10:$10,0))=0,"",+INDEX('2011-asu'!$A$1:HN40,MATCH(CCC!$C$1,'2011-asu'!$B:$B,0),MATCH(C17,'2011-asu'!$10:$10,0))))</f>
        <v>15.94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IF(A18="","",+IF((INDEX('2011-asu'!$A$1:HM41,MATCH(CCC!$C$1,'2011-asu'!$B:$B,0),MATCH(B18,'2011-asu'!$10:$10,0)))=0,"",(INDEX('2011-asu'!$A$1:HM41,MATCH(CCC!$C$1,'2011-asu'!$B:$B,0),MATCH(B18,'2011-asu'!$10:$10,0)))))</f>
        <v>256</v>
      </c>
      <c r="E18" s="30">
        <f>IF(A18="","",IF(INDEX('2011-asu'!$A$1:HN41,MATCH(CCC!$C$1,'2011-asu'!$B:$B,0),MATCH(C18,'2011-asu'!$10:$10,0))=0,"",+INDEX('2011-asu'!$A$1:HN41,MATCH(CCC!$C$1,'2011-asu'!$B:$B,0),MATCH(C18,'2011-asu'!$10:$10,0))))</f>
        <v>14.69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IF(A19="","",+IF((INDEX('2011-asu'!$A$1:HM42,MATCH(CCC!$C$1,'2011-asu'!$B:$B,0),MATCH(B19,'2011-asu'!$10:$10,0)))=0,"",(INDEX('2011-asu'!$A$1:HM42,MATCH(CCC!$C$1,'2011-asu'!$B:$B,0),MATCH(B19,'2011-asu'!$10:$10,0)))))</f>
        <v>238</v>
      </c>
      <c r="E19" s="30">
        <f>IF(A19="","",IF(INDEX('2011-asu'!$A$1:HN42,MATCH(CCC!$C$1,'2011-asu'!$B:$B,0),MATCH(C19,'2011-asu'!$10:$10,0))=0,"",+INDEX('2011-asu'!$A$1:HN42,MATCH(CCC!$C$1,'2011-asu'!$B:$B,0),MATCH(C19,'2011-asu'!$10:$10,0))))</f>
        <v>13.62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IF(A20="","",+IF((INDEX('2011-asu'!$A$1:HM43,MATCH(CCC!$C$1,'2011-asu'!$B:$B,0),MATCH(B20,'2011-asu'!$10:$10,0)))=0,"",(INDEX('2011-asu'!$A$1:HM43,MATCH(CCC!$C$1,'2011-asu'!$B:$B,0),MATCH(B20,'2011-asu'!$10:$10,0)))))</f>
        <v>230</v>
      </c>
      <c r="E20" s="30">
        <f>IF(A20="","",IF(INDEX('2011-asu'!$A$1:HN43,MATCH(CCC!$C$1,'2011-asu'!$B:$B,0),MATCH(C20,'2011-asu'!$10:$10,0))=0,"",+INDEX('2011-asu'!$A$1:HN43,MATCH(CCC!$C$1,'2011-asu'!$B:$B,0),MATCH(C20,'2011-asu'!$10:$10,0))))</f>
        <v>13.14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IF(A21="","",+IF((INDEX('2011-asu'!$A$1:HM44,MATCH(CCC!$C$1,'2011-asu'!$B:$B,0),MATCH(B21,'2011-asu'!$10:$10,0)))=0,"",(INDEX('2011-asu'!$A$1:HM44,MATCH(CCC!$C$1,'2011-asu'!$B:$B,0),MATCH(B21,'2011-asu'!$10:$10,0)))))</f>
        <v>238</v>
      </c>
      <c r="E21" s="30">
        <f>IF(A21="","",IF(INDEX('2011-asu'!$A$1:HN44,MATCH(CCC!$C$1,'2011-asu'!$B:$B,0),MATCH(C21,'2011-asu'!$10:$10,0))=0,"",+INDEX('2011-asu'!$A$1:HN44,MATCH(CCC!$C$1,'2011-asu'!$B:$B,0),MATCH(C21,'2011-asu'!$10:$10,0))))</f>
        <v>13.62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IF(A22="","",+IF((INDEX('2011-asu'!$A$1:HM45,MATCH(CCC!$C$1,'2011-asu'!$B:$B,0),MATCH(B22,'2011-asu'!$10:$10,0)))=0,"",(INDEX('2011-asu'!$A$1:HM45,MATCH(CCC!$C$1,'2011-asu'!$B:$B,0),MATCH(B22,'2011-asu'!$10:$10,0)))))</f>
        <v>234</v>
      </c>
      <c r="E22" s="30">
        <f>IF(A22="","",IF(INDEX('2011-asu'!$A$1:HN45,MATCH(CCC!$C$1,'2011-asu'!$B:$B,0),MATCH(C22,'2011-asu'!$10:$10,0))=0,"",+INDEX('2011-asu'!$A$1:HN45,MATCH(CCC!$C$1,'2011-asu'!$B:$B,0),MATCH(C22,'2011-asu'!$10:$10,0))))</f>
        <v>13.38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IF(A23="","",+IF((INDEX('2011-asu'!$A$1:HM46,MATCH(CCC!$C$1,'2011-asu'!$B:$B,0),MATCH(B23,'2011-asu'!$10:$10,0)))=0,"",(INDEX('2011-asu'!$A$1:HM46,MATCH(CCC!$C$1,'2011-asu'!$B:$B,0),MATCH(B23,'2011-asu'!$10:$10,0)))))</f>
        <v>217</v>
      </c>
      <c r="E23" s="30">
        <f>IF(A23="","",IF(INDEX('2011-asu'!$A$1:HN46,MATCH(CCC!$C$1,'2011-asu'!$B:$B,0),MATCH(C23,'2011-asu'!$10:$10,0))=0,"",+INDEX('2011-asu'!$A$1:HN46,MATCH(CCC!$C$1,'2011-asu'!$B:$B,0),MATCH(C23,'2011-asu'!$10:$10,0))))</f>
        <v>12.38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IF(A24="","",+IF((INDEX('2011-asu'!$A$1:HM47,MATCH(CCC!$C$1,'2011-asu'!$B:$B,0),MATCH(B24,'2011-asu'!$10:$10,0)))=0,"",(INDEX('2011-asu'!$A$1:HM47,MATCH(CCC!$C$1,'2011-asu'!$B:$B,0),MATCH(B24,'2011-asu'!$10:$10,0)))))</f>
        <v>217</v>
      </c>
      <c r="E24" s="30">
        <f>IF(A24="","",IF(INDEX('2011-asu'!$A$1:HN47,MATCH(CCC!$C$1,'2011-asu'!$B:$B,0),MATCH(C24,'2011-asu'!$10:$10,0))=0,"",+INDEX('2011-asu'!$A$1:HN47,MATCH(CCC!$C$1,'2011-asu'!$B:$B,0),MATCH(C24,'2011-asu'!$10:$10,0))))</f>
        <v>12.38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IF(A25="","",+IF((INDEX('2011-asu'!$A$1:HM48,MATCH(CCC!$C$1,'2011-asu'!$B:$B,0),MATCH(B25,'2011-asu'!$10:$10,0)))=0,"",(INDEX('2011-asu'!$A$1:HM48,MATCH(CCC!$C$1,'2011-asu'!$B:$B,0),MATCH(B25,'2011-asu'!$10:$10,0)))))</f>
        <v>228</v>
      </c>
      <c r="E25" s="30">
        <f>IF(A25="","",IF(INDEX('2011-asu'!$A$1:HN48,MATCH(CCC!$C$1,'2011-asu'!$B:$B,0),MATCH(C25,'2011-asu'!$10:$10,0))=0,"",+INDEX('2011-asu'!$A$1:HN48,MATCH(CCC!$C$1,'2011-asu'!$B:$B,0),MATCH(C25,'2011-asu'!$10:$10,0))))</f>
        <v>13.02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IF(A26="","",+IF((INDEX('2011-asu'!$A$1:HM49,MATCH(CCC!$C$1,'2011-asu'!$B:$B,0),MATCH(B26,'2011-asu'!$10:$10,0)))=0,"",(INDEX('2011-asu'!$A$1:HM49,MATCH(CCC!$C$1,'2011-asu'!$B:$B,0),MATCH(B26,'2011-asu'!$10:$10,0)))))</f>
        <v>244</v>
      </c>
      <c r="E26" s="30">
        <f>IF(A26="","",IF(INDEX('2011-asu'!$A$1:HN49,MATCH(CCC!$C$1,'2011-asu'!$B:$B,0),MATCH(C26,'2011-asu'!$10:$10,0))=0,"",+INDEX('2011-asu'!$A$1:HN49,MATCH(CCC!$C$1,'2011-asu'!$B:$B,0),MATCH(C26,'2011-asu'!$10:$10,0))))</f>
        <v>13.97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IF(A27="","",+IF((INDEX('2011-asu'!$A$1:HM50,MATCH(CCC!$C$1,'2011-asu'!$B:$B,0),MATCH(B27,'2011-asu'!$10:$10,0)))=0,"",(INDEX('2011-asu'!$A$1:HM50,MATCH(CCC!$C$1,'2011-asu'!$B:$B,0),MATCH(B27,'2011-asu'!$10:$10,0)))))</f>
        <v>241</v>
      </c>
      <c r="E27" s="30">
        <f>IF(A27="","",IF(INDEX('2011-asu'!$A$1:HN50,MATCH(CCC!$C$1,'2011-asu'!$B:$B,0),MATCH(C27,'2011-asu'!$10:$10,0))=0,"",+INDEX('2011-asu'!$A$1:HN50,MATCH(CCC!$C$1,'2011-asu'!$B:$B,0),MATCH(C27,'2011-asu'!$10:$10,0))))</f>
        <v>13.79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IF(A28="","",+IF((INDEX('2011-asu'!$A$1:HM51,MATCH(CCC!$C$1,'2011-asu'!$B:$B,0),MATCH(B28,'2011-asu'!$10:$10,0)))=0,"",(INDEX('2011-asu'!$A$1:HM51,MATCH(CCC!$C$1,'2011-asu'!$B:$B,0),MATCH(B28,'2011-asu'!$10:$10,0)))))</f>
        <v>248</v>
      </c>
      <c r="E28" s="30">
        <f>IF(A28="","",IF(INDEX('2011-asu'!$A$1:HN51,MATCH(CCC!$C$1,'2011-asu'!$B:$B,0),MATCH(C28,'2011-asu'!$10:$10,0))=0,"",+INDEX('2011-asu'!$A$1:HN51,MATCH(CCC!$C$1,'2011-asu'!$B:$B,0),MATCH(C28,'2011-asu'!$10:$10,0))))</f>
        <v>14.21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IF(A29="","",+IF((INDEX('2011-asu'!$A$1:HM52,MATCH(CCC!$C$1,'2011-asu'!$B:$B,0),MATCH(B29,'2011-asu'!$10:$10,0)))=0,"",(INDEX('2011-asu'!$A$1:HM52,MATCH(CCC!$C$1,'2011-asu'!$B:$B,0),MATCH(B29,'2011-asu'!$10:$10,0)))))</f>
        <v>261</v>
      </c>
      <c r="E29" s="30">
        <f>IF(A29="","",IF(INDEX('2011-asu'!$A$1:HN52,MATCH(CCC!$C$1,'2011-asu'!$B:$B,0),MATCH(C29,'2011-asu'!$10:$10,0))=0,"",+INDEX('2011-asu'!$A$1:HN52,MATCH(CCC!$C$1,'2011-asu'!$B:$B,0),MATCH(C29,'2011-asu'!$10:$10,0))))</f>
        <v>14.98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IF(A30="","",+IF((INDEX('2011-asu'!$A$1:HM53,MATCH(CCC!$C$1,'2011-asu'!$B:$B,0),MATCH(B30,'2011-asu'!$10:$10,0)))=0,"",(INDEX('2011-asu'!$A$1:HM53,MATCH(CCC!$C$1,'2011-asu'!$B:$B,0),MATCH(B30,'2011-asu'!$10:$10,0)))))</f>
        <v>285</v>
      </c>
      <c r="E30" s="30">
        <f>IF(A30="","",IF(INDEX('2011-asu'!$A$1:HN53,MATCH(CCC!$C$1,'2011-asu'!$B:$B,0),MATCH(C30,'2011-asu'!$10:$10,0))=0,"",+INDEX('2011-asu'!$A$1:HN53,MATCH(CCC!$C$1,'2011-asu'!$B:$B,0),MATCH(C30,'2011-asu'!$10:$10,0))))</f>
        <v>16.420000000000002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IF(A31="","",+IF((INDEX('2011-asu'!$A$1:HM54,MATCH(CCC!$C$1,'2011-asu'!$B:$B,0),MATCH(B31,'2011-asu'!$10:$10,0)))=0,"",(INDEX('2011-asu'!$A$1:HM54,MATCH(CCC!$C$1,'2011-asu'!$B:$B,0),MATCH(B31,'2011-asu'!$10:$10,0)))))</f>
        <v>303</v>
      </c>
      <c r="E31" s="30">
        <f>IF(A31="","",IF(INDEX('2011-asu'!$A$1:HN54,MATCH(CCC!$C$1,'2011-asu'!$B:$B,0),MATCH(C31,'2011-asu'!$10:$10,0))=0,"",+INDEX('2011-asu'!$A$1:HN54,MATCH(CCC!$C$1,'2011-asu'!$B:$B,0),MATCH(C31,'2011-asu'!$10:$10,0))))</f>
        <v>17.5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IF(A32="","",+IF((INDEX('2011-asu'!$A$1:HM55,MATCH(CCC!$C$1,'2011-asu'!$B:$B,0),MATCH(B32,'2011-asu'!$10:$10,0)))=0,"",(INDEX('2011-asu'!$A$1:HM55,MATCH(CCC!$C$1,'2011-asu'!$B:$B,0),MATCH(B32,'2011-asu'!$10:$10,0)))))</f>
        <v>300</v>
      </c>
      <c r="E32" s="30">
        <f>IF(A32="","",IF(INDEX('2011-asu'!$A$1:HN55,MATCH(CCC!$C$1,'2011-asu'!$B:$B,0),MATCH(C32,'2011-asu'!$10:$10,0))=0,"",+INDEX('2011-asu'!$A$1:HN55,MATCH(CCC!$C$1,'2011-asu'!$B:$B,0),MATCH(C32,'2011-asu'!$10:$10,0))))</f>
        <v>17.32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IF(A33="","",+IF((INDEX('2011-asu'!$A$1:HM56,MATCH(CCC!$C$1,'2011-asu'!$B:$B,0),MATCH(B33,'2011-asu'!$10:$10,0)))=0,"",(INDEX('2011-asu'!$A$1:HM56,MATCH(CCC!$C$1,'2011-asu'!$B:$B,0),MATCH(B33,'2011-asu'!$10:$10,0)))))</f>
        <v>297</v>
      </c>
      <c r="E33" s="30">
        <f>IF(A33="","",IF(INDEX('2011-asu'!$A$1:HN56,MATCH(CCC!$C$1,'2011-asu'!$B:$B,0),MATCH(C33,'2011-asu'!$10:$10,0))=0,"",+INDEX('2011-asu'!$A$1:HN56,MATCH(CCC!$C$1,'2011-asu'!$B:$B,0),MATCH(C33,'2011-asu'!$10:$10,0))))</f>
        <v>17.14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IF(A34="","",+IF((INDEX('2011-asu'!$A$1:HM57,MATCH(CCC!$C$1,'2011-asu'!$B:$B,0),MATCH(B34,'2011-asu'!$10:$10,0)))=0,"",(INDEX('2011-asu'!$A$1:HM57,MATCH(CCC!$C$1,'2011-asu'!$B:$B,0),MATCH(B34,'2011-asu'!$10:$10,0)))))</f>
        <v>276</v>
      </c>
      <c r="E34" s="30">
        <f>IF(A34="","",IF(INDEX('2011-asu'!$A$1:HN57,MATCH(CCC!$C$1,'2011-asu'!$B:$B,0),MATCH(C34,'2011-asu'!$10:$10,0))=0,"",+INDEX('2011-asu'!$A$1:HN57,MATCH(CCC!$C$1,'2011-asu'!$B:$B,0),MATCH(C34,'2011-asu'!$10:$10,0))))</f>
        <v>15.88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IF(A35="","",+IF((INDEX('2011-asu'!$A$1:HM58,MATCH(CCC!$C$1,'2011-asu'!$B:$B,0),MATCH(B35,'2011-asu'!$10:$10,0)))=0,"",(INDEX('2011-asu'!$A$1:HM58,MATCH(CCC!$C$1,'2011-asu'!$B:$B,0),MATCH(B35,'2011-asu'!$10:$10,0)))))</f>
        <v>251</v>
      </c>
      <c r="E35" s="30">
        <f>IF(A35="","",IF(INDEX('2011-asu'!$A$1:HN58,MATCH(CCC!$C$1,'2011-asu'!$B:$B,0),MATCH(C35,'2011-asu'!$10:$10,0))=0,"",+INDEX('2011-asu'!$A$1:HN58,MATCH(CCC!$C$1,'2011-asu'!$B:$B,0),MATCH(C35,'2011-asu'!$10:$10,0))))</f>
        <v>14.39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IF(A36="","",+IF((INDEX('2011-asu'!$A$1:HM59,MATCH(CCC!$C$1,'2011-asu'!$B:$B,0),MATCH(B36,'2011-asu'!$10:$10,0)))=0,"",(INDEX('2011-asu'!$A$1:HM59,MATCH(CCC!$C$1,'2011-asu'!$B:$B,0),MATCH(B36,'2011-asu'!$10:$10,0)))))</f>
        <v>228</v>
      </c>
      <c r="E36" s="30">
        <f>IF(A36="","",IF(INDEX('2011-asu'!$A$1:HN59,MATCH(CCC!$C$1,'2011-asu'!$B:$B,0),MATCH(C36,'2011-asu'!$10:$10,0))=0,"",+INDEX('2011-asu'!$A$1:HN59,MATCH(CCC!$C$1,'2011-asu'!$B:$B,0),MATCH(C36,'2011-asu'!$10:$10,0))))</f>
        <v>13.02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IF(A37="","",+IF((INDEX('2011-asu'!$A$1:HM60,MATCH(CCC!$C$1,'2011-asu'!$B:$B,0),MATCH(B37,'2011-asu'!$10:$10,0)))=0,"",(INDEX('2011-asu'!$A$1:HM60,MATCH(CCC!$C$1,'2011-asu'!$B:$B,0),MATCH(B37,'2011-asu'!$10:$10,0)))))</f>
        <v>220</v>
      </c>
      <c r="E37" s="30">
        <f>IF(A37="","",IF(INDEX('2011-asu'!$A$1:HN60,MATCH(CCC!$C$1,'2011-asu'!$B:$B,0),MATCH(C37,'2011-asu'!$10:$10,0))=0,"",+INDEX('2011-asu'!$A$1:HN60,MATCH(CCC!$C$1,'2011-asu'!$B:$B,0),MATCH(C37,'2011-asu'!$10:$10,0))))</f>
        <v>12.55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IF(A38="","",+IF((INDEX('2011-asu'!$A$1:HM61,MATCH(CCC!$C$1,'2011-asu'!$B:$B,0),MATCH(B38,'2011-asu'!$10:$10,0)))=0,"",(INDEX('2011-asu'!$A$1:HM61,MATCH(CCC!$C$1,'2011-asu'!$B:$B,0),MATCH(B38,'2011-asu'!$10:$10,0)))))</f>
        <v>252</v>
      </c>
      <c r="E38" s="30">
        <f>IF(A38="","",IF(INDEX('2011-asu'!$A$1:HN61,MATCH(CCC!$C$1,'2011-asu'!$B:$B,0),MATCH(C38,'2011-asu'!$10:$10,0))=0,"",+INDEX('2011-asu'!$A$1:HN61,MATCH(CCC!$C$1,'2011-asu'!$B:$B,0),MATCH(C38,'2011-asu'!$10:$10,0))))</f>
        <v>14.45</v>
      </c>
    </row>
    <row r="39" spans="1:5" x14ac:dyDescent="0.2">
      <c r="A39" s="30" t="str">
        <f t="shared" ref="A39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IF(A39="","",+IF((INDEX('2011-asu'!$A$1:HM62,MATCH(CCC!$C$1,'2011-asu'!$B:$B,0),MATCH(B39,'2011-asu'!$10:$10,0)))=0,"",(INDEX('2011-asu'!$A$1:HM62,MATCH(CCC!$C$1,'2011-asu'!$B:$B,0),MATCH(B39,'2011-asu'!$10:$10,0)))))</f>
        <v/>
      </c>
      <c r="E39" s="30" t="str">
        <f>IF(A39="","",IF(INDEX('2011-asu'!$A$1:HN62,MATCH(CCC!$C$1,'2011-asu'!$B:$B,0),MATCH(C39,'2011-asu'!$10:$10,0))=0,"",+INDEX('2011-asu'!$A$1:HN62,MATCH(CCC!$C$1,'2011-asu'!$B:$B,0),MATCH(C39,'2011-asu'!$10:$10,0))))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IF(A40="","",+IF((INDEX('2011-asu'!$A$1:HM63,MATCH(CCC!$C$1,'2011-asu'!$B:$B,0),MATCH(B40,'2011-asu'!$10:$10,0)))=0,"",(INDEX('2011-asu'!$A$1:HM63,MATCH(CCC!$C$1,'2011-asu'!$B:$B,0),MATCH(B40,'2011-asu'!$10:$10,0)))))</f>
        <v/>
      </c>
      <c r="E40" s="30" t="str">
        <f>IF(A40="","",IF(INDEX('2011-asu'!$A$1:HN63,MATCH(CCC!$C$1,'2011-asu'!$B:$B,0),MATCH(C40,'2011-asu'!$10:$10,0))=0,"",+INDEX('2011-asu'!$A$1:HN63,MATCH(CCC!$C$1,'2011-asu'!$B:$B,0),MATCH(C40,'2011-asu'!$10:$10,0))))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IF(A41="","",+IF((INDEX('2011-asu'!$A$1:HM64,MATCH(CCC!$C$1,'2011-asu'!$B:$B,0),MATCH(B41,'2011-asu'!$10:$10,0)))=0,"",(INDEX('2011-asu'!$A$1:HM64,MATCH(CCC!$C$1,'2011-asu'!$B:$B,0),MATCH(B41,'2011-asu'!$10:$10,0)))))</f>
        <v/>
      </c>
      <c r="E41" s="30" t="str">
        <f>IF(A41="","",IF(INDEX('2011-asu'!$A$1:HN64,MATCH(CCC!$C$1,'2011-asu'!$B:$B,0),MATCH(C41,'2011-asu'!$10:$10,0))=0,"",+INDEX('2011-asu'!$A$1:HN64,MATCH(CCC!$C$1,'2011-asu'!$B:$B,0),MATCH(C41,'2011-asu'!$10:$10,0))))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IF(A42="","",+IF((INDEX('2011-asu'!$A$1:HM65,MATCH(CCC!$C$1,'2011-asu'!$B:$B,0),MATCH(B42,'2011-asu'!$10:$10,0)))=0,"",(INDEX('2011-asu'!$A$1:HM65,MATCH(CCC!$C$1,'2011-asu'!$B:$B,0),MATCH(B42,'2011-asu'!$10:$10,0)))))</f>
        <v/>
      </c>
      <c r="E42" s="30" t="str">
        <f>IF(A42="","",IF(INDEX('2011-asu'!$A$1:HN65,MATCH(CCC!$C$1,'2011-asu'!$B:$B,0),MATCH(C42,'2011-asu'!$10:$10,0))=0,"",+INDEX('2011-asu'!$A$1:HN65,MATCH(CCC!$C$1,'2011-asu'!$B:$B,0),MATCH(C42,'2011-asu'!$10:$10,0))))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IF(A43="","",+IF((INDEX('2011-asu'!$A$1:HM66,MATCH(CCC!$C$1,'2011-asu'!$B:$B,0),MATCH(B43,'2011-asu'!$10:$10,0)))=0,"",(INDEX('2011-asu'!$A$1:HM66,MATCH(CCC!$C$1,'2011-asu'!$B:$B,0),MATCH(B43,'2011-asu'!$10:$10,0)))))</f>
        <v/>
      </c>
      <c r="E43" s="30" t="str">
        <f>IF(A43="","",IF(INDEX('2011-asu'!$A$1:HN66,MATCH(CCC!$C$1,'2011-asu'!$B:$B,0),MATCH(C43,'2011-asu'!$10:$10,0))=0,"",+INDEX('2011-asu'!$A$1:HN66,MATCH(CCC!$C$1,'2011-asu'!$B:$B,0),MATCH(C43,'2011-asu'!$10:$10,0))))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IF(A44="","",+IF((INDEX('2011-asu'!$A$1:HM67,MATCH(CCC!$C$1,'2011-asu'!$B:$B,0),MATCH(B44,'2011-asu'!$10:$10,0)))=0,"",(INDEX('2011-asu'!$A$1:HM67,MATCH(CCC!$C$1,'2011-asu'!$B:$B,0),MATCH(B44,'2011-asu'!$10:$10,0)))))</f>
        <v/>
      </c>
      <c r="E44" s="30" t="str">
        <f>IF(A44="","",IF(INDEX('2011-asu'!$A$1:HN67,MATCH(CCC!$C$1,'2011-asu'!$B:$B,0),MATCH(C44,'2011-asu'!$10:$10,0))=0,"",+INDEX('2011-asu'!$A$1:HN67,MATCH(CCC!$C$1,'2011-asu'!$B:$B,0),MATCH(C44,'2011-asu'!$10:$10,0))))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IF(A45="","",+IF((INDEX('2011-asu'!$A$1:HM68,MATCH(CCC!$C$1,'2011-asu'!$B:$B,0),MATCH(B45,'2011-asu'!$10:$10,0)))=0,"",(INDEX('2011-asu'!$A$1:HM68,MATCH(CCC!$C$1,'2011-asu'!$B:$B,0),MATCH(B45,'2011-asu'!$10:$10,0)))))</f>
        <v/>
      </c>
      <c r="E45" s="30" t="str">
        <f>IF(A45="","",IF(INDEX('2011-asu'!$A$1:HN68,MATCH(CCC!$C$1,'2011-asu'!$B:$B,0),MATCH(C45,'2011-asu'!$10:$10,0))=0,"",+INDEX('2011-asu'!$A$1:HN68,MATCH(CCC!$C$1,'2011-asu'!$B:$B,0),MATCH(C45,'2011-asu'!$10:$10,0))))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IF(A46="","",+IF((INDEX('2011-asu'!$A$1:HM69,MATCH(CCC!$C$1,'2011-asu'!$B:$B,0),MATCH(B46,'2011-asu'!$10:$10,0)))=0,"",(INDEX('2011-asu'!$A$1:HM69,MATCH(CCC!$C$1,'2011-asu'!$B:$B,0),MATCH(B46,'2011-asu'!$10:$10,0)))))</f>
        <v/>
      </c>
      <c r="E46" s="30" t="str">
        <f>IF(A46="","",IF(INDEX('2011-asu'!$A$1:HN69,MATCH(CCC!$C$1,'2011-asu'!$B:$B,0),MATCH(C46,'2011-asu'!$10:$10,0))=0,"",+INDEX('2011-asu'!$A$1:HN69,MATCH(CCC!$C$1,'2011-asu'!$B:$B,0),MATCH(C46,'2011-asu'!$10:$10,0))))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IF(A47="","",+IF((INDEX('2011-asu'!$A$1:HM70,MATCH(CCC!$C$1,'2011-asu'!$B:$B,0),MATCH(B47,'2011-asu'!$10:$10,0)))=0,"",(INDEX('2011-asu'!$A$1:HM70,MATCH(CCC!$C$1,'2011-asu'!$B:$B,0),MATCH(B47,'2011-asu'!$10:$10,0)))))</f>
        <v/>
      </c>
      <c r="E47" s="30" t="str">
        <f>IF(A47="","",IF(INDEX('2011-asu'!$A$1:HN70,MATCH(CCC!$C$1,'2011-asu'!$B:$B,0),MATCH(C47,'2011-asu'!$10:$10,0))=0,"",+INDEX('2011-asu'!$A$1:HN70,MATCH(CCC!$C$1,'2011-asu'!$B:$B,0),MATCH(C47,'2011-asu'!$10:$10,0))))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IF(A48="","",+IF((INDEX('2011-asu'!$A$1:HM71,MATCH(CCC!$C$1,'2011-asu'!$B:$B,0),MATCH(B48,'2011-asu'!$10:$10,0)))=0,"",(INDEX('2011-asu'!$A$1:HM71,MATCH(CCC!$C$1,'2011-asu'!$B:$B,0),MATCH(B48,'2011-asu'!$10:$10,0)))))</f>
        <v/>
      </c>
      <c r="E48" s="30" t="str">
        <f>IF(A48="","",IF(INDEX('2011-asu'!$A$1:HN71,MATCH(CCC!$C$1,'2011-asu'!$B:$B,0),MATCH(C48,'2011-asu'!$10:$10,0))=0,"",+INDEX('2011-asu'!$A$1:HN71,MATCH(CCC!$C$1,'2011-asu'!$B:$B,0),MATCH(C48,'2011-asu'!$10:$10,0))))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IF(A49="","",+IF((INDEX('2011-asu'!$A$1:HM72,MATCH(CCC!$C$1,'2011-asu'!$B:$B,0),MATCH(B49,'2011-asu'!$10:$10,0)))=0,"",(INDEX('2011-asu'!$A$1:HM72,MATCH(CCC!$C$1,'2011-asu'!$B:$B,0),MATCH(B49,'2011-asu'!$10:$10,0)))))</f>
        <v/>
      </c>
      <c r="E49" s="30" t="str">
        <f>IF(A49="","",IF(INDEX('2011-asu'!$A$1:HN72,MATCH(CCC!$C$1,'2011-asu'!$B:$B,0),MATCH(C49,'2011-asu'!$10:$10,0))=0,"",+INDEX('2011-asu'!$A$1:HN72,MATCH(CCC!$C$1,'2011-asu'!$B:$B,0),MATCH(C49,'2011-asu'!$10:$10,0))))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IF(A50="","",+IF((INDEX('2011-asu'!$A$1:HM73,MATCH(CCC!$C$1,'2011-asu'!$B:$B,0),MATCH(B50,'2011-asu'!$10:$10,0)))=0,"",(INDEX('2011-asu'!$A$1:HM73,MATCH(CCC!$C$1,'2011-asu'!$B:$B,0),MATCH(B50,'2011-asu'!$10:$10,0)))))</f>
        <v/>
      </c>
      <c r="E50" s="30" t="str">
        <f>IF(A50="","",IF(INDEX('2011-asu'!$A$1:HN73,MATCH(CCC!$C$1,'2011-asu'!$B:$B,0),MATCH(C50,'2011-asu'!$10:$10,0))=0,"",+INDEX('2011-asu'!$A$1:HN73,MATCH(CCC!$C$1,'2011-asu'!$B:$B,0),MATCH(C50,'2011-asu'!$10:$10,0))))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IF(A51="","",+IF((INDEX('2011-asu'!$A$1:HM74,MATCH(CCC!$C$1,'2011-asu'!$B:$B,0),MATCH(B51,'2011-asu'!$10:$10,0)))=0,"",(INDEX('2011-asu'!$A$1:HM74,MATCH(CCC!$C$1,'2011-asu'!$B:$B,0),MATCH(B51,'2011-asu'!$10:$10,0)))))</f>
        <v/>
      </c>
      <c r="E51" s="30" t="str">
        <f>IF(A51="","",IF(INDEX('2011-asu'!$A$1:HN74,MATCH(CCC!$C$1,'2011-asu'!$B:$B,0),MATCH(C51,'2011-asu'!$10:$10,0))=0,"",+INDEX('2011-asu'!$A$1:HN74,MATCH(CCC!$C$1,'2011-asu'!$B:$B,0),MATCH(C51,'2011-asu'!$10:$10,0))))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IF(A52="","",+IF((INDEX('2011-asu'!$A$1:HM75,MATCH(CCC!$C$1,'2011-asu'!$B:$B,0),MATCH(B52,'2011-asu'!$10:$10,0)))=0,"",(INDEX('2011-asu'!$A$1:HM75,MATCH(CCC!$C$1,'2011-asu'!$B:$B,0),MATCH(B52,'2011-asu'!$10:$10,0)))))</f>
        <v/>
      </c>
      <c r="E52" s="30" t="str">
        <f>IF(A52="","",IF(INDEX('2011-asu'!$A$1:HN75,MATCH(CCC!$C$1,'2011-asu'!$B:$B,0),MATCH(C52,'2011-asu'!$10:$10,0))=0,"",+INDEX('2011-asu'!$A$1:HN75,MATCH(CCC!$C$1,'2011-asu'!$B:$B,0),MATCH(C52,'2011-asu'!$10:$10,0))))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IF(A53="","",+IF((INDEX('2011-asu'!$A$1:HM76,MATCH(CCC!$C$1,'2011-asu'!$B:$B,0),MATCH(B53,'2011-asu'!$10:$10,0)))=0,"",(INDEX('2011-asu'!$A$1:HM76,MATCH(CCC!$C$1,'2011-asu'!$B:$B,0),MATCH(B53,'2011-asu'!$10:$10,0)))))</f>
        <v/>
      </c>
      <c r="E53" s="30" t="str">
        <f>IF(A53="","",IF(INDEX('2011-asu'!$A$1:HN76,MATCH(CCC!$C$1,'2011-asu'!$B:$B,0),MATCH(C53,'2011-asu'!$10:$10,0))=0,"",+INDEX('2011-asu'!$A$1:HN76,MATCH(CCC!$C$1,'2011-asu'!$B:$B,0),MATCH(C53,'2011-asu'!$10:$10,0))))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IF(A54="","",+IF((INDEX('2011-asu'!$A$1:HM77,MATCH(CCC!$C$1,'2011-asu'!$B:$B,0),MATCH(B54,'2011-asu'!$10:$10,0)))=0,"",(INDEX('2011-asu'!$A$1:HM77,MATCH(CCC!$C$1,'2011-asu'!$B:$B,0),MATCH(B54,'2011-asu'!$10:$10,0)))))</f>
        <v/>
      </c>
      <c r="E54" s="30" t="str">
        <f>IF(A54="","",IF(INDEX('2011-asu'!$A$1:HN77,MATCH(CCC!$C$1,'2011-asu'!$B:$B,0),MATCH(C54,'2011-asu'!$10:$10,0))=0,"",+INDEX('2011-asu'!$A$1:HN77,MATCH(CCC!$C$1,'2011-asu'!$B:$B,0),MATCH(C54,'2011-asu'!$10:$10,0))))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IF(A55="","",+IF((INDEX('2011-asu'!$A$1:HM78,MATCH(CCC!$C$1,'2011-asu'!$B:$B,0),MATCH(B55,'2011-asu'!$10:$10,0)))=0,"",(INDEX('2011-asu'!$A$1:HM78,MATCH(CCC!$C$1,'2011-asu'!$B:$B,0),MATCH(B55,'2011-asu'!$10:$10,0)))))</f>
        <v/>
      </c>
      <c r="E55" s="30" t="str">
        <f>IF(A55="","",IF(INDEX('2011-asu'!$A$1:HN78,MATCH(CCC!$C$1,'2011-asu'!$B:$B,0),MATCH(C55,'2011-asu'!$10:$10,0))=0,"",+INDEX('2011-asu'!$A$1:HN78,MATCH(CCC!$C$1,'2011-asu'!$B:$B,0),MATCH(C55,'2011-asu'!$10:$10,0))))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IF(A56="","",+IF((INDEX('2011-asu'!$A$1:HM79,MATCH(CCC!$C$1,'2011-asu'!$B:$B,0),MATCH(B56,'2011-asu'!$10:$10,0)))=0,"",(INDEX('2011-asu'!$A$1:HM79,MATCH(CCC!$C$1,'2011-asu'!$B:$B,0),MATCH(B56,'2011-asu'!$10:$10,0)))))</f>
        <v/>
      </c>
      <c r="E56" s="30" t="str">
        <f>IF(A56="","",IF(INDEX('2011-asu'!$A$1:HN79,MATCH(CCC!$C$1,'2011-asu'!$B:$B,0),MATCH(C56,'2011-asu'!$10:$10,0))=0,"",+INDEX('2011-asu'!$A$1:HN79,MATCH(CCC!$C$1,'2011-asu'!$B:$B,0),MATCH(C56,'2011-asu'!$10:$10,0))))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IF(A57="","",+IF((INDEX('2011-asu'!$A$1:HM80,MATCH(CCC!$C$1,'2011-asu'!$B:$B,0),MATCH(B57,'2011-asu'!$10:$10,0)))=0,"",(INDEX('2011-asu'!$A$1:HM80,MATCH(CCC!$C$1,'2011-asu'!$B:$B,0),MATCH(B57,'2011-asu'!$10:$10,0)))))</f>
        <v/>
      </c>
      <c r="E57" s="30" t="str">
        <f>IF(A57="","",IF(INDEX('2011-asu'!$A$1:HN80,MATCH(CCC!$C$1,'2011-asu'!$B:$B,0),MATCH(C57,'2011-asu'!$10:$10,0))=0,"",+INDEX('2011-asu'!$A$1:HN80,MATCH(CCC!$C$1,'2011-asu'!$B:$B,0),MATCH(C57,'2011-asu'!$10:$10,0))))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IF(A58="","",+IF((INDEX('2011-asu'!$A$1:HM81,MATCH(CCC!$C$1,'2011-asu'!$B:$B,0),MATCH(B58,'2011-asu'!$10:$10,0)))=0,"",(INDEX('2011-asu'!$A$1:HM81,MATCH(CCC!$C$1,'2011-asu'!$B:$B,0),MATCH(B58,'2011-asu'!$10:$10,0)))))</f>
        <v/>
      </c>
      <c r="E58" s="30" t="str">
        <f>IF(A58="","",IF(INDEX('2011-asu'!$A$1:HN81,MATCH(CCC!$C$1,'2011-asu'!$B:$B,0),MATCH(C58,'2011-asu'!$10:$10,0))=0,"",+INDEX('2011-asu'!$A$1:HN81,MATCH(CCC!$C$1,'2011-asu'!$B:$B,0),MATCH(C58,'2011-asu'!$10:$10,0))))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IF(A59="","",+IF((INDEX('2011-asu'!$A$1:HM82,MATCH(CCC!$C$1,'2011-asu'!$B:$B,0),MATCH(B59,'2011-asu'!$10:$10,0)))=0,"",(INDEX('2011-asu'!$A$1:HM82,MATCH(CCC!$C$1,'2011-asu'!$B:$B,0),MATCH(B59,'2011-asu'!$10:$10,0)))))</f>
        <v/>
      </c>
      <c r="E59" s="30" t="str">
        <f>IF(A59="","",IF(INDEX('2011-asu'!$A$1:HN82,MATCH(CCC!$C$1,'2011-asu'!$B:$B,0),MATCH(C59,'2011-asu'!$10:$10,0))=0,"",+INDEX('2011-asu'!$A$1:HN82,MATCH(CCC!$C$1,'2011-asu'!$B:$B,0),MATCH(C59,'2011-asu'!$10:$10,0))))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IF(A60="","",+IF((INDEX('2011-asu'!$A$1:HM83,MATCH(CCC!$C$1,'2011-asu'!$B:$B,0),MATCH(B60,'2011-asu'!$10:$10,0)))=0,"",(INDEX('2011-asu'!$A$1:HM83,MATCH(CCC!$C$1,'2011-asu'!$B:$B,0),MATCH(B60,'2011-asu'!$10:$10,0)))))</f>
        <v/>
      </c>
      <c r="E60" s="30" t="str">
        <f>IF(A60="","",IF(INDEX('2011-asu'!$A$1:HN83,MATCH(CCC!$C$1,'2011-asu'!$B:$B,0),MATCH(C60,'2011-asu'!$10:$10,0))=0,"",+INDEX('2011-asu'!$A$1:HN83,MATCH(CCC!$C$1,'2011-asu'!$B:$B,0),MATCH(C60,'2011-asu'!$10:$10,0))))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IF(A61="","",+IF((INDEX('2011-asu'!$A$1:HM84,MATCH(CCC!$C$1,'2011-asu'!$B:$B,0),MATCH(B61,'2011-asu'!$10:$10,0)))=0,"",(INDEX('2011-asu'!$A$1:HM84,MATCH(CCC!$C$1,'2011-asu'!$B:$B,0),MATCH(B61,'2011-asu'!$10:$10,0)))))</f>
        <v/>
      </c>
      <c r="E61" s="30" t="str">
        <f>IF(A61="","",IF(INDEX('2011-asu'!$A$1:HN84,MATCH(CCC!$C$1,'2011-asu'!$B:$B,0),MATCH(C61,'2011-asu'!$10:$10,0))=0,"",+INDEX('2011-asu'!$A$1:HN84,MATCH(CCC!$C$1,'2011-asu'!$B:$B,0),MATCH(C61,'2011-asu'!$10:$10,0))))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IF(A62="","",+IF((INDEX('2011-asu'!$A$1:HM85,MATCH(CCC!$C$1,'2011-asu'!$B:$B,0),MATCH(B62,'2011-asu'!$10:$10,0)))=0,"",(INDEX('2011-asu'!$A$1:HM85,MATCH(CCC!$C$1,'2011-asu'!$B:$B,0),MATCH(B62,'2011-asu'!$10:$10,0)))))</f>
        <v/>
      </c>
      <c r="E62" s="30" t="str">
        <f>IF(A62="","",IF(INDEX('2011-asu'!$A$1:HN85,MATCH(CCC!$C$1,'2011-asu'!$B:$B,0),MATCH(C62,'2011-asu'!$10:$10,0))=0,"",+INDEX('2011-asu'!$A$1:HN85,MATCH(CCC!$C$1,'2011-asu'!$B:$B,0),MATCH(C62,'2011-asu'!$10:$10,0))))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IF(A63="","",+IF((INDEX('2011-asu'!$A$1:HM86,MATCH(CCC!$C$1,'2011-asu'!$B:$B,0),MATCH(B63,'2011-asu'!$10:$10,0)))=0,"",(INDEX('2011-asu'!$A$1:HM86,MATCH(CCC!$C$1,'2011-asu'!$B:$B,0),MATCH(B63,'2011-asu'!$10:$10,0)))))</f>
        <v/>
      </c>
      <c r="E63" s="30" t="str">
        <f>IF(A63="","",IF(INDEX('2011-asu'!$A$1:HN86,MATCH(CCC!$C$1,'2011-asu'!$B:$B,0),MATCH(C63,'2011-asu'!$10:$10,0))=0,"",+INDEX('2011-asu'!$A$1:HN86,MATCH(CCC!$C$1,'2011-asu'!$B:$B,0),MATCH(C63,'2011-asu'!$10:$10,0))))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IF(A64="","",+IF((INDEX('2011-asu'!$A$1:HM87,MATCH(CCC!$C$1,'2011-asu'!$B:$B,0),MATCH(B64,'2011-asu'!$10:$10,0)))=0,"",(INDEX('2011-asu'!$A$1:HM87,MATCH(CCC!$C$1,'2011-asu'!$B:$B,0),MATCH(B64,'2011-asu'!$10:$10,0)))))</f>
        <v/>
      </c>
      <c r="E64" s="30" t="str">
        <f>IF(A64="","",IF(INDEX('2011-asu'!$A$1:HN87,MATCH(CCC!$C$1,'2011-asu'!$B:$B,0),MATCH(C64,'2011-asu'!$10:$10,0))=0,"",+INDEX('2011-asu'!$A$1:HN87,MATCH(CCC!$C$1,'2011-asu'!$B:$B,0),MATCH(C64,'2011-asu'!$10:$10,0))))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IF(A65="","",+IF((INDEX('2011-asu'!$A$1:HM88,MATCH(CCC!$C$1,'2011-asu'!$B:$B,0),MATCH(B65,'2011-asu'!$10:$10,0)))=0,"",(INDEX('2011-asu'!$A$1:HM88,MATCH(CCC!$C$1,'2011-asu'!$B:$B,0),MATCH(B65,'2011-asu'!$10:$10,0)))))</f>
        <v/>
      </c>
      <c r="E65" s="30" t="str">
        <f>IF(A65="","",IF(INDEX('2011-asu'!$A$1:HN88,MATCH(CCC!$C$1,'2011-asu'!$B:$B,0),MATCH(C65,'2011-asu'!$10:$10,0))=0,"",+INDEX('2011-asu'!$A$1:HN88,MATCH(CCC!$C$1,'2011-asu'!$B:$B,0),MATCH(C65,'2011-asu'!$10:$10,0))))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IF(A66="","",+IF((INDEX('2011-asu'!$A$1:HM89,MATCH(CCC!$C$1,'2011-asu'!$B:$B,0),MATCH(B66,'2011-asu'!$10:$10,0)))=0,"",(INDEX('2011-asu'!$A$1:HM89,MATCH(CCC!$C$1,'2011-asu'!$B:$B,0),MATCH(B66,'2011-asu'!$10:$10,0)))))</f>
        <v/>
      </c>
      <c r="E66" s="30" t="str">
        <f>IF(A66="","",IF(INDEX('2011-asu'!$A$1:HN89,MATCH(CCC!$C$1,'2011-asu'!$B:$B,0),MATCH(C66,'2011-asu'!$10:$10,0))=0,"",+INDEX('2011-asu'!$A$1:HN89,MATCH(CCC!$C$1,'2011-asu'!$B:$B,0),MATCH(C66,'2011-asu'!$10:$10,0))))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IF(A67="","",+IF((INDEX('2011-asu'!$A$1:HM90,MATCH(CCC!$C$1,'2011-asu'!$B:$B,0),MATCH(B67,'2011-asu'!$10:$10,0)))=0,"",(INDEX('2011-asu'!$A$1:HM90,MATCH(CCC!$C$1,'2011-asu'!$B:$B,0),MATCH(B67,'2011-asu'!$10:$10,0)))))</f>
        <v/>
      </c>
      <c r="E67" s="30" t="str">
        <f>IF(A67="","",IF(INDEX('2011-asu'!$A$1:HN90,MATCH(CCC!$C$1,'2011-asu'!$B:$B,0),MATCH(C67,'2011-asu'!$10:$10,0))=0,"",+INDEX('2011-asu'!$A$1:HN90,MATCH(CCC!$C$1,'2011-asu'!$B:$B,0),MATCH(C67,'2011-asu'!$10:$10,0))))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IF(A68="","",+IF((INDEX('2011-asu'!$A$1:HM91,MATCH(CCC!$C$1,'2011-asu'!$B:$B,0),MATCH(B68,'2011-asu'!$10:$10,0)))=0,"",(INDEX('2011-asu'!$A$1:HM91,MATCH(CCC!$C$1,'2011-asu'!$B:$B,0),MATCH(B68,'2011-asu'!$10:$10,0)))))</f>
        <v/>
      </c>
      <c r="E68" s="30" t="str">
        <f>IF(A68="","",IF(INDEX('2011-asu'!$A$1:HN91,MATCH(CCC!$C$1,'2011-asu'!$B:$B,0),MATCH(C68,'2011-asu'!$10:$10,0))=0,"",+INDEX('2011-asu'!$A$1:HN91,MATCH(CCC!$C$1,'2011-asu'!$B:$B,0),MATCH(C68,'2011-asu'!$10:$10,0))))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IF(A69="","",+IF((INDEX('2011-asu'!$A$1:HM92,MATCH(CCC!$C$1,'2011-asu'!$B:$B,0),MATCH(B69,'2011-asu'!$10:$10,0)))=0,"",(INDEX('2011-asu'!$A$1:HM92,MATCH(CCC!$C$1,'2011-asu'!$B:$B,0),MATCH(B69,'2011-asu'!$10:$10,0)))))</f>
        <v/>
      </c>
      <c r="E69" s="30" t="str">
        <f>IF(A69="","",IF(INDEX('2011-asu'!$A$1:HN92,MATCH(CCC!$C$1,'2011-asu'!$B:$B,0),MATCH(C69,'2011-asu'!$10:$10,0))=0,"",+INDEX('2011-asu'!$A$1:HN92,MATCH(CCC!$C$1,'2011-asu'!$B:$B,0),MATCH(C69,'2011-asu'!$10:$10,0))))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IF(A70="","",+IF((INDEX('2011-asu'!$A$1:HM93,MATCH(CCC!$C$1,'2011-asu'!$B:$B,0),MATCH(B70,'2011-asu'!$10:$10,0)))=0,"",(INDEX('2011-asu'!$A$1:HM93,MATCH(CCC!$C$1,'2011-asu'!$B:$B,0),MATCH(B70,'2011-asu'!$10:$10,0)))))</f>
        <v/>
      </c>
      <c r="E70" s="30" t="str">
        <f>IF(A70="","",IF(INDEX('2011-asu'!$A$1:HN93,MATCH(CCC!$C$1,'2011-asu'!$B:$B,0),MATCH(C70,'2011-asu'!$10:$10,0))=0,"",+INDEX('2011-asu'!$A$1:HN93,MATCH(CCC!$C$1,'2011-asu'!$B:$B,0),MATCH(C70,'2011-asu'!$10:$10,0))))</f>
        <v/>
      </c>
    </row>
  </sheetData>
  <autoFilter ref="B3:E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MATCH(MAX('2011-asu'!7:7),'2011-asu'!7:7,0)</f>
        <v>72</v>
      </c>
      <c r="B1" s="30" t="s">
        <v>11</v>
      </c>
      <c r="C1" s="31" t="s">
        <v>19</v>
      </c>
      <c r="D1" s="32" t="s">
        <v>10</v>
      </c>
      <c r="E1" s="33">
        <f ca="1">+INDIRECT(CONCATENATE("'2011-asu'!A",+MATCH($C$1,'2011-asu'!$B$1:$B$19,0)))</f>
        <v>8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72</v>
      </c>
      <c r="B4" s="30" t="str">
        <f>+INDEX('2011-asu'!$10:$10,1,$A4-1)</f>
        <v>2019-07-15-to-2019-10-14-pe-05</v>
      </c>
      <c r="C4" s="30" t="str">
        <f>+INDEX('2011-asu'!$10:$10,1,$A4)</f>
        <v>2019-07-15-to-2019-10-14-up-05</v>
      </c>
      <c r="D4" s="30">
        <f>+IF((INDEX('2011-asu'!$A$1:HM27,MATCH('CC to C'!$C$1,'2011-asu'!$B:$B,0),MATCH(B4,'2011-asu'!$10:$10,0)))=0,"",(INDEX('2011-asu'!$A$1:HM27,MATCH('CC to C'!$C$1,'2011-asu'!$B:$B,0),MATCH(B4,'2011-asu'!$10:$10,0))))</f>
        <v>263</v>
      </c>
      <c r="E4" s="30">
        <f>IF(INDEX('2011-asu'!$A$1:HN27,MATCH('CC to C'!$C$1,'2011-asu'!$B:$B,0),MATCH(C4,'2011-asu'!$10:$10,0))=0,"",+INDEX('2011-asu'!$A$1:HN27,MATCH('CC to C'!$C$1,'2011-asu'!$B:$B,0),MATCH(C4,'2011-asu'!$10:$10,0)))</f>
        <v>15.1</v>
      </c>
    </row>
    <row r="5" spans="1:5" x14ac:dyDescent="0.2">
      <c r="A5" s="30">
        <f t="shared" ref="A5:A38" si="0">IF(OR(A4=4,A4=""),"",+A4-2)</f>
        <v>70</v>
      </c>
      <c r="B5" s="30" t="str">
        <f>IF(A5="","",+INDEX('2011-asu'!$10:$10,1,$A5-1))</f>
        <v>2019-04-15-to-2019-07-14-pe-05</v>
      </c>
      <c r="C5" s="30" t="str">
        <f>IF(A5="","",+INDEX('2011-asu'!$10:$10,1,$A5))</f>
        <v>2019-04-15-to-2019-07-14-up-05</v>
      </c>
      <c r="D5" s="30">
        <f>IF(A5="","",+IF((INDEX('2011-asu'!$A$1:HM28,MATCH('CC to C'!$C$1,'2011-asu'!$B:$B,0),MATCH(B5,'2011-asu'!$10:$10,0)))=0,"",(INDEX('2011-asu'!$A$1:HM28,MATCH('CC to C'!$C$1,'2011-asu'!$B:$B,0),MATCH(B5,'2011-asu'!$10:$10,0)))))</f>
        <v>261</v>
      </c>
      <c r="E5" s="30">
        <f>IF(A5="","",IF(INDEX('2011-asu'!$A$1:HN28,MATCH('CC to C'!$C$1,'2011-asu'!$B:$B,0),MATCH(C5,'2011-asu'!$10:$10,0))=0,"",+INDEX('2011-asu'!$A$1:HN28,MATCH('CC to C'!$C$1,'2011-asu'!$B:$B,0),MATCH(C5,'2011-asu'!$10:$10,0))))</f>
        <v>14.98</v>
      </c>
    </row>
    <row r="6" spans="1:5" x14ac:dyDescent="0.2">
      <c r="A6" s="30">
        <f t="shared" si="0"/>
        <v>68</v>
      </c>
      <c r="B6" s="30" t="str">
        <f>IF(A6="","",+INDEX('2011-asu'!$10:$10,1,$A6-1))</f>
        <v>2019-01-15-to-2019-04-14-pe-05</v>
      </c>
      <c r="C6" s="30" t="str">
        <f>IF(A6="","",+INDEX('2011-asu'!$10:$10,1,$A6))</f>
        <v>2019-01-15-to-2019-04-14-up-05</v>
      </c>
      <c r="D6" s="30">
        <f>IF(A6="","",+IF((INDEX('2011-asu'!$A$1:HM29,MATCH('CC to C'!$C$1,'2011-asu'!$B:$B,0),MATCH(B6,'2011-asu'!$10:$10,0)))=0,"",(INDEX('2011-asu'!$A$1:HM29,MATCH('CC to C'!$C$1,'2011-asu'!$B:$B,0),MATCH(B6,'2011-asu'!$10:$10,0)))))</f>
        <v>237</v>
      </c>
      <c r="E6" s="30">
        <f>IF(A6="","",IF(INDEX('2011-asu'!$A$1:HN29,MATCH('CC to C'!$C$1,'2011-asu'!$B:$B,0),MATCH(C6,'2011-asu'!$10:$10,0))=0,"",+INDEX('2011-asu'!$A$1:HN29,MATCH('CC to C'!$C$1,'2011-asu'!$B:$B,0),MATCH(C6,'2011-asu'!$10:$10,0))))</f>
        <v>13.56</v>
      </c>
    </row>
    <row r="7" spans="1:5" x14ac:dyDescent="0.2">
      <c r="A7" s="30">
        <f t="shared" si="0"/>
        <v>66</v>
      </c>
      <c r="B7" s="30" t="str">
        <f>IF(A7="","",+INDEX('2011-asu'!$10:$10,1,$A7-1))</f>
        <v>2018-10-15-to-2019-01-14-pe-05</v>
      </c>
      <c r="C7" s="30" t="str">
        <f>IF(A7="","",+INDEX('2011-asu'!$10:$10,1,$A7))</f>
        <v>2018-10-15-to-2019-01-14-up-05</v>
      </c>
      <c r="D7" s="30">
        <f>IF(A7="","",+IF((INDEX('2011-asu'!$A$1:HM30,MATCH('CC to C'!$C$1,'2011-asu'!$B:$B,0),MATCH(B7,'2011-asu'!$10:$10,0)))=0,"",(INDEX('2011-asu'!$A$1:HM30,MATCH('CC to C'!$C$1,'2011-asu'!$B:$B,0),MATCH(B7,'2011-asu'!$10:$10,0)))))</f>
        <v>217</v>
      </c>
      <c r="E7" s="30">
        <f>IF(A7="","",IF(INDEX('2011-asu'!$A$1:HN30,MATCH('CC to C'!$C$1,'2011-asu'!$B:$B,0),MATCH(C7,'2011-asu'!$10:$10,0))=0,"",+INDEX('2011-asu'!$A$1:HN30,MATCH('CC to C'!$C$1,'2011-asu'!$B:$B,0),MATCH(C7,'2011-asu'!$10:$10,0))))</f>
        <v>12.38</v>
      </c>
    </row>
    <row r="8" spans="1:5" x14ac:dyDescent="0.2">
      <c r="A8" s="30">
        <f t="shared" si="0"/>
        <v>64</v>
      </c>
      <c r="B8" s="30" t="str">
        <f>IF(A8="","",+INDEX('2011-asu'!$10:$10,1,$A8-1))</f>
        <v>2018-07-15-to-2018-10-14-pe-05</v>
      </c>
      <c r="C8" s="30" t="str">
        <f>IF(A8="","",+INDEX('2011-asu'!$10:$10,1,$A8))</f>
        <v>2018-07-15-to-2018-10-14-up-05</v>
      </c>
      <c r="D8" s="30">
        <f>IF(A8="","",+IF((INDEX('2011-asu'!$A$1:HM31,MATCH('CC to C'!$C$1,'2011-asu'!$B:$B,0),MATCH(B8,'2011-asu'!$10:$10,0)))=0,"",(INDEX('2011-asu'!$A$1:HM31,MATCH('CC to C'!$C$1,'2011-asu'!$B:$B,0),MATCH(B8,'2011-asu'!$10:$10,0)))))</f>
        <v>214</v>
      </c>
      <c r="E8" s="30">
        <f>IF(A8="","",IF(INDEX('2011-asu'!$A$1:HN31,MATCH('CC to C'!$C$1,'2011-asu'!$B:$B,0),MATCH(C8,'2011-asu'!$10:$10,0))=0,"",+INDEX('2011-asu'!$A$1:HN31,MATCH('CC to C'!$C$1,'2011-asu'!$B:$B,0),MATCH(C8,'2011-asu'!$10:$10,0))))</f>
        <v>12.2</v>
      </c>
    </row>
    <row r="9" spans="1:5" x14ac:dyDescent="0.2">
      <c r="A9" s="30">
        <f t="shared" si="0"/>
        <v>62</v>
      </c>
      <c r="B9" s="30" t="str">
        <f>IF(A9="","",+INDEX('2011-asu'!$10:$10,1,$A9-1))</f>
        <v>2018-04-15-to-2018-07-14-pe-05</v>
      </c>
      <c r="C9" s="30" t="str">
        <f>IF(A9="","",+INDEX('2011-asu'!$10:$10,1,$A9))</f>
        <v>2018-04-15-to-2018-07-14-up-05</v>
      </c>
      <c r="D9" s="30">
        <f>IF(A9="","",+IF((INDEX('2011-asu'!$A$1:HM32,MATCH('CC to C'!$C$1,'2011-asu'!$B:$B,0),MATCH(B9,'2011-asu'!$10:$10,0)))=0,"",(INDEX('2011-asu'!$A$1:HM32,MATCH('CC to C'!$C$1,'2011-asu'!$B:$B,0),MATCH(B9,'2011-asu'!$10:$10,0)))))</f>
        <v>211</v>
      </c>
      <c r="E9" s="30">
        <f>IF(A9="","",IF(INDEX('2011-asu'!$A$1:HN32,MATCH('CC to C'!$C$1,'2011-asu'!$B:$B,0),MATCH(C9,'2011-asu'!$10:$10,0))=0,"",+INDEX('2011-asu'!$A$1:HN32,MATCH('CC to C'!$C$1,'2011-asu'!$B:$B,0),MATCH(C9,'2011-asu'!$10:$10,0))))</f>
        <v>12.02</v>
      </c>
    </row>
    <row r="10" spans="1:5" x14ac:dyDescent="0.2">
      <c r="A10" s="30">
        <f t="shared" si="0"/>
        <v>60</v>
      </c>
      <c r="B10" s="30" t="str">
        <f>IF(A10="","",+INDEX('2011-asu'!$10:$10,1,$A10-1))</f>
        <v>2018-01-15-to-2018-04-14-pe-05</v>
      </c>
      <c r="C10" s="30" t="str">
        <f>IF(A10="","",+INDEX('2011-asu'!$10:$10,1,$A10))</f>
        <v>2018-01-15-to-2018-04-14-up-05</v>
      </c>
      <c r="D10" s="30">
        <f>IF(A10="","",+IF((INDEX('2011-asu'!$A$1:HM33,MATCH('CC to C'!$C$1,'2011-asu'!$B:$B,0),MATCH(B10,'2011-asu'!$10:$10,0)))=0,"",(INDEX('2011-asu'!$A$1:HM33,MATCH('CC to C'!$C$1,'2011-asu'!$B:$B,0),MATCH(B10,'2011-asu'!$10:$10,0)))))</f>
        <v>213</v>
      </c>
      <c r="E10" s="30">
        <f>IF(A10="","",IF(INDEX('2011-asu'!$A$1:HN33,MATCH('CC to C'!$C$1,'2011-asu'!$B:$B,0),MATCH(C10,'2011-asu'!$10:$10,0))=0,"",+INDEX('2011-asu'!$A$1:HN33,MATCH('CC to C'!$C$1,'2011-asu'!$B:$B,0),MATCH(C10,'2011-asu'!$10:$10,0))))</f>
        <v>12.14</v>
      </c>
    </row>
    <row r="11" spans="1:5" x14ac:dyDescent="0.2">
      <c r="A11" s="30">
        <f t="shared" si="0"/>
        <v>58</v>
      </c>
      <c r="B11" s="30" t="str">
        <f>IF(A11="","",+INDEX('2011-asu'!$10:$10,1,$A11-1))</f>
        <v>2017-10-15-to-2018-01-14-pe-05</v>
      </c>
      <c r="C11" s="30" t="str">
        <f>IF(A11="","",+INDEX('2011-asu'!$10:$10,1,$A11))</f>
        <v>2017-10-15-to-2018-01-14-up-05</v>
      </c>
      <c r="D11" s="30">
        <f>IF(A11="","",+IF((INDEX('2011-asu'!$A$1:HM34,MATCH('CC to C'!$C$1,'2011-asu'!$B:$B,0),MATCH(B11,'2011-asu'!$10:$10,0)))=0,"",(INDEX('2011-asu'!$A$1:HM34,MATCH('CC to C'!$C$1,'2011-asu'!$B:$B,0),MATCH(B11,'2011-asu'!$10:$10,0)))))</f>
        <v>221</v>
      </c>
      <c r="E11" s="30">
        <f>IF(A11="","",IF(INDEX('2011-asu'!$A$1:HN34,MATCH('CC to C'!$C$1,'2011-asu'!$B:$B,0),MATCH(C11,'2011-asu'!$10:$10,0))=0,"",+INDEX('2011-asu'!$A$1:HN34,MATCH('CC to C'!$C$1,'2011-asu'!$B:$B,0),MATCH(C11,'2011-asu'!$10:$10,0))))</f>
        <v>12.61</v>
      </c>
    </row>
    <row r="12" spans="1:5" x14ac:dyDescent="0.2">
      <c r="A12" s="30">
        <f t="shared" si="0"/>
        <v>56</v>
      </c>
      <c r="B12" s="30" t="str">
        <f>IF(A12="","",+INDEX('2011-asu'!$10:$10,1,$A12-1))</f>
        <v>2017-07-15-to-2017-10-14-pe-05</v>
      </c>
      <c r="C12" s="30" t="str">
        <f>IF(A12="","",+INDEX('2011-asu'!$10:$10,1,$A12))</f>
        <v>2017-07-15-to-2017-10-14-up-05</v>
      </c>
      <c r="D12" s="30">
        <f>IF(A12="","",+IF((INDEX('2011-asu'!$A$1:HM35,MATCH('CC to C'!$C$1,'2011-asu'!$B:$B,0),MATCH(B12,'2011-asu'!$10:$10,0)))=0,"",(INDEX('2011-asu'!$A$1:HM35,MATCH('CC to C'!$C$1,'2011-asu'!$B:$B,0),MATCH(B12,'2011-asu'!$10:$10,0)))))</f>
        <v>213</v>
      </c>
      <c r="E12" s="30">
        <f>IF(A12="","",IF(INDEX('2011-asu'!$A$1:HN35,MATCH('CC to C'!$C$1,'2011-asu'!$B:$B,0),MATCH(C12,'2011-asu'!$10:$10,0))=0,"",+INDEX('2011-asu'!$A$1:HN35,MATCH('CC to C'!$C$1,'2011-asu'!$B:$B,0),MATCH(C12,'2011-asu'!$10:$10,0))))</f>
        <v>12.14</v>
      </c>
    </row>
    <row r="13" spans="1:5" x14ac:dyDescent="0.2">
      <c r="A13" s="30">
        <f t="shared" si="0"/>
        <v>54</v>
      </c>
      <c r="B13" s="30" t="str">
        <f>IF(A13="","",+INDEX('2011-asu'!$10:$10,1,$A13-1))</f>
        <v>2017-04-15-to-2017-07-14-pe-05</v>
      </c>
      <c r="C13" s="30" t="str">
        <f>IF(A13="","",+INDEX('2011-asu'!$10:$10,1,$A13))</f>
        <v>2017-04-15-to-2017-07-14-up-05</v>
      </c>
      <c r="D13" s="30">
        <f>IF(A13="","",+IF((INDEX('2011-asu'!$A$1:HM36,MATCH('CC to C'!$C$1,'2011-asu'!$B:$B,0),MATCH(B13,'2011-asu'!$10:$10,0)))=0,"",(INDEX('2011-asu'!$A$1:HM36,MATCH('CC to C'!$C$1,'2011-asu'!$B:$B,0),MATCH(B13,'2011-asu'!$10:$10,0)))))</f>
        <v>194</v>
      </c>
      <c r="E13" s="30">
        <f>IF(A13="","",IF(INDEX('2011-asu'!$A$1:HN36,MATCH('CC to C'!$C$1,'2011-asu'!$B:$B,0),MATCH(C13,'2011-asu'!$10:$10,0))=0,"",+INDEX('2011-asu'!$A$1:HN36,MATCH('CC to C'!$C$1,'2011-asu'!$B:$B,0),MATCH(C13,'2011-asu'!$10:$10,0))))</f>
        <v>11.03</v>
      </c>
    </row>
    <row r="14" spans="1:5" x14ac:dyDescent="0.2">
      <c r="A14" s="30">
        <f t="shared" si="0"/>
        <v>52</v>
      </c>
      <c r="B14" s="30" t="str">
        <f>IF(A14="","",+INDEX('2011-asu'!$10:$10,1,$A14-1))</f>
        <v>2017-01-15-to-2017-04-14-pe-05</v>
      </c>
      <c r="C14" s="30" t="str">
        <f>IF(A14="","",+INDEX('2011-asu'!$10:$10,1,$A14))</f>
        <v>2017-01-15-to-2017-04-14-up-05</v>
      </c>
      <c r="D14" s="30">
        <f>IF(A14="","",+IF((INDEX('2011-asu'!$A$1:HM37,MATCH('CC to C'!$C$1,'2011-asu'!$B:$B,0),MATCH(B14,'2011-asu'!$10:$10,0)))=0,"",(INDEX('2011-asu'!$A$1:HM37,MATCH('CC to C'!$C$1,'2011-asu'!$B:$B,0),MATCH(B14,'2011-asu'!$10:$10,0)))))</f>
        <v>235</v>
      </c>
      <c r="E14" s="30">
        <f>IF(A14="","",IF(INDEX('2011-asu'!$A$1:HN37,MATCH('CC to C'!$C$1,'2011-asu'!$B:$B,0),MATCH(C14,'2011-asu'!$10:$10,0))=0,"",+INDEX('2011-asu'!$A$1:HN37,MATCH('CC to C'!$C$1,'2011-asu'!$B:$B,0),MATCH(C14,'2011-asu'!$10:$10,0))))</f>
        <v>13.44</v>
      </c>
    </row>
    <row r="15" spans="1:5" x14ac:dyDescent="0.2">
      <c r="A15" s="30">
        <f t="shared" si="0"/>
        <v>50</v>
      </c>
      <c r="B15" s="30" t="str">
        <f>IF(A15="","",+INDEX('2011-asu'!$10:$10,1,$A15-1))</f>
        <v>2016-10-15-to-2017-01-14-pe-05</v>
      </c>
      <c r="C15" s="30" t="str">
        <f>IF(A15="","",+INDEX('2011-asu'!$10:$10,1,$A15))</f>
        <v>2016-10-15-to-2017-01-14-up-05</v>
      </c>
      <c r="D15" s="30">
        <f>IF(A15="","",+IF((INDEX('2011-asu'!$A$1:HM38,MATCH('CC to C'!$C$1,'2011-asu'!$B:$B,0),MATCH(B15,'2011-asu'!$10:$10,0)))=0,"",(INDEX('2011-asu'!$A$1:HM38,MATCH('CC to C'!$C$1,'2011-asu'!$B:$B,0),MATCH(B15,'2011-asu'!$10:$10,0)))))</f>
        <v>250</v>
      </c>
      <c r="E15" s="30">
        <f>IF(A15="","",IF(INDEX('2011-asu'!$A$1:HN38,MATCH('CC to C'!$C$1,'2011-asu'!$B:$B,0),MATCH(C15,'2011-asu'!$10:$10,0))=0,"",+INDEX('2011-asu'!$A$1:HN38,MATCH('CC to C'!$C$1,'2011-asu'!$B:$B,0),MATCH(C15,'2011-asu'!$10:$10,0))))</f>
        <v>14.33</v>
      </c>
    </row>
    <row r="16" spans="1:5" x14ac:dyDescent="0.2">
      <c r="A16" s="30">
        <f t="shared" si="0"/>
        <v>48</v>
      </c>
      <c r="B16" s="30" t="str">
        <f>IF(A16="","",+INDEX('2011-asu'!$10:$10,1,$A16-1))</f>
        <v>2016-07-15-to-2016-10-14-pe-05</v>
      </c>
      <c r="C16" s="30" t="str">
        <f>IF(A16="","",+INDEX('2011-asu'!$10:$10,1,$A16))</f>
        <v>2016-07-15-to-2016-10-14-up-05</v>
      </c>
      <c r="D16" s="30">
        <f>IF(A16="","",+IF((INDEX('2011-asu'!$A$1:HM39,MATCH('CC to C'!$C$1,'2011-asu'!$B:$B,0),MATCH(B16,'2011-asu'!$10:$10,0)))=0,"",(INDEX('2011-asu'!$A$1:HM39,MATCH('CC to C'!$C$1,'2011-asu'!$B:$B,0),MATCH(B16,'2011-asu'!$10:$10,0)))))</f>
        <v>269</v>
      </c>
      <c r="E16" s="30">
        <f>IF(A16="","",IF(INDEX('2011-asu'!$A$1:HN39,MATCH('CC to C'!$C$1,'2011-asu'!$B:$B,0),MATCH(C16,'2011-asu'!$10:$10,0))=0,"",+INDEX('2011-asu'!$A$1:HN39,MATCH('CC to C'!$C$1,'2011-asu'!$B:$B,0),MATCH(C16,'2011-asu'!$10:$10,0))))</f>
        <v>15.46</v>
      </c>
    </row>
    <row r="17" spans="1:5" x14ac:dyDescent="0.2">
      <c r="A17" s="30">
        <f t="shared" si="0"/>
        <v>46</v>
      </c>
      <c r="B17" s="30" t="str">
        <f>IF(A17="","",+INDEX('2011-asu'!$10:$10,1,$A17-1))</f>
        <v>2016-04-15-to-2016-07-14-pe-05</v>
      </c>
      <c r="C17" s="30" t="str">
        <f>IF(A17="","",+INDEX('2011-asu'!$10:$10,1,$A17))</f>
        <v>2016-04-15-to-2016-07-14-up-05</v>
      </c>
      <c r="D17" s="30">
        <f>IF(A17="","",+IF((INDEX('2011-asu'!$A$1:HM40,MATCH('CC to C'!$C$1,'2011-asu'!$B:$B,0),MATCH(B17,'2011-asu'!$10:$10,0)))=0,"",(INDEX('2011-asu'!$A$1:HM40,MATCH('CC to C'!$C$1,'2011-asu'!$B:$B,0),MATCH(B17,'2011-asu'!$10:$10,0)))))</f>
        <v>283</v>
      </c>
      <c r="E17" s="30">
        <f>IF(A17="","",IF(INDEX('2011-asu'!$A$1:HN40,MATCH('CC to C'!$C$1,'2011-asu'!$B:$B,0),MATCH(C17,'2011-asu'!$10:$10,0))=0,"",+INDEX('2011-asu'!$A$1:HN40,MATCH('CC to C'!$C$1,'2011-asu'!$B:$B,0),MATCH(C17,'2011-asu'!$10:$10,0))))</f>
        <v>16.3</v>
      </c>
    </row>
    <row r="18" spans="1:5" x14ac:dyDescent="0.2">
      <c r="A18" s="30">
        <f t="shared" si="0"/>
        <v>44</v>
      </c>
      <c r="B18" s="30" t="str">
        <f>IF(A18="","",+INDEX('2011-asu'!$10:$10,1,$A18-1))</f>
        <v>2016-01-15-to-2016-04-14-pe-05</v>
      </c>
      <c r="C18" s="30" t="str">
        <f>IF(A18="","",+INDEX('2011-asu'!$10:$10,1,$A18))</f>
        <v>2016-01-15-to-2016-04-14-up-05</v>
      </c>
      <c r="D18" s="30">
        <f>IF(A18="","",+IF((INDEX('2011-asu'!$A$1:HM41,MATCH('CC to C'!$C$1,'2011-asu'!$B:$B,0),MATCH(B18,'2011-asu'!$10:$10,0)))=0,"",(INDEX('2011-asu'!$A$1:HM41,MATCH('CC to C'!$C$1,'2011-asu'!$B:$B,0),MATCH(B18,'2011-asu'!$10:$10,0)))))</f>
        <v>262</v>
      </c>
      <c r="E18" s="30">
        <f>IF(A18="","",IF(INDEX('2011-asu'!$A$1:HN41,MATCH('CC to C'!$C$1,'2011-asu'!$B:$B,0),MATCH(C18,'2011-asu'!$10:$10,0))=0,"",+INDEX('2011-asu'!$A$1:HN41,MATCH('CC to C'!$C$1,'2011-asu'!$B:$B,0),MATCH(C18,'2011-asu'!$10:$10,0))))</f>
        <v>15.04</v>
      </c>
    </row>
    <row r="19" spans="1:5" x14ac:dyDescent="0.2">
      <c r="A19" s="30">
        <f t="shared" si="0"/>
        <v>42</v>
      </c>
      <c r="B19" s="30" t="str">
        <f>IF(A19="","",+INDEX('2011-asu'!$10:$10,1,$A19-1))</f>
        <v>2015-10-15-to-2016-01-14-pe-05</v>
      </c>
      <c r="C19" s="30" t="str">
        <f>IF(A19="","",+INDEX('2011-asu'!$10:$10,1,$A19))</f>
        <v>2015-10-15-to-2016-01-14-up-05</v>
      </c>
      <c r="D19" s="30">
        <f>IF(A19="","",+IF((INDEX('2011-asu'!$A$1:HM42,MATCH('CC to C'!$C$1,'2011-asu'!$B:$B,0),MATCH(B19,'2011-asu'!$10:$10,0)))=0,"",(INDEX('2011-asu'!$A$1:HM42,MATCH('CC to C'!$C$1,'2011-asu'!$B:$B,0),MATCH(B19,'2011-asu'!$10:$10,0)))))</f>
        <v>244</v>
      </c>
      <c r="E19" s="30">
        <f>IF(A19="","",IF(INDEX('2011-asu'!$A$1:HN42,MATCH('CC to C'!$C$1,'2011-asu'!$B:$B,0),MATCH(C19,'2011-asu'!$10:$10,0))=0,"",+INDEX('2011-asu'!$A$1:HN42,MATCH('CC to C'!$C$1,'2011-asu'!$B:$B,0),MATCH(C19,'2011-asu'!$10:$10,0))))</f>
        <v>13.97</v>
      </c>
    </row>
    <row r="20" spans="1:5" x14ac:dyDescent="0.2">
      <c r="A20" s="30">
        <f t="shared" si="0"/>
        <v>40</v>
      </c>
      <c r="B20" s="30" t="str">
        <f>IF(A20="","",+INDEX('2011-asu'!$10:$10,1,$A20-1))</f>
        <v>2015-07-15-to-2015-10-14-pe-05</v>
      </c>
      <c r="C20" s="30" t="str">
        <f>IF(A20="","",+INDEX('2011-asu'!$10:$10,1,$A20))</f>
        <v>2015-07-15-to-2015-10-14-up-05</v>
      </c>
      <c r="D20" s="30">
        <f>IF(A20="","",+IF((INDEX('2011-asu'!$A$1:HM43,MATCH('CC to C'!$C$1,'2011-asu'!$B:$B,0),MATCH(B20,'2011-asu'!$10:$10,0)))=0,"",(INDEX('2011-asu'!$A$1:HM43,MATCH('CC to C'!$C$1,'2011-asu'!$B:$B,0),MATCH(B20,'2011-asu'!$10:$10,0)))))</f>
        <v>236</v>
      </c>
      <c r="E20" s="30">
        <f>IF(A20="","",IF(INDEX('2011-asu'!$A$1:HN43,MATCH('CC to C'!$C$1,'2011-asu'!$B:$B,0),MATCH(C20,'2011-asu'!$10:$10,0))=0,"",+INDEX('2011-asu'!$A$1:HN43,MATCH('CC to C'!$C$1,'2011-asu'!$B:$B,0),MATCH(C20,'2011-asu'!$10:$10,0))))</f>
        <v>13.5</v>
      </c>
    </row>
    <row r="21" spans="1:5" x14ac:dyDescent="0.2">
      <c r="A21" s="30">
        <f t="shared" si="0"/>
        <v>38</v>
      </c>
      <c r="B21" s="30" t="str">
        <f>IF(A21="","",+INDEX('2011-asu'!$10:$10,1,$A21-1))</f>
        <v>2015-04-15-to-2015-07-14-pe-05</v>
      </c>
      <c r="C21" s="30" t="str">
        <f>IF(A21="","",+INDEX('2011-asu'!$10:$10,1,$A21))</f>
        <v>2015-04-15-to-2015-07-14-up-05</v>
      </c>
      <c r="D21" s="30">
        <f>IF(A21="","",+IF((INDEX('2011-asu'!$A$1:HM44,MATCH('CC to C'!$C$1,'2011-asu'!$B:$B,0),MATCH(B21,'2011-asu'!$10:$10,0)))=0,"",(INDEX('2011-asu'!$A$1:HM44,MATCH('CC to C'!$C$1,'2011-asu'!$B:$B,0),MATCH(B21,'2011-asu'!$10:$10,0)))))</f>
        <v>244</v>
      </c>
      <c r="E21" s="30">
        <f>IF(A21="","",IF(INDEX('2011-asu'!$A$1:HN44,MATCH('CC to C'!$C$1,'2011-asu'!$B:$B,0),MATCH(C21,'2011-asu'!$10:$10,0))=0,"",+INDEX('2011-asu'!$A$1:HN44,MATCH('CC to C'!$C$1,'2011-asu'!$B:$B,0),MATCH(C21,'2011-asu'!$10:$10,0))))</f>
        <v>13.97</v>
      </c>
    </row>
    <row r="22" spans="1:5" x14ac:dyDescent="0.2">
      <c r="A22" s="30">
        <f t="shared" si="0"/>
        <v>36</v>
      </c>
      <c r="B22" s="30" t="str">
        <f>IF(A22="","",+INDEX('2011-asu'!$10:$10,1,$A22-1))</f>
        <v>2015-01-15-to-2015-04-14-pe-05</v>
      </c>
      <c r="C22" s="30" t="str">
        <f>IF(A22="","",+INDEX('2011-asu'!$10:$10,1,$A22))</f>
        <v>2015-01-15-to-2015-04-14-up-05</v>
      </c>
      <c r="D22" s="30">
        <f>IF(A22="","",+IF((INDEX('2011-asu'!$A$1:HM45,MATCH('CC to C'!$C$1,'2011-asu'!$B:$B,0),MATCH(B22,'2011-asu'!$10:$10,0)))=0,"",(INDEX('2011-asu'!$A$1:HM45,MATCH('CC to C'!$C$1,'2011-asu'!$B:$B,0),MATCH(B22,'2011-asu'!$10:$10,0)))))</f>
        <v>240</v>
      </c>
      <c r="E22" s="30">
        <f>IF(A22="","",IF(INDEX('2011-asu'!$A$1:HN45,MATCH('CC to C'!$C$1,'2011-asu'!$B:$B,0),MATCH(C22,'2011-asu'!$10:$10,0))=0,"",+INDEX('2011-asu'!$A$1:HN45,MATCH('CC to C'!$C$1,'2011-asu'!$B:$B,0),MATCH(C22,'2011-asu'!$10:$10,0))))</f>
        <v>13.73</v>
      </c>
    </row>
    <row r="23" spans="1:5" x14ac:dyDescent="0.2">
      <c r="A23" s="30">
        <f t="shared" si="0"/>
        <v>34</v>
      </c>
      <c r="B23" s="30" t="str">
        <f>IF(A23="","",+INDEX('2011-asu'!$10:$10,1,$A23-1))</f>
        <v>2014-10-15-to-2015-01-14-pe-05</v>
      </c>
      <c r="C23" s="30" t="str">
        <f>IF(A23="","",+INDEX('2011-asu'!$10:$10,1,$A23))</f>
        <v>2014-10-15-to-2015-01-14-up-05</v>
      </c>
      <c r="D23" s="30">
        <f>IF(A23="","",+IF((INDEX('2011-asu'!$A$1:HM46,MATCH('CC to C'!$C$1,'2011-asu'!$B:$B,0),MATCH(B23,'2011-asu'!$10:$10,0)))=0,"",(INDEX('2011-asu'!$A$1:HM46,MATCH('CC to C'!$C$1,'2011-asu'!$B:$B,0),MATCH(B23,'2011-asu'!$10:$10,0)))))</f>
        <v>222</v>
      </c>
      <c r="E23" s="30">
        <f>IF(A23="","",IF(INDEX('2011-asu'!$A$1:HN46,MATCH('CC to C'!$C$1,'2011-asu'!$B:$B,0),MATCH(C23,'2011-asu'!$10:$10,0))=0,"",+INDEX('2011-asu'!$A$1:HN46,MATCH('CC to C'!$C$1,'2011-asu'!$B:$B,0),MATCH(C23,'2011-asu'!$10:$10,0))))</f>
        <v>12.67</v>
      </c>
    </row>
    <row r="24" spans="1:5" x14ac:dyDescent="0.2">
      <c r="A24" s="30">
        <f t="shared" si="0"/>
        <v>32</v>
      </c>
      <c r="B24" s="30" t="str">
        <f>IF(A24="","",+INDEX('2011-asu'!$10:$10,1,$A24-1))</f>
        <v>2014-07-15-to-2014-10-14-pe-05</v>
      </c>
      <c r="C24" s="30" t="str">
        <f>IF(A24="","",+INDEX('2011-asu'!$10:$10,1,$A24))</f>
        <v>2014-07-15-to-2014-10-14-up-05</v>
      </c>
      <c r="D24" s="30">
        <f>IF(A24="","",+IF((INDEX('2011-asu'!$A$1:HM47,MATCH('CC to C'!$C$1,'2011-asu'!$B:$B,0),MATCH(B24,'2011-asu'!$10:$10,0)))=0,"",(INDEX('2011-asu'!$A$1:HM47,MATCH('CC to C'!$C$1,'2011-asu'!$B:$B,0),MATCH(B24,'2011-asu'!$10:$10,0)))))</f>
        <v>223</v>
      </c>
      <c r="E24" s="30">
        <f>IF(A24="","",IF(INDEX('2011-asu'!$A$1:HN47,MATCH('CC to C'!$C$1,'2011-asu'!$B:$B,0),MATCH(C24,'2011-asu'!$10:$10,0))=0,"",+INDEX('2011-asu'!$A$1:HN47,MATCH('CC to C'!$C$1,'2011-asu'!$B:$B,0),MATCH(C24,'2011-asu'!$10:$10,0))))</f>
        <v>12.73</v>
      </c>
    </row>
    <row r="25" spans="1:5" x14ac:dyDescent="0.2">
      <c r="A25" s="30">
        <f t="shared" si="0"/>
        <v>30</v>
      </c>
      <c r="B25" s="30" t="str">
        <f>IF(A25="","",+INDEX('2011-asu'!$10:$10,1,$A25-1))</f>
        <v>2014-04-15-to-2014-07-14-pe-05</v>
      </c>
      <c r="C25" s="30" t="str">
        <f>IF(A25="","",+INDEX('2011-asu'!$10:$10,1,$A25))</f>
        <v>2014-04-15-to-2014-07-14-up-05</v>
      </c>
      <c r="D25" s="30">
        <f>IF(A25="","",+IF((INDEX('2011-asu'!$A$1:HM48,MATCH('CC to C'!$C$1,'2011-asu'!$B:$B,0),MATCH(B25,'2011-asu'!$10:$10,0)))=0,"",(INDEX('2011-asu'!$A$1:HM48,MATCH('CC to C'!$C$1,'2011-asu'!$B:$B,0),MATCH(B25,'2011-asu'!$10:$10,0)))))</f>
        <v>234</v>
      </c>
      <c r="E25" s="30">
        <f>IF(A25="","",IF(INDEX('2011-asu'!$A$1:HN48,MATCH('CC to C'!$C$1,'2011-asu'!$B:$B,0),MATCH(C25,'2011-asu'!$10:$10,0))=0,"",+INDEX('2011-asu'!$A$1:HN48,MATCH('CC to C'!$C$1,'2011-asu'!$B:$B,0),MATCH(C25,'2011-asu'!$10:$10,0))))</f>
        <v>13.38</v>
      </c>
    </row>
    <row r="26" spans="1:5" x14ac:dyDescent="0.2">
      <c r="A26" s="30">
        <f t="shared" si="0"/>
        <v>28</v>
      </c>
      <c r="B26" s="30" t="str">
        <f>IF(A26="","",+INDEX('2011-asu'!$10:$10,1,$A26-1))</f>
        <v>2014-01-15-to-2014-04-14-pe-05</v>
      </c>
      <c r="C26" s="30" t="str">
        <f>IF(A26="","",+INDEX('2011-asu'!$10:$10,1,$A26))</f>
        <v>2014-01-15-to-2014-04-14-up-05</v>
      </c>
      <c r="D26" s="30">
        <f>IF(A26="","",+IF((INDEX('2011-asu'!$A$1:HM49,MATCH('CC to C'!$C$1,'2011-asu'!$B:$B,0),MATCH(B26,'2011-asu'!$10:$10,0)))=0,"",(INDEX('2011-asu'!$A$1:HM49,MATCH('CC to C'!$C$1,'2011-asu'!$B:$B,0),MATCH(B26,'2011-asu'!$10:$10,0)))))</f>
        <v>250</v>
      </c>
      <c r="E26" s="30">
        <f>IF(A26="","",IF(INDEX('2011-asu'!$A$1:HN49,MATCH('CC to C'!$C$1,'2011-asu'!$B:$B,0),MATCH(C26,'2011-asu'!$10:$10,0))=0,"",+INDEX('2011-asu'!$A$1:HN49,MATCH('CC to C'!$C$1,'2011-asu'!$B:$B,0),MATCH(C26,'2011-asu'!$10:$10,0))))</f>
        <v>14.33</v>
      </c>
    </row>
    <row r="27" spans="1:5" x14ac:dyDescent="0.2">
      <c r="A27" s="30">
        <f t="shared" si="0"/>
        <v>26</v>
      </c>
      <c r="B27" s="30" t="str">
        <f>IF(A27="","",+INDEX('2011-asu'!$10:$10,1,$A27-1))</f>
        <v>2013-10-15-to-2014-01-14-pe-05</v>
      </c>
      <c r="C27" s="30" t="str">
        <f>IF(A27="","",+INDEX('2011-asu'!$10:$10,1,$A27))</f>
        <v>2013-10-15-to-2014-01-14-up-05</v>
      </c>
      <c r="D27" s="30">
        <f>IF(A27="","",+IF((INDEX('2011-asu'!$A$1:HM50,MATCH('CC to C'!$C$1,'2011-asu'!$B:$B,0),MATCH(B27,'2011-asu'!$10:$10,0)))=0,"",(INDEX('2011-asu'!$A$1:HM50,MATCH('CC to C'!$C$1,'2011-asu'!$B:$B,0),MATCH(B27,'2011-asu'!$10:$10,0)))))</f>
        <v>248</v>
      </c>
      <c r="E27" s="30">
        <f>IF(A27="","",IF(INDEX('2011-asu'!$A$1:HN50,MATCH('CC to C'!$C$1,'2011-asu'!$B:$B,0),MATCH(C27,'2011-asu'!$10:$10,0))=0,"",+INDEX('2011-asu'!$A$1:HN50,MATCH('CC to C'!$C$1,'2011-asu'!$B:$B,0),MATCH(C27,'2011-asu'!$10:$10,0))))</f>
        <v>14.21</v>
      </c>
    </row>
    <row r="28" spans="1:5" x14ac:dyDescent="0.2">
      <c r="A28" s="30">
        <f t="shared" si="0"/>
        <v>24</v>
      </c>
      <c r="B28" s="30" t="str">
        <f>IF(A28="","",+INDEX('2011-asu'!$10:$10,1,$A28-1))</f>
        <v>2013-07-15-to-2013-10-14-pe-05</v>
      </c>
      <c r="C28" s="30" t="str">
        <f>IF(A28="","",+INDEX('2011-asu'!$10:$10,1,$A28))</f>
        <v>2013-07-15-to-2013-10-14-up-05</v>
      </c>
      <c r="D28" s="30">
        <f>IF(A28="","",+IF((INDEX('2011-asu'!$A$1:HM51,MATCH('CC to C'!$C$1,'2011-asu'!$B:$B,0),MATCH(B28,'2011-asu'!$10:$10,0)))=0,"",(INDEX('2011-asu'!$A$1:HM51,MATCH('CC to C'!$C$1,'2011-asu'!$B:$B,0),MATCH(B28,'2011-asu'!$10:$10,0)))))</f>
        <v>255</v>
      </c>
      <c r="E28" s="30">
        <f>IF(A28="","",IF(INDEX('2011-asu'!$A$1:HN51,MATCH('CC to C'!$C$1,'2011-asu'!$B:$B,0),MATCH(C28,'2011-asu'!$10:$10,0))=0,"",+INDEX('2011-asu'!$A$1:HN51,MATCH('CC to C'!$C$1,'2011-asu'!$B:$B,0),MATCH(C28,'2011-asu'!$10:$10,0))))</f>
        <v>14.63</v>
      </c>
    </row>
    <row r="29" spans="1:5" x14ac:dyDescent="0.2">
      <c r="A29" s="30">
        <f t="shared" si="0"/>
        <v>22</v>
      </c>
      <c r="B29" s="30" t="str">
        <f>IF(A29="","",+INDEX('2011-asu'!$10:$10,1,$A29-1))</f>
        <v>2013-04-15-to-2013-07-14-pe-05</v>
      </c>
      <c r="C29" s="30" t="str">
        <f>IF(A29="","",+INDEX('2011-asu'!$10:$10,1,$A29))</f>
        <v>2013-04-15-to-2013-07-14-up-05</v>
      </c>
      <c r="D29" s="30">
        <f>IF(A29="","",+IF((INDEX('2011-asu'!$A$1:HM52,MATCH('CC to C'!$C$1,'2011-asu'!$B:$B,0),MATCH(B29,'2011-asu'!$10:$10,0)))=0,"",(INDEX('2011-asu'!$A$1:HM52,MATCH('CC to C'!$C$1,'2011-asu'!$B:$B,0),MATCH(B29,'2011-asu'!$10:$10,0)))))</f>
        <v>267</v>
      </c>
      <c r="E29" s="30">
        <f>IF(A29="","",IF(INDEX('2011-asu'!$A$1:HN52,MATCH('CC to C'!$C$1,'2011-asu'!$B:$B,0),MATCH(C29,'2011-asu'!$10:$10,0))=0,"",+INDEX('2011-asu'!$A$1:HN52,MATCH('CC to C'!$C$1,'2011-asu'!$B:$B,0),MATCH(C29,'2011-asu'!$10:$10,0))))</f>
        <v>15.34</v>
      </c>
    </row>
    <row r="30" spans="1:5" x14ac:dyDescent="0.2">
      <c r="A30" s="30">
        <f t="shared" si="0"/>
        <v>20</v>
      </c>
      <c r="B30" s="30" t="str">
        <f>IF(A30="","",+INDEX('2011-asu'!$10:$10,1,$A30-1))</f>
        <v>2013-01-15-to-2013-04-14-pe-05</v>
      </c>
      <c r="C30" s="30" t="str">
        <f>IF(A30="","",+INDEX('2011-asu'!$10:$10,1,$A30))</f>
        <v>2013-01-15-to-2013-04-14-up-05</v>
      </c>
      <c r="D30" s="30">
        <f>IF(A30="","",+IF((INDEX('2011-asu'!$A$1:HM53,MATCH('CC to C'!$C$1,'2011-asu'!$B:$B,0),MATCH(B30,'2011-asu'!$10:$10,0)))=0,"",(INDEX('2011-asu'!$A$1:HM53,MATCH('CC to C'!$C$1,'2011-asu'!$B:$B,0),MATCH(B30,'2011-asu'!$10:$10,0)))))</f>
        <v>292</v>
      </c>
      <c r="E30" s="30">
        <f>IF(A30="","",IF(INDEX('2011-asu'!$A$1:HN53,MATCH('CC to C'!$C$1,'2011-asu'!$B:$B,0),MATCH(C30,'2011-asu'!$10:$10,0))=0,"",+INDEX('2011-asu'!$A$1:HN53,MATCH('CC to C'!$C$1,'2011-asu'!$B:$B,0),MATCH(C30,'2011-asu'!$10:$10,0))))</f>
        <v>16.84</v>
      </c>
    </row>
    <row r="31" spans="1:5" x14ac:dyDescent="0.2">
      <c r="A31" s="30">
        <f t="shared" si="0"/>
        <v>18</v>
      </c>
      <c r="B31" s="30" t="str">
        <f>IF(A31="","",+INDEX('2011-asu'!$10:$10,1,$A31-1))</f>
        <v>2012-10-15-to-2013-01-14-pe-05</v>
      </c>
      <c r="C31" s="30" t="str">
        <f>IF(A31="","",+INDEX('2011-asu'!$10:$10,1,$A31))</f>
        <v>2012-10-15-to-2013-01-14-up-05</v>
      </c>
      <c r="D31" s="30">
        <f>IF(A31="","",+IF((INDEX('2011-asu'!$A$1:HM54,MATCH('CC to C'!$C$1,'2011-asu'!$B:$B,0),MATCH(B31,'2011-asu'!$10:$10,0)))=0,"",(INDEX('2011-asu'!$A$1:HM54,MATCH('CC to C'!$C$1,'2011-asu'!$B:$B,0),MATCH(B31,'2011-asu'!$10:$10,0)))))</f>
        <v>310</v>
      </c>
      <c r="E31" s="30">
        <f>IF(A31="","",IF(INDEX('2011-asu'!$A$1:HN54,MATCH('CC to C'!$C$1,'2011-asu'!$B:$B,0),MATCH(C31,'2011-asu'!$10:$10,0))=0,"",+INDEX('2011-asu'!$A$1:HN54,MATCH('CC to C'!$C$1,'2011-asu'!$B:$B,0),MATCH(C31,'2011-asu'!$10:$10,0))))</f>
        <v>17.920000000000002</v>
      </c>
    </row>
    <row r="32" spans="1:5" x14ac:dyDescent="0.2">
      <c r="A32" s="30">
        <f t="shared" si="0"/>
        <v>16</v>
      </c>
      <c r="B32" s="30" t="str">
        <f>IF(A32="","",+INDEX('2011-asu'!$10:$10,1,$A32-1))</f>
        <v>2012-07-15-to-2012-10-14-pe-05</v>
      </c>
      <c r="C32" s="30" t="str">
        <f>IF(A32="","",+INDEX('2011-asu'!$10:$10,1,$A32))</f>
        <v>2012-07-15-to-2012-10-14-up-05</v>
      </c>
      <c r="D32" s="30">
        <f>IF(A32="","",+IF((INDEX('2011-asu'!$A$1:HM55,MATCH('CC to C'!$C$1,'2011-asu'!$B:$B,0),MATCH(B32,'2011-asu'!$10:$10,0)))=0,"",(INDEX('2011-asu'!$A$1:HM55,MATCH('CC to C'!$C$1,'2011-asu'!$B:$B,0),MATCH(B32,'2011-asu'!$10:$10,0)))))</f>
        <v>307</v>
      </c>
      <c r="E32" s="30">
        <f>IF(A32="","",IF(INDEX('2011-asu'!$A$1:HN55,MATCH('CC to C'!$C$1,'2011-asu'!$B:$B,0),MATCH(C32,'2011-asu'!$10:$10,0))=0,"",+INDEX('2011-asu'!$A$1:HN55,MATCH('CC to C'!$C$1,'2011-asu'!$B:$B,0),MATCH(C32,'2011-asu'!$10:$10,0))))</f>
        <v>17.739999999999998</v>
      </c>
    </row>
    <row r="33" spans="1:5" x14ac:dyDescent="0.2">
      <c r="A33" s="30">
        <f t="shared" si="0"/>
        <v>14</v>
      </c>
      <c r="B33" s="30" t="str">
        <f>IF(A33="","",+INDEX('2011-asu'!$10:$10,1,$A33-1))</f>
        <v>2012-04-15-to-2012-07-14-pe-05</v>
      </c>
      <c r="C33" s="30" t="str">
        <f>IF(A33="","",+INDEX('2011-asu'!$10:$10,1,$A33))</f>
        <v>2012-04-15-to-2012-07-14-up-05</v>
      </c>
      <c r="D33" s="30">
        <f>IF(A33="","",+IF((INDEX('2011-asu'!$A$1:HM56,MATCH('CC to C'!$C$1,'2011-asu'!$B:$B,0),MATCH(B33,'2011-asu'!$10:$10,0)))=0,"",(INDEX('2011-asu'!$A$1:HM56,MATCH('CC to C'!$C$1,'2011-asu'!$B:$B,0),MATCH(B33,'2011-asu'!$10:$10,0)))))</f>
        <v>304</v>
      </c>
      <c r="E33" s="30">
        <f>IF(A33="","",IF(INDEX('2011-asu'!$A$1:HN56,MATCH('CC to C'!$C$1,'2011-asu'!$B:$B,0),MATCH(C33,'2011-asu'!$10:$10,0))=0,"",+INDEX('2011-asu'!$A$1:HN56,MATCH('CC to C'!$C$1,'2011-asu'!$B:$B,0),MATCH(C33,'2011-asu'!$10:$10,0))))</f>
        <v>17.559999999999999</v>
      </c>
    </row>
    <row r="34" spans="1:5" x14ac:dyDescent="0.2">
      <c r="A34" s="30">
        <f t="shared" si="0"/>
        <v>12</v>
      </c>
      <c r="B34" s="30" t="str">
        <f>IF(A34="","",+INDEX('2011-asu'!$10:$10,1,$A34-1))</f>
        <v>2012-01-15-to-2012-04-14-pe-05</v>
      </c>
      <c r="C34" s="30" t="str">
        <f>IF(A34="","",+INDEX('2011-asu'!$10:$10,1,$A34))</f>
        <v>2012-01-15-to-2012-04-14-up-05</v>
      </c>
      <c r="D34" s="30">
        <f>IF(A34="","",+IF((INDEX('2011-asu'!$A$1:HM57,MATCH('CC to C'!$C$1,'2011-asu'!$B:$B,0),MATCH(B34,'2011-asu'!$10:$10,0)))=0,"",(INDEX('2011-asu'!$A$1:HM57,MATCH('CC to C'!$C$1,'2011-asu'!$B:$B,0),MATCH(B34,'2011-asu'!$10:$10,0)))))</f>
        <v>282</v>
      </c>
      <c r="E34" s="30">
        <f>IF(A34="","",IF(INDEX('2011-asu'!$A$1:HN57,MATCH('CC to C'!$C$1,'2011-asu'!$B:$B,0),MATCH(C34,'2011-asu'!$10:$10,0))=0,"",+INDEX('2011-asu'!$A$1:HN57,MATCH('CC to C'!$C$1,'2011-asu'!$B:$B,0),MATCH(C34,'2011-asu'!$10:$10,0))))</f>
        <v>16.239999999999998</v>
      </c>
    </row>
    <row r="35" spans="1:5" x14ac:dyDescent="0.2">
      <c r="A35" s="30">
        <f t="shared" si="0"/>
        <v>10</v>
      </c>
      <c r="B35" s="30" t="str">
        <f>IF(A35="","",+INDEX('2011-asu'!$10:$10,1,$A35-1))</f>
        <v>2011-10-15-to-2012-01-14-pe-05</v>
      </c>
      <c r="C35" s="30" t="str">
        <f>IF(A35="","",+INDEX('2011-asu'!$10:$10,1,$A35))</f>
        <v>2011-10-15-to-2012-01-14-up-05</v>
      </c>
      <c r="D35" s="30">
        <f>IF(A35="","",+IF((INDEX('2011-asu'!$A$1:HM58,MATCH('CC to C'!$C$1,'2011-asu'!$B:$B,0),MATCH(B35,'2011-asu'!$10:$10,0)))=0,"",(INDEX('2011-asu'!$A$1:HM58,MATCH('CC to C'!$C$1,'2011-asu'!$B:$B,0),MATCH(B35,'2011-asu'!$10:$10,0)))))</f>
        <v>257</v>
      </c>
      <c r="E35" s="30">
        <f>IF(A35="","",IF(INDEX('2011-asu'!$A$1:HN58,MATCH('CC to C'!$C$1,'2011-asu'!$B:$B,0),MATCH(C35,'2011-asu'!$10:$10,0))=0,"",+INDEX('2011-asu'!$A$1:HN58,MATCH('CC to C'!$C$1,'2011-asu'!$B:$B,0),MATCH(C35,'2011-asu'!$10:$10,0))))</f>
        <v>14.74</v>
      </c>
    </row>
    <row r="36" spans="1:5" x14ac:dyDescent="0.2">
      <c r="A36" s="30">
        <f t="shared" si="0"/>
        <v>8</v>
      </c>
      <c r="B36" s="30" t="str">
        <f>IF(A36="","",+INDEX('2011-asu'!$10:$10,1,$A36-1))</f>
        <v>2011-07-15-to-2011-10-14-pe-05</v>
      </c>
      <c r="C36" s="30" t="str">
        <f>IF(A36="","",+INDEX('2011-asu'!$10:$10,1,$A36))</f>
        <v>2011-07-15-to-2011-10-14-up-05</v>
      </c>
      <c r="D36" s="30">
        <f>IF(A36="","",+IF((INDEX('2011-asu'!$A$1:HM59,MATCH('CC to C'!$C$1,'2011-asu'!$B:$B,0),MATCH(B36,'2011-asu'!$10:$10,0)))=0,"",(INDEX('2011-asu'!$A$1:HM59,MATCH('CC to C'!$C$1,'2011-asu'!$B:$B,0),MATCH(B36,'2011-asu'!$10:$10,0)))))</f>
        <v>234</v>
      </c>
      <c r="E36" s="30">
        <f>IF(A36="","",IF(INDEX('2011-asu'!$A$1:HN59,MATCH('CC to C'!$C$1,'2011-asu'!$B:$B,0),MATCH(C36,'2011-asu'!$10:$10,0))=0,"",+INDEX('2011-asu'!$A$1:HN59,MATCH('CC to C'!$C$1,'2011-asu'!$B:$B,0),MATCH(C36,'2011-asu'!$10:$10,0))))</f>
        <v>13.38</v>
      </c>
    </row>
    <row r="37" spans="1:5" x14ac:dyDescent="0.2">
      <c r="A37" s="30">
        <f t="shared" si="0"/>
        <v>6</v>
      </c>
      <c r="B37" s="30" t="str">
        <f>IF(A37="","",+INDEX('2011-asu'!$10:$10,1,$A37-1))</f>
        <v>2011-04-15-to-2011-07-14-pe-05</v>
      </c>
      <c r="C37" s="30" t="str">
        <f>IF(A37="","",+INDEX('2011-asu'!$10:$10,1,$A37))</f>
        <v>2011-04-15-to-2011-07-14-up-05</v>
      </c>
      <c r="D37" s="30">
        <f>IF(A37="","",+IF((INDEX('2011-asu'!$A$1:HM60,MATCH('CC to C'!$C$1,'2011-asu'!$B:$B,0),MATCH(B37,'2011-asu'!$10:$10,0)))=0,"",(INDEX('2011-asu'!$A$1:HM60,MATCH('CC to C'!$C$1,'2011-asu'!$B:$B,0),MATCH(B37,'2011-asu'!$10:$10,0)))))</f>
        <v>226</v>
      </c>
      <c r="E37" s="30">
        <f>IF(A37="","",IF(INDEX('2011-asu'!$A$1:HN60,MATCH('CC to C'!$C$1,'2011-asu'!$B:$B,0),MATCH(C37,'2011-asu'!$10:$10,0))=0,"",+INDEX('2011-asu'!$A$1:HN60,MATCH('CC to C'!$C$1,'2011-asu'!$B:$B,0),MATCH(C37,'2011-asu'!$10:$10,0))))</f>
        <v>12.91</v>
      </c>
    </row>
    <row r="38" spans="1:5" x14ac:dyDescent="0.2">
      <c r="A38" s="30">
        <f t="shared" si="0"/>
        <v>4</v>
      </c>
      <c r="B38" s="30" t="str">
        <f>IF(A38="","",+INDEX('2011-asu'!$10:$10,1,$A38-1))</f>
        <v>2011-02-01-to-2011-04-14-pe-05</v>
      </c>
      <c r="C38" s="30" t="str">
        <f>IF(A38="","",+INDEX('2011-asu'!$10:$10,1,$A38))</f>
        <v>2011-02-01-to-2011-04-14-up-05</v>
      </c>
      <c r="D38" s="30">
        <f>IF(A38="","",+IF((INDEX('2011-asu'!$A$1:HM61,MATCH('CC to C'!$C$1,'2011-asu'!$B:$B,0),MATCH(B38,'2011-asu'!$10:$10,0)))=0,"",(INDEX('2011-asu'!$A$1:HM61,MATCH('CC to C'!$C$1,'2011-asu'!$B:$B,0),MATCH(B38,'2011-asu'!$10:$10,0)))))</f>
        <v>257</v>
      </c>
      <c r="E38" s="30">
        <f>IF(A38="","",IF(INDEX('2011-asu'!$A$1:HN61,MATCH('CC to C'!$C$1,'2011-asu'!$B:$B,0),MATCH(C38,'2011-asu'!$10:$10,0))=0,"",+INDEX('2011-asu'!$A$1:HN61,MATCH('CC to C'!$C$1,'2011-asu'!$B:$B,0),MATCH(C38,'2011-asu'!$10:$10,0))))</f>
        <v>14.74</v>
      </c>
    </row>
    <row r="39" spans="1:5" x14ac:dyDescent="0.2">
      <c r="A39" s="30" t="str">
        <f t="shared" ref="A39" si="1">IF(OR(A38=4,A38=""),"",+A38-2)</f>
        <v/>
      </c>
      <c r="B39" s="30" t="str">
        <f>IF(A39="","",+INDEX('2011-asu'!$10:$10,1,$A39-1))</f>
        <v/>
      </c>
      <c r="C39" s="30" t="str">
        <f>IF(A39="","",+INDEX('2011-asu'!$10:$10,1,$A39))</f>
        <v/>
      </c>
      <c r="D39" s="30" t="str">
        <f>IF(A39="","",+IF((INDEX('2011-asu'!$A$1:HM62,MATCH('CC to C'!$C$1,'2011-asu'!$B:$B,0),MATCH(B39,'2011-asu'!$10:$10,0)))=0,"",(INDEX('2011-asu'!$A$1:HM62,MATCH('CC to C'!$C$1,'2011-asu'!$B:$B,0),MATCH(B39,'2011-asu'!$10:$10,0)))))</f>
        <v/>
      </c>
      <c r="E39" s="30" t="str">
        <f>IF(A39="","",IF(INDEX('2011-asu'!$A$1:HN62,MATCH('CC to C'!$C$1,'2011-asu'!$B:$B,0),MATCH(C39,'2011-asu'!$10:$10,0))=0,"",+INDEX('2011-asu'!$A$1:HN62,MATCH('CC to C'!$C$1,'2011-asu'!$B:$B,0),MATCH(C39,'2011-asu'!$10:$10,0))))</f>
        <v/>
      </c>
    </row>
    <row r="40" spans="1:5" x14ac:dyDescent="0.2">
      <c r="A40" s="30" t="str">
        <f t="shared" ref="A40:A70" si="2">IF(OR(A39=4,A39=""),"",+A39-2)</f>
        <v/>
      </c>
      <c r="B40" s="30" t="str">
        <f>IF(A40="","",+INDEX('2011-asu'!$10:$10,1,$A40-1))</f>
        <v/>
      </c>
      <c r="C40" s="30" t="str">
        <f>IF(A40="","",+INDEX('2011-asu'!$10:$10,1,$A40))</f>
        <v/>
      </c>
      <c r="D40" s="30" t="str">
        <f>IF(A40="","",+IF((INDEX('2011-asu'!$A$1:HM63,MATCH('CC to C'!$C$1,'2011-asu'!$B:$B,0),MATCH(B40,'2011-asu'!$10:$10,0)))=0,"",(INDEX('2011-asu'!$A$1:HM63,MATCH('CC to C'!$C$1,'2011-asu'!$B:$B,0),MATCH(B40,'2011-asu'!$10:$10,0)))))</f>
        <v/>
      </c>
      <c r="E40" s="30" t="str">
        <f>IF(A40="","",IF(INDEX('2011-asu'!$A$1:HN63,MATCH('CC to C'!$C$1,'2011-asu'!$B:$B,0),MATCH(C40,'2011-asu'!$10:$10,0))=0,"",+INDEX('2011-asu'!$A$1:HN63,MATCH('CC to C'!$C$1,'2011-asu'!$B:$B,0),MATCH(C40,'2011-asu'!$10:$10,0))))</f>
        <v/>
      </c>
    </row>
    <row r="41" spans="1:5" x14ac:dyDescent="0.2">
      <c r="A41" s="30" t="str">
        <f t="shared" si="2"/>
        <v/>
      </c>
      <c r="B41" s="30" t="str">
        <f>IF(A41="","",+INDEX('2011-asu'!$10:$10,1,$A41-1))</f>
        <v/>
      </c>
      <c r="C41" s="30" t="str">
        <f>IF(A41="","",+INDEX('2011-asu'!$10:$10,1,$A41))</f>
        <v/>
      </c>
      <c r="D41" s="30" t="str">
        <f>IF(A41="","",+IF((INDEX('2011-asu'!$A$1:HM64,MATCH('CC to C'!$C$1,'2011-asu'!$B:$B,0),MATCH(B41,'2011-asu'!$10:$10,0)))=0,"",(INDEX('2011-asu'!$A$1:HM64,MATCH('CC to C'!$C$1,'2011-asu'!$B:$B,0),MATCH(B41,'2011-asu'!$10:$10,0)))))</f>
        <v/>
      </c>
      <c r="E41" s="30" t="str">
        <f>IF(A41="","",IF(INDEX('2011-asu'!$A$1:HN64,MATCH('CC to C'!$C$1,'2011-asu'!$B:$B,0),MATCH(C41,'2011-asu'!$10:$10,0))=0,"",+INDEX('2011-asu'!$A$1:HN64,MATCH('CC to C'!$C$1,'2011-asu'!$B:$B,0),MATCH(C41,'2011-asu'!$10:$10,0))))</f>
        <v/>
      </c>
    </row>
    <row r="42" spans="1:5" x14ac:dyDescent="0.2">
      <c r="A42" s="30" t="str">
        <f t="shared" si="2"/>
        <v/>
      </c>
      <c r="B42" s="30" t="str">
        <f>IF(A42="","",+INDEX('2011-asu'!$10:$10,1,$A42-1))</f>
        <v/>
      </c>
      <c r="C42" s="30" t="str">
        <f>IF(A42="","",+INDEX('2011-asu'!$10:$10,1,$A42))</f>
        <v/>
      </c>
      <c r="D42" s="30" t="str">
        <f>IF(A42="","",+IF((INDEX('2011-asu'!$A$1:HM65,MATCH('CC to C'!$C$1,'2011-asu'!$B:$B,0),MATCH(B42,'2011-asu'!$10:$10,0)))=0,"",(INDEX('2011-asu'!$A$1:HM65,MATCH('CC to C'!$C$1,'2011-asu'!$B:$B,0),MATCH(B42,'2011-asu'!$10:$10,0)))))</f>
        <v/>
      </c>
      <c r="E42" s="30" t="str">
        <f>IF(A42="","",IF(INDEX('2011-asu'!$A$1:HN65,MATCH('CC to C'!$C$1,'2011-asu'!$B:$B,0),MATCH(C42,'2011-asu'!$10:$10,0))=0,"",+INDEX('2011-asu'!$A$1:HN65,MATCH('CC to C'!$C$1,'2011-asu'!$B:$B,0),MATCH(C42,'2011-asu'!$10:$10,0))))</f>
        <v/>
      </c>
    </row>
    <row r="43" spans="1:5" x14ac:dyDescent="0.2">
      <c r="A43" s="30" t="str">
        <f t="shared" si="2"/>
        <v/>
      </c>
      <c r="B43" s="30" t="str">
        <f>IF(A43="","",+INDEX('2011-asu'!$10:$10,1,$A43-1))</f>
        <v/>
      </c>
      <c r="C43" s="30" t="str">
        <f>IF(A43="","",+INDEX('2011-asu'!$10:$10,1,$A43))</f>
        <v/>
      </c>
      <c r="D43" s="30" t="str">
        <f>IF(A43="","",+IF((INDEX('2011-asu'!$A$1:HM66,MATCH('CC to C'!$C$1,'2011-asu'!$B:$B,0),MATCH(B43,'2011-asu'!$10:$10,0)))=0,"",(INDEX('2011-asu'!$A$1:HM66,MATCH('CC to C'!$C$1,'2011-asu'!$B:$B,0),MATCH(B43,'2011-asu'!$10:$10,0)))))</f>
        <v/>
      </c>
      <c r="E43" s="30" t="str">
        <f>IF(A43="","",IF(INDEX('2011-asu'!$A$1:HN66,MATCH('CC to C'!$C$1,'2011-asu'!$B:$B,0),MATCH(C43,'2011-asu'!$10:$10,0))=0,"",+INDEX('2011-asu'!$A$1:HN66,MATCH('CC to C'!$C$1,'2011-asu'!$B:$B,0),MATCH(C43,'2011-asu'!$10:$10,0))))</f>
        <v/>
      </c>
    </row>
    <row r="44" spans="1:5" x14ac:dyDescent="0.2">
      <c r="A44" s="30" t="str">
        <f t="shared" si="2"/>
        <v/>
      </c>
      <c r="B44" s="30" t="str">
        <f>IF(A44="","",+INDEX('2011-asu'!$10:$10,1,$A44-1))</f>
        <v/>
      </c>
      <c r="C44" s="30" t="str">
        <f>IF(A44="","",+INDEX('2011-asu'!$10:$10,1,$A44))</f>
        <v/>
      </c>
      <c r="D44" s="30" t="str">
        <f>IF(A44="","",+IF((INDEX('2011-asu'!$A$1:HM67,MATCH('CC to C'!$C$1,'2011-asu'!$B:$B,0),MATCH(B44,'2011-asu'!$10:$10,0)))=0,"",(INDEX('2011-asu'!$A$1:HM67,MATCH('CC to C'!$C$1,'2011-asu'!$B:$B,0),MATCH(B44,'2011-asu'!$10:$10,0)))))</f>
        <v/>
      </c>
      <c r="E44" s="30" t="str">
        <f>IF(A44="","",IF(INDEX('2011-asu'!$A$1:HN67,MATCH('CC to C'!$C$1,'2011-asu'!$B:$B,0),MATCH(C44,'2011-asu'!$10:$10,0))=0,"",+INDEX('2011-asu'!$A$1:HN67,MATCH('CC to C'!$C$1,'2011-asu'!$B:$B,0),MATCH(C44,'2011-asu'!$10:$10,0))))</f>
        <v/>
      </c>
    </row>
    <row r="45" spans="1:5" x14ac:dyDescent="0.2">
      <c r="A45" s="30" t="str">
        <f t="shared" si="2"/>
        <v/>
      </c>
      <c r="B45" s="30" t="str">
        <f>IF(A45="","",+INDEX('2011-asu'!$10:$10,1,$A45-1))</f>
        <v/>
      </c>
      <c r="C45" s="30" t="str">
        <f>IF(A45="","",+INDEX('2011-asu'!$10:$10,1,$A45))</f>
        <v/>
      </c>
      <c r="D45" s="30" t="str">
        <f>IF(A45="","",+IF((INDEX('2011-asu'!$A$1:HM68,MATCH('CC to C'!$C$1,'2011-asu'!$B:$B,0),MATCH(B45,'2011-asu'!$10:$10,0)))=0,"",(INDEX('2011-asu'!$A$1:HM68,MATCH('CC to C'!$C$1,'2011-asu'!$B:$B,0),MATCH(B45,'2011-asu'!$10:$10,0)))))</f>
        <v/>
      </c>
      <c r="E45" s="30" t="str">
        <f>IF(A45="","",IF(INDEX('2011-asu'!$A$1:HN68,MATCH('CC to C'!$C$1,'2011-asu'!$B:$B,0),MATCH(C45,'2011-asu'!$10:$10,0))=0,"",+INDEX('2011-asu'!$A$1:HN68,MATCH('CC to C'!$C$1,'2011-asu'!$B:$B,0),MATCH(C45,'2011-asu'!$10:$10,0))))</f>
        <v/>
      </c>
    </row>
    <row r="46" spans="1:5" x14ac:dyDescent="0.2">
      <c r="A46" s="30" t="str">
        <f t="shared" si="2"/>
        <v/>
      </c>
      <c r="B46" s="30" t="str">
        <f>IF(A46="","",+INDEX('2011-asu'!$10:$10,1,$A46-1))</f>
        <v/>
      </c>
      <c r="C46" s="30" t="str">
        <f>IF(A46="","",+INDEX('2011-asu'!$10:$10,1,$A46))</f>
        <v/>
      </c>
      <c r="D46" s="30" t="str">
        <f>IF(A46="","",+IF((INDEX('2011-asu'!$A$1:HM69,MATCH('CC to C'!$C$1,'2011-asu'!$B:$B,0),MATCH(B46,'2011-asu'!$10:$10,0)))=0,"",(INDEX('2011-asu'!$A$1:HM69,MATCH('CC to C'!$C$1,'2011-asu'!$B:$B,0),MATCH(B46,'2011-asu'!$10:$10,0)))))</f>
        <v/>
      </c>
      <c r="E46" s="30" t="str">
        <f>IF(A46="","",IF(INDEX('2011-asu'!$A$1:HN69,MATCH('CC to C'!$C$1,'2011-asu'!$B:$B,0),MATCH(C46,'2011-asu'!$10:$10,0))=0,"",+INDEX('2011-asu'!$A$1:HN69,MATCH('CC to C'!$C$1,'2011-asu'!$B:$B,0),MATCH(C46,'2011-asu'!$10:$10,0))))</f>
        <v/>
      </c>
    </row>
    <row r="47" spans="1:5" x14ac:dyDescent="0.2">
      <c r="A47" s="30" t="str">
        <f t="shared" si="2"/>
        <v/>
      </c>
      <c r="B47" s="30" t="str">
        <f>IF(A47="","",+INDEX('2011-asu'!$10:$10,1,$A47-1))</f>
        <v/>
      </c>
      <c r="C47" s="30" t="str">
        <f>IF(A47="","",+INDEX('2011-asu'!$10:$10,1,$A47))</f>
        <v/>
      </c>
      <c r="D47" s="30" t="str">
        <f>IF(A47="","",+IF((INDEX('2011-asu'!$A$1:HM70,MATCH('CC to C'!$C$1,'2011-asu'!$B:$B,0),MATCH(B47,'2011-asu'!$10:$10,0)))=0,"",(INDEX('2011-asu'!$A$1:HM70,MATCH('CC to C'!$C$1,'2011-asu'!$B:$B,0),MATCH(B47,'2011-asu'!$10:$10,0)))))</f>
        <v/>
      </c>
      <c r="E47" s="30" t="str">
        <f>IF(A47="","",IF(INDEX('2011-asu'!$A$1:HN70,MATCH('CC to C'!$C$1,'2011-asu'!$B:$B,0),MATCH(C47,'2011-asu'!$10:$10,0))=0,"",+INDEX('2011-asu'!$A$1:HN70,MATCH('CC to C'!$C$1,'2011-asu'!$B:$B,0),MATCH(C47,'2011-asu'!$10:$10,0))))</f>
        <v/>
      </c>
    </row>
    <row r="48" spans="1:5" x14ac:dyDescent="0.2">
      <c r="A48" s="30" t="str">
        <f t="shared" si="2"/>
        <v/>
      </c>
      <c r="B48" s="30" t="str">
        <f>IF(A48="","",+INDEX('2011-asu'!$10:$10,1,$A48-1))</f>
        <v/>
      </c>
      <c r="C48" s="30" t="str">
        <f>IF(A48="","",+INDEX('2011-asu'!$10:$10,1,$A48))</f>
        <v/>
      </c>
      <c r="D48" s="30" t="str">
        <f>IF(A48="","",+IF((INDEX('2011-asu'!$A$1:HM71,MATCH('CC to C'!$C$1,'2011-asu'!$B:$B,0),MATCH(B48,'2011-asu'!$10:$10,0)))=0,"",(INDEX('2011-asu'!$A$1:HM71,MATCH('CC to C'!$C$1,'2011-asu'!$B:$B,0),MATCH(B48,'2011-asu'!$10:$10,0)))))</f>
        <v/>
      </c>
      <c r="E48" s="30" t="str">
        <f>IF(A48="","",IF(INDEX('2011-asu'!$A$1:HN71,MATCH('CC to C'!$C$1,'2011-asu'!$B:$B,0),MATCH(C48,'2011-asu'!$10:$10,0))=0,"",+INDEX('2011-asu'!$A$1:HN71,MATCH('CC to C'!$C$1,'2011-asu'!$B:$B,0),MATCH(C48,'2011-asu'!$10:$10,0))))</f>
        <v/>
      </c>
    </row>
    <row r="49" spans="1:5" x14ac:dyDescent="0.2">
      <c r="A49" s="30" t="str">
        <f t="shared" si="2"/>
        <v/>
      </c>
      <c r="B49" s="30" t="str">
        <f>IF(A49="","",+INDEX('2011-asu'!$10:$10,1,$A49-1))</f>
        <v/>
      </c>
      <c r="C49" s="30" t="str">
        <f>IF(A49="","",+INDEX('2011-asu'!$10:$10,1,$A49))</f>
        <v/>
      </c>
      <c r="D49" s="30" t="str">
        <f>IF(A49="","",+IF((INDEX('2011-asu'!$A$1:HM72,MATCH('CC to C'!$C$1,'2011-asu'!$B:$B,0),MATCH(B49,'2011-asu'!$10:$10,0)))=0,"",(INDEX('2011-asu'!$A$1:HM72,MATCH('CC to C'!$C$1,'2011-asu'!$B:$B,0),MATCH(B49,'2011-asu'!$10:$10,0)))))</f>
        <v/>
      </c>
      <c r="E49" s="30" t="str">
        <f>IF(A49="","",IF(INDEX('2011-asu'!$A$1:HN72,MATCH('CC to C'!$C$1,'2011-asu'!$B:$B,0),MATCH(C49,'2011-asu'!$10:$10,0))=0,"",+INDEX('2011-asu'!$A$1:HN72,MATCH('CC to C'!$C$1,'2011-asu'!$B:$B,0),MATCH(C49,'2011-asu'!$10:$10,0))))</f>
        <v/>
      </c>
    </row>
    <row r="50" spans="1:5" x14ac:dyDescent="0.2">
      <c r="A50" s="30" t="str">
        <f t="shared" si="2"/>
        <v/>
      </c>
      <c r="B50" s="30" t="str">
        <f>IF(A50="","",+INDEX('2011-asu'!$10:$10,1,$A50-1))</f>
        <v/>
      </c>
      <c r="C50" s="30" t="str">
        <f>IF(A50="","",+INDEX('2011-asu'!$10:$10,1,$A50))</f>
        <v/>
      </c>
      <c r="D50" s="30" t="str">
        <f>IF(A50="","",+IF((INDEX('2011-asu'!$A$1:HM73,MATCH('CC to C'!$C$1,'2011-asu'!$B:$B,0),MATCH(B50,'2011-asu'!$10:$10,0)))=0,"",(INDEX('2011-asu'!$A$1:HM73,MATCH('CC to C'!$C$1,'2011-asu'!$B:$B,0),MATCH(B50,'2011-asu'!$10:$10,0)))))</f>
        <v/>
      </c>
      <c r="E50" s="30" t="str">
        <f>IF(A50="","",IF(INDEX('2011-asu'!$A$1:HN73,MATCH('CC to C'!$C$1,'2011-asu'!$B:$B,0),MATCH(C50,'2011-asu'!$10:$10,0))=0,"",+INDEX('2011-asu'!$A$1:HN73,MATCH('CC to C'!$C$1,'2011-asu'!$B:$B,0),MATCH(C50,'2011-asu'!$10:$10,0))))</f>
        <v/>
      </c>
    </row>
    <row r="51" spans="1:5" x14ac:dyDescent="0.2">
      <c r="A51" s="30" t="str">
        <f t="shared" si="2"/>
        <v/>
      </c>
      <c r="B51" s="30" t="str">
        <f>IF(A51="","",+INDEX('2011-asu'!$10:$10,1,$A51-1))</f>
        <v/>
      </c>
      <c r="C51" s="30" t="str">
        <f>IF(A51="","",+INDEX('2011-asu'!$10:$10,1,$A51))</f>
        <v/>
      </c>
      <c r="D51" s="30" t="str">
        <f>IF(A51="","",+IF((INDEX('2011-asu'!$A$1:HM74,MATCH('CC to C'!$C$1,'2011-asu'!$B:$B,0),MATCH(B51,'2011-asu'!$10:$10,0)))=0,"",(INDEX('2011-asu'!$A$1:HM74,MATCH('CC to C'!$C$1,'2011-asu'!$B:$B,0),MATCH(B51,'2011-asu'!$10:$10,0)))))</f>
        <v/>
      </c>
      <c r="E51" s="30" t="str">
        <f>IF(A51="","",IF(INDEX('2011-asu'!$A$1:HN74,MATCH('CC to C'!$C$1,'2011-asu'!$B:$B,0),MATCH(C51,'2011-asu'!$10:$10,0))=0,"",+INDEX('2011-asu'!$A$1:HN74,MATCH('CC to C'!$C$1,'2011-asu'!$B:$B,0),MATCH(C51,'2011-asu'!$10:$10,0))))</f>
        <v/>
      </c>
    </row>
    <row r="52" spans="1:5" x14ac:dyDescent="0.2">
      <c r="A52" s="30" t="str">
        <f t="shared" si="2"/>
        <v/>
      </c>
      <c r="B52" s="30" t="str">
        <f>IF(A52="","",+INDEX('2011-asu'!$10:$10,1,$A52-1))</f>
        <v/>
      </c>
      <c r="C52" s="30" t="str">
        <f>IF(A52="","",+INDEX('2011-asu'!$10:$10,1,$A52))</f>
        <v/>
      </c>
      <c r="D52" s="30" t="str">
        <f>IF(A52="","",+IF((INDEX('2011-asu'!$A$1:HM75,MATCH('CC to C'!$C$1,'2011-asu'!$B:$B,0),MATCH(B52,'2011-asu'!$10:$10,0)))=0,"",(INDEX('2011-asu'!$A$1:HM75,MATCH('CC to C'!$C$1,'2011-asu'!$B:$B,0),MATCH(B52,'2011-asu'!$10:$10,0)))))</f>
        <v/>
      </c>
      <c r="E52" s="30" t="str">
        <f>IF(A52="","",IF(INDEX('2011-asu'!$A$1:HN75,MATCH('CC to C'!$C$1,'2011-asu'!$B:$B,0),MATCH(C52,'2011-asu'!$10:$10,0))=0,"",+INDEX('2011-asu'!$A$1:HN75,MATCH('CC to C'!$C$1,'2011-asu'!$B:$B,0),MATCH(C52,'2011-asu'!$10:$10,0))))</f>
        <v/>
      </c>
    </row>
    <row r="53" spans="1:5" x14ac:dyDescent="0.2">
      <c r="A53" s="30" t="str">
        <f t="shared" si="2"/>
        <v/>
      </c>
      <c r="B53" s="30" t="str">
        <f>IF(A53="","",+INDEX('2011-asu'!$10:$10,1,$A53-1))</f>
        <v/>
      </c>
      <c r="C53" s="30" t="str">
        <f>IF(A53="","",+INDEX('2011-asu'!$10:$10,1,$A53))</f>
        <v/>
      </c>
      <c r="D53" s="30" t="str">
        <f>IF(A53="","",+IF((INDEX('2011-asu'!$A$1:HM76,MATCH('CC to C'!$C$1,'2011-asu'!$B:$B,0),MATCH(B53,'2011-asu'!$10:$10,0)))=0,"",(INDEX('2011-asu'!$A$1:HM76,MATCH('CC to C'!$C$1,'2011-asu'!$B:$B,0),MATCH(B53,'2011-asu'!$10:$10,0)))))</f>
        <v/>
      </c>
      <c r="E53" s="30" t="str">
        <f>IF(A53="","",IF(INDEX('2011-asu'!$A$1:HN76,MATCH('CC to C'!$C$1,'2011-asu'!$B:$B,0),MATCH(C53,'2011-asu'!$10:$10,0))=0,"",+INDEX('2011-asu'!$A$1:HN76,MATCH('CC to C'!$C$1,'2011-asu'!$B:$B,0),MATCH(C53,'2011-asu'!$10:$10,0))))</f>
        <v/>
      </c>
    </row>
    <row r="54" spans="1:5" x14ac:dyDescent="0.2">
      <c r="A54" s="30" t="str">
        <f t="shared" si="2"/>
        <v/>
      </c>
      <c r="B54" s="30" t="str">
        <f>IF(A54="","",+INDEX('2011-asu'!$10:$10,1,$A54-1))</f>
        <v/>
      </c>
      <c r="C54" s="30" t="str">
        <f>IF(A54="","",+INDEX('2011-asu'!$10:$10,1,$A54))</f>
        <v/>
      </c>
      <c r="D54" s="30" t="str">
        <f>IF(A54="","",+IF((INDEX('2011-asu'!$A$1:HM77,MATCH('CC to C'!$C$1,'2011-asu'!$B:$B,0),MATCH(B54,'2011-asu'!$10:$10,0)))=0,"",(INDEX('2011-asu'!$A$1:HM77,MATCH('CC to C'!$C$1,'2011-asu'!$B:$B,0),MATCH(B54,'2011-asu'!$10:$10,0)))))</f>
        <v/>
      </c>
      <c r="E54" s="30" t="str">
        <f>IF(A54="","",IF(INDEX('2011-asu'!$A$1:HN77,MATCH('CC to C'!$C$1,'2011-asu'!$B:$B,0),MATCH(C54,'2011-asu'!$10:$10,0))=0,"",+INDEX('2011-asu'!$A$1:HN77,MATCH('CC to C'!$C$1,'2011-asu'!$B:$B,0),MATCH(C54,'2011-asu'!$10:$10,0))))</f>
        <v/>
      </c>
    </row>
    <row r="55" spans="1:5" x14ac:dyDescent="0.2">
      <c r="A55" s="30" t="str">
        <f t="shared" si="2"/>
        <v/>
      </c>
      <c r="B55" s="30" t="str">
        <f>IF(A55="","",+INDEX('2011-asu'!$10:$10,1,$A55-1))</f>
        <v/>
      </c>
      <c r="C55" s="30" t="str">
        <f>IF(A55="","",+INDEX('2011-asu'!$10:$10,1,$A55))</f>
        <v/>
      </c>
      <c r="D55" s="30" t="str">
        <f>IF(A55="","",+IF((INDEX('2011-asu'!$A$1:HM78,MATCH('CC to C'!$C$1,'2011-asu'!$B:$B,0),MATCH(B55,'2011-asu'!$10:$10,0)))=0,"",(INDEX('2011-asu'!$A$1:HM78,MATCH('CC to C'!$C$1,'2011-asu'!$B:$B,0),MATCH(B55,'2011-asu'!$10:$10,0)))))</f>
        <v/>
      </c>
      <c r="E55" s="30" t="str">
        <f>IF(A55="","",IF(INDEX('2011-asu'!$A$1:HN78,MATCH('CC to C'!$C$1,'2011-asu'!$B:$B,0),MATCH(C55,'2011-asu'!$10:$10,0))=0,"",+INDEX('2011-asu'!$A$1:HN78,MATCH('CC to C'!$C$1,'2011-asu'!$B:$B,0),MATCH(C55,'2011-asu'!$10:$10,0))))</f>
        <v/>
      </c>
    </row>
    <row r="56" spans="1:5" x14ac:dyDescent="0.2">
      <c r="A56" s="30" t="str">
        <f t="shared" si="2"/>
        <v/>
      </c>
      <c r="B56" s="30" t="str">
        <f>IF(A56="","",+INDEX('2011-asu'!$10:$10,1,$A56-1))</f>
        <v/>
      </c>
      <c r="C56" s="30" t="str">
        <f>IF(A56="","",+INDEX('2011-asu'!$10:$10,1,$A56))</f>
        <v/>
      </c>
      <c r="D56" s="30" t="str">
        <f>IF(A56="","",+IF((INDEX('2011-asu'!$A$1:HM79,MATCH('CC to C'!$C$1,'2011-asu'!$B:$B,0),MATCH(B56,'2011-asu'!$10:$10,0)))=0,"",(INDEX('2011-asu'!$A$1:HM79,MATCH('CC to C'!$C$1,'2011-asu'!$B:$B,0),MATCH(B56,'2011-asu'!$10:$10,0)))))</f>
        <v/>
      </c>
      <c r="E56" s="30" t="str">
        <f>IF(A56="","",IF(INDEX('2011-asu'!$A$1:HN79,MATCH('CC to C'!$C$1,'2011-asu'!$B:$B,0),MATCH(C56,'2011-asu'!$10:$10,0))=0,"",+INDEX('2011-asu'!$A$1:HN79,MATCH('CC to C'!$C$1,'2011-asu'!$B:$B,0),MATCH(C56,'2011-asu'!$10:$10,0))))</f>
        <v/>
      </c>
    </row>
    <row r="57" spans="1:5" x14ac:dyDescent="0.2">
      <c r="A57" s="30" t="str">
        <f t="shared" si="2"/>
        <v/>
      </c>
      <c r="B57" s="30" t="str">
        <f>IF(A57="","",+INDEX('2011-asu'!$10:$10,1,$A57-1))</f>
        <v/>
      </c>
      <c r="C57" s="30" t="str">
        <f>IF(A57="","",+INDEX('2011-asu'!$10:$10,1,$A57))</f>
        <v/>
      </c>
      <c r="D57" s="30" t="str">
        <f>IF(A57="","",+IF((INDEX('2011-asu'!$A$1:HM80,MATCH('CC to C'!$C$1,'2011-asu'!$B:$B,0),MATCH(B57,'2011-asu'!$10:$10,0)))=0,"",(INDEX('2011-asu'!$A$1:HM80,MATCH('CC to C'!$C$1,'2011-asu'!$B:$B,0),MATCH(B57,'2011-asu'!$10:$10,0)))))</f>
        <v/>
      </c>
      <c r="E57" s="30" t="str">
        <f>IF(A57="","",IF(INDEX('2011-asu'!$A$1:HN80,MATCH('CC to C'!$C$1,'2011-asu'!$B:$B,0),MATCH(C57,'2011-asu'!$10:$10,0))=0,"",+INDEX('2011-asu'!$A$1:HN80,MATCH('CC to C'!$C$1,'2011-asu'!$B:$B,0),MATCH(C57,'2011-asu'!$10:$10,0))))</f>
        <v/>
      </c>
    </row>
    <row r="58" spans="1:5" x14ac:dyDescent="0.2">
      <c r="A58" s="30" t="str">
        <f t="shared" si="2"/>
        <v/>
      </c>
      <c r="B58" s="30" t="str">
        <f>IF(A58="","",+INDEX('2011-asu'!$10:$10,1,$A58-1))</f>
        <v/>
      </c>
      <c r="C58" s="30" t="str">
        <f>IF(A58="","",+INDEX('2011-asu'!$10:$10,1,$A58))</f>
        <v/>
      </c>
      <c r="D58" s="30" t="str">
        <f>IF(A58="","",+IF((INDEX('2011-asu'!$A$1:HM81,MATCH('CC to C'!$C$1,'2011-asu'!$B:$B,0),MATCH(B58,'2011-asu'!$10:$10,0)))=0,"",(INDEX('2011-asu'!$A$1:HM81,MATCH('CC to C'!$C$1,'2011-asu'!$B:$B,0),MATCH(B58,'2011-asu'!$10:$10,0)))))</f>
        <v/>
      </c>
      <c r="E58" s="30" t="str">
        <f>IF(A58="","",IF(INDEX('2011-asu'!$A$1:HN81,MATCH('CC to C'!$C$1,'2011-asu'!$B:$B,0),MATCH(C58,'2011-asu'!$10:$10,0))=0,"",+INDEX('2011-asu'!$A$1:HN81,MATCH('CC to C'!$C$1,'2011-asu'!$B:$B,0),MATCH(C58,'2011-asu'!$10:$10,0))))</f>
        <v/>
      </c>
    </row>
    <row r="59" spans="1:5" x14ac:dyDescent="0.2">
      <c r="A59" s="30" t="str">
        <f t="shared" si="2"/>
        <v/>
      </c>
      <c r="B59" s="30" t="str">
        <f>IF(A59="","",+INDEX('2011-asu'!$10:$10,1,$A59-1))</f>
        <v/>
      </c>
      <c r="C59" s="30" t="str">
        <f>IF(A59="","",+INDEX('2011-asu'!$10:$10,1,$A59))</f>
        <v/>
      </c>
      <c r="D59" s="30" t="str">
        <f>IF(A59="","",+IF((INDEX('2011-asu'!$A$1:HM82,MATCH('CC to C'!$C$1,'2011-asu'!$B:$B,0),MATCH(B59,'2011-asu'!$10:$10,0)))=0,"",(INDEX('2011-asu'!$A$1:HM82,MATCH('CC to C'!$C$1,'2011-asu'!$B:$B,0),MATCH(B59,'2011-asu'!$10:$10,0)))))</f>
        <v/>
      </c>
      <c r="E59" s="30" t="str">
        <f>IF(A59="","",IF(INDEX('2011-asu'!$A$1:HN82,MATCH('CC to C'!$C$1,'2011-asu'!$B:$B,0),MATCH(C59,'2011-asu'!$10:$10,0))=0,"",+INDEX('2011-asu'!$A$1:HN82,MATCH('CC to C'!$C$1,'2011-asu'!$B:$B,0),MATCH(C59,'2011-asu'!$10:$10,0))))</f>
        <v/>
      </c>
    </row>
    <row r="60" spans="1:5" x14ac:dyDescent="0.2">
      <c r="A60" s="30" t="str">
        <f t="shared" si="2"/>
        <v/>
      </c>
      <c r="B60" s="30" t="str">
        <f>IF(A60="","",+INDEX('2011-asu'!$10:$10,1,$A60-1))</f>
        <v/>
      </c>
      <c r="C60" s="30" t="str">
        <f>IF(A60="","",+INDEX('2011-asu'!$10:$10,1,$A60))</f>
        <v/>
      </c>
      <c r="D60" s="30" t="str">
        <f>IF(A60="","",+IF((INDEX('2011-asu'!$A$1:HM83,MATCH('CC to C'!$C$1,'2011-asu'!$B:$B,0),MATCH(B60,'2011-asu'!$10:$10,0)))=0,"",(INDEX('2011-asu'!$A$1:HM83,MATCH('CC to C'!$C$1,'2011-asu'!$B:$B,0),MATCH(B60,'2011-asu'!$10:$10,0)))))</f>
        <v/>
      </c>
      <c r="E60" s="30" t="str">
        <f>IF(A60="","",IF(INDEX('2011-asu'!$A$1:HN83,MATCH('CC to C'!$C$1,'2011-asu'!$B:$B,0),MATCH(C60,'2011-asu'!$10:$10,0))=0,"",+INDEX('2011-asu'!$A$1:HN83,MATCH('CC to C'!$C$1,'2011-asu'!$B:$B,0),MATCH(C60,'2011-asu'!$10:$10,0))))</f>
        <v/>
      </c>
    </row>
    <row r="61" spans="1:5" x14ac:dyDescent="0.2">
      <c r="A61" s="30" t="str">
        <f t="shared" si="2"/>
        <v/>
      </c>
      <c r="B61" s="30" t="str">
        <f>IF(A61="","",+INDEX('2011-asu'!$10:$10,1,$A61-1))</f>
        <v/>
      </c>
      <c r="C61" s="30" t="str">
        <f>IF(A61="","",+INDEX('2011-asu'!$10:$10,1,$A61))</f>
        <v/>
      </c>
      <c r="D61" s="30" t="str">
        <f>IF(A61="","",+IF((INDEX('2011-asu'!$A$1:HM84,MATCH('CC to C'!$C$1,'2011-asu'!$B:$B,0),MATCH(B61,'2011-asu'!$10:$10,0)))=0,"",(INDEX('2011-asu'!$A$1:HM84,MATCH('CC to C'!$C$1,'2011-asu'!$B:$B,0),MATCH(B61,'2011-asu'!$10:$10,0)))))</f>
        <v/>
      </c>
      <c r="E61" s="30" t="str">
        <f>IF(A61="","",IF(INDEX('2011-asu'!$A$1:HN84,MATCH('CC to C'!$C$1,'2011-asu'!$B:$B,0),MATCH(C61,'2011-asu'!$10:$10,0))=0,"",+INDEX('2011-asu'!$A$1:HN84,MATCH('CC to C'!$C$1,'2011-asu'!$B:$B,0),MATCH(C61,'2011-asu'!$10:$10,0))))</f>
        <v/>
      </c>
    </row>
    <row r="62" spans="1:5" x14ac:dyDescent="0.2">
      <c r="A62" s="30" t="str">
        <f t="shared" si="2"/>
        <v/>
      </c>
      <c r="B62" s="30" t="str">
        <f>IF(A62="","",+INDEX('2011-asu'!$10:$10,1,$A62-1))</f>
        <v/>
      </c>
      <c r="C62" s="30" t="str">
        <f>IF(A62="","",+INDEX('2011-asu'!$10:$10,1,$A62))</f>
        <v/>
      </c>
      <c r="D62" s="30" t="str">
        <f>IF(A62="","",+IF((INDEX('2011-asu'!$A$1:HM85,MATCH('CC to C'!$C$1,'2011-asu'!$B:$B,0),MATCH(B62,'2011-asu'!$10:$10,0)))=0,"",(INDEX('2011-asu'!$A$1:HM85,MATCH('CC to C'!$C$1,'2011-asu'!$B:$B,0),MATCH(B62,'2011-asu'!$10:$10,0)))))</f>
        <v/>
      </c>
      <c r="E62" s="30" t="str">
        <f>IF(A62="","",IF(INDEX('2011-asu'!$A$1:HN85,MATCH('CC to C'!$C$1,'2011-asu'!$B:$B,0),MATCH(C62,'2011-asu'!$10:$10,0))=0,"",+INDEX('2011-asu'!$A$1:HN85,MATCH('CC to C'!$C$1,'2011-asu'!$B:$B,0),MATCH(C62,'2011-asu'!$10:$10,0))))</f>
        <v/>
      </c>
    </row>
    <row r="63" spans="1:5" x14ac:dyDescent="0.2">
      <c r="A63" s="30" t="str">
        <f t="shared" si="2"/>
        <v/>
      </c>
      <c r="B63" s="30" t="str">
        <f>IF(A63="","",+INDEX('2011-asu'!$10:$10,1,$A63-1))</f>
        <v/>
      </c>
      <c r="C63" s="30" t="str">
        <f>IF(A63="","",+INDEX('2011-asu'!$10:$10,1,$A63))</f>
        <v/>
      </c>
      <c r="D63" s="30" t="str">
        <f>IF(A63="","",+IF((INDEX('2011-asu'!$A$1:HM86,MATCH('CC to C'!$C$1,'2011-asu'!$B:$B,0),MATCH(B63,'2011-asu'!$10:$10,0)))=0,"",(INDEX('2011-asu'!$A$1:HM86,MATCH('CC to C'!$C$1,'2011-asu'!$B:$B,0),MATCH(B63,'2011-asu'!$10:$10,0)))))</f>
        <v/>
      </c>
      <c r="E63" s="30" t="str">
        <f>IF(A63="","",IF(INDEX('2011-asu'!$A$1:HN86,MATCH('CC to C'!$C$1,'2011-asu'!$B:$B,0),MATCH(C63,'2011-asu'!$10:$10,0))=0,"",+INDEX('2011-asu'!$A$1:HN86,MATCH('CC to C'!$C$1,'2011-asu'!$B:$B,0),MATCH(C63,'2011-asu'!$10:$10,0))))</f>
        <v/>
      </c>
    </row>
    <row r="64" spans="1:5" x14ac:dyDescent="0.2">
      <c r="A64" s="30" t="str">
        <f t="shared" si="2"/>
        <v/>
      </c>
      <c r="B64" s="30" t="str">
        <f>IF(A64="","",+INDEX('2011-asu'!$10:$10,1,$A64-1))</f>
        <v/>
      </c>
      <c r="C64" s="30" t="str">
        <f>IF(A64="","",+INDEX('2011-asu'!$10:$10,1,$A64))</f>
        <v/>
      </c>
      <c r="D64" s="30" t="str">
        <f>IF(A64="","",+IF((INDEX('2011-asu'!$A$1:HM87,MATCH('CC to C'!$C$1,'2011-asu'!$B:$B,0),MATCH(B64,'2011-asu'!$10:$10,0)))=0,"",(INDEX('2011-asu'!$A$1:HM87,MATCH('CC to C'!$C$1,'2011-asu'!$B:$B,0),MATCH(B64,'2011-asu'!$10:$10,0)))))</f>
        <v/>
      </c>
      <c r="E64" s="30" t="str">
        <f>IF(A64="","",IF(INDEX('2011-asu'!$A$1:HN87,MATCH('CC to C'!$C$1,'2011-asu'!$B:$B,0),MATCH(C64,'2011-asu'!$10:$10,0))=0,"",+INDEX('2011-asu'!$A$1:HN87,MATCH('CC to C'!$C$1,'2011-asu'!$B:$B,0),MATCH(C64,'2011-asu'!$10:$10,0))))</f>
        <v/>
      </c>
    </row>
    <row r="65" spans="1:5" x14ac:dyDescent="0.2">
      <c r="A65" s="30" t="str">
        <f t="shared" si="2"/>
        <v/>
      </c>
      <c r="B65" s="30" t="str">
        <f>IF(A65="","",+INDEX('2011-asu'!$10:$10,1,$A65-1))</f>
        <v/>
      </c>
      <c r="C65" s="30" t="str">
        <f>IF(A65="","",+INDEX('2011-asu'!$10:$10,1,$A65))</f>
        <v/>
      </c>
      <c r="D65" s="30" t="str">
        <f>IF(A65="","",+IF((INDEX('2011-asu'!$A$1:HM88,MATCH('CC to C'!$C$1,'2011-asu'!$B:$B,0),MATCH(B65,'2011-asu'!$10:$10,0)))=0,"",(INDEX('2011-asu'!$A$1:HM88,MATCH('CC to C'!$C$1,'2011-asu'!$B:$B,0),MATCH(B65,'2011-asu'!$10:$10,0)))))</f>
        <v/>
      </c>
      <c r="E65" s="30" t="str">
        <f>IF(A65="","",IF(INDEX('2011-asu'!$A$1:HN88,MATCH('CC to C'!$C$1,'2011-asu'!$B:$B,0),MATCH(C65,'2011-asu'!$10:$10,0))=0,"",+INDEX('2011-asu'!$A$1:HN88,MATCH('CC to C'!$C$1,'2011-asu'!$B:$B,0),MATCH(C65,'2011-asu'!$10:$10,0))))</f>
        <v/>
      </c>
    </row>
    <row r="66" spans="1:5" x14ac:dyDescent="0.2">
      <c r="A66" s="30" t="str">
        <f t="shared" si="2"/>
        <v/>
      </c>
      <c r="B66" s="30" t="str">
        <f>IF(A66="","",+INDEX('2011-asu'!$10:$10,1,$A66-1))</f>
        <v/>
      </c>
      <c r="C66" s="30" t="str">
        <f>IF(A66="","",+INDEX('2011-asu'!$10:$10,1,$A66))</f>
        <v/>
      </c>
      <c r="D66" s="30" t="str">
        <f>IF(A66="","",+IF((INDEX('2011-asu'!$A$1:HM89,MATCH('CC to C'!$C$1,'2011-asu'!$B:$B,0),MATCH(B66,'2011-asu'!$10:$10,0)))=0,"",(INDEX('2011-asu'!$A$1:HM89,MATCH('CC to C'!$C$1,'2011-asu'!$B:$B,0),MATCH(B66,'2011-asu'!$10:$10,0)))))</f>
        <v/>
      </c>
      <c r="E66" s="30" t="str">
        <f>IF(A66="","",IF(INDEX('2011-asu'!$A$1:HN89,MATCH('CC to C'!$C$1,'2011-asu'!$B:$B,0),MATCH(C66,'2011-asu'!$10:$10,0))=0,"",+INDEX('2011-asu'!$A$1:HN89,MATCH('CC to C'!$C$1,'2011-asu'!$B:$B,0),MATCH(C66,'2011-asu'!$10:$10,0))))</f>
        <v/>
      </c>
    </row>
    <row r="67" spans="1:5" x14ac:dyDescent="0.2">
      <c r="A67" s="30" t="str">
        <f t="shared" si="2"/>
        <v/>
      </c>
      <c r="B67" s="30" t="str">
        <f>IF(A67="","",+INDEX('2011-asu'!$10:$10,1,$A67-1))</f>
        <v/>
      </c>
      <c r="C67" s="30" t="str">
        <f>IF(A67="","",+INDEX('2011-asu'!$10:$10,1,$A67))</f>
        <v/>
      </c>
      <c r="D67" s="30" t="str">
        <f>IF(A67="","",+IF((INDEX('2011-asu'!$A$1:HM90,MATCH('CC to C'!$C$1,'2011-asu'!$B:$B,0),MATCH(B67,'2011-asu'!$10:$10,0)))=0,"",(INDEX('2011-asu'!$A$1:HM90,MATCH('CC to C'!$C$1,'2011-asu'!$B:$B,0),MATCH(B67,'2011-asu'!$10:$10,0)))))</f>
        <v/>
      </c>
      <c r="E67" s="30" t="str">
        <f>IF(A67="","",IF(INDEX('2011-asu'!$A$1:HN90,MATCH('CC to C'!$C$1,'2011-asu'!$B:$B,0),MATCH(C67,'2011-asu'!$10:$10,0))=0,"",+INDEX('2011-asu'!$A$1:HN90,MATCH('CC to C'!$C$1,'2011-asu'!$B:$B,0),MATCH(C67,'2011-asu'!$10:$10,0))))</f>
        <v/>
      </c>
    </row>
    <row r="68" spans="1:5" x14ac:dyDescent="0.2">
      <c r="A68" s="30" t="str">
        <f t="shared" si="2"/>
        <v/>
      </c>
      <c r="B68" s="30" t="str">
        <f>IF(A68="","",+INDEX('2011-asu'!$10:$10,1,$A68-1))</f>
        <v/>
      </c>
      <c r="C68" s="30" t="str">
        <f>IF(A68="","",+INDEX('2011-asu'!$10:$10,1,$A68))</f>
        <v/>
      </c>
      <c r="D68" s="30" t="str">
        <f>IF(A68="","",+IF((INDEX('2011-asu'!$A$1:HM91,MATCH('CC to C'!$C$1,'2011-asu'!$B:$B,0),MATCH(B68,'2011-asu'!$10:$10,0)))=0,"",(INDEX('2011-asu'!$A$1:HM91,MATCH('CC to C'!$C$1,'2011-asu'!$B:$B,0),MATCH(B68,'2011-asu'!$10:$10,0)))))</f>
        <v/>
      </c>
      <c r="E68" s="30" t="str">
        <f>IF(A68="","",IF(INDEX('2011-asu'!$A$1:HN91,MATCH('CC to C'!$C$1,'2011-asu'!$B:$B,0),MATCH(C68,'2011-asu'!$10:$10,0))=0,"",+INDEX('2011-asu'!$A$1:HN91,MATCH('CC to C'!$C$1,'2011-asu'!$B:$B,0),MATCH(C68,'2011-asu'!$10:$10,0))))</f>
        <v/>
      </c>
    </row>
    <row r="69" spans="1:5" x14ac:dyDescent="0.2">
      <c r="A69" s="30" t="str">
        <f t="shared" si="2"/>
        <v/>
      </c>
      <c r="B69" s="30" t="str">
        <f>IF(A69="","",+INDEX('2011-asu'!$10:$10,1,$A69-1))</f>
        <v/>
      </c>
      <c r="C69" s="30" t="str">
        <f>IF(A69="","",+INDEX('2011-asu'!$10:$10,1,$A69))</f>
        <v/>
      </c>
      <c r="D69" s="30" t="str">
        <f>IF(A69="","",+IF((INDEX('2011-asu'!$A$1:HM92,MATCH('CC to C'!$C$1,'2011-asu'!$B:$B,0),MATCH(B69,'2011-asu'!$10:$10,0)))=0,"",(INDEX('2011-asu'!$A$1:HM92,MATCH('CC to C'!$C$1,'2011-asu'!$B:$B,0),MATCH(B69,'2011-asu'!$10:$10,0)))))</f>
        <v/>
      </c>
      <c r="E69" s="30" t="str">
        <f>IF(A69="","",IF(INDEX('2011-asu'!$A$1:HN92,MATCH('CC to C'!$C$1,'2011-asu'!$B:$B,0),MATCH(C69,'2011-asu'!$10:$10,0))=0,"",+INDEX('2011-asu'!$A$1:HN92,MATCH('CC to C'!$C$1,'2011-asu'!$B:$B,0),MATCH(C69,'2011-asu'!$10:$10,0))))</f>
        <v/>
      </c>
    </row>
    <row r="70" spans="1:5" x14ac:dyDescent="0.2">
      <c r="A70" s="30" t="str">
        <f t="shared" si="2"/>
        <v/>
      </c>
      <c r="B70" s="30" t="str">
        <f>IF(A70="","",+INDEX('2011-asu'!$10:$10,1,$A70-1))</f>
        <v/>
      </c>
      <c r="C70" s="30" t="str">
        <f>IF(A70="","",+INDEX('2011-asu'!$10:$10,1,$A70))</f>
        <v/>
      </c>
      <c r="D70" s="30" t="str">
        <f>IF(A70="","",+IF((INDEX('2011-asu'!$A$1:HM93,MATCH('CC to C'!$C$1,'2011-asu'!$B:$B,0),MATCH(B70,'2011-asu'!$10:$10,0)))=0,"",(INDEX('2011-asu'!$A$1:HM93,MATCH('CC to C'!$C$1,'2011-asu'!$B:$B,0),MATCH(B70,'2011-asu'!$10:$10,0)))))</f>
        <v/>
      </c>
      <c r="E70" s="30" t="str">
        <f>IF(A70="","",IF(INDEX('2011-asu'!$A$1:HN93,MATCH('CC to C'!$C$1,'2011-asu'!$B:$B,0),MATCH(C70,'2011-asu'!$10:$10,0))=0,"",+INDEX('2011-asu'!$A$1:HN93,MATCH('CC to C'!$C$1,'2011-asu'!$B:$B,0),MATCH(C70,'2011-asu'!$10:$10,0))))</f>
        <v/>
      </c>
    </row>
  </sheetData>
  <autoFilter ref="B3:E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2011-asu</vt:lpstr>
      <vt:lpstr>AAA to BBB-</vt:lpstr>
      <vt:lpstr>BB+ and BB</vt:lpstr>
      <vt:lpstr>BB-</vt:lpstr>
      <vt:lpstr>B+</vt:lpstr>
      <vt:lpstr>B</vt:lpstr>
      <vt:lpstr>B-</vt:lpstr>
      <vt:lpstr>CCC</vt:lpstr>
      <vt:lpstr>CC to C</vt:lpstr>
      <vt:lpstr>'2011-asu'!Print_Titles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GUEDJ</dc:creator>
  <dc:description>Quaterly Update of the MRS and resulting MPR</dc:description>
  <cp:lastModifiedBy>HEO SUNGIL</cp:lastModifiedBy>
  <cp:lastPrinted>2012-07-10T12:41:01Z</cp:lastPrinted>
  <dcterms:created xsi:type="dcterms:W3CDTF">2011-10-06T16:14:11Z</dcterms:created>
  <dcterms:modified xsi:type="dcterms:W3CDTF">2019-07-08T10:16:23Z</dcterms:modified>
</cp:coreProperties>
</file>