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oecd-my.sharepoint.com/personal/adrian_zerbe_oecd_org/Documents/SDOM 2022/DCP Updates/Questionnaires/Sent via SDOM/"/>
    </mc:Choice>
  </mc:AlternateContent>
  <xr:revisionPtr revIDLastSave="2" documentId="13_ncr:1_{4341EDCD-2F19-437D-B0C6-8A54DEA1309A}" xr6:coauthVersionLast="47" xr6:coauthVersionMax="47" xr10:uidLastSave="{72CA068C-4D39-4CB3-8C4A-45D229E553CC}"/>
  <bookViews>
    <workbookView xWindow="-28920" yWindow="-120" windowWidth="29040" windowHeight="15990" tabRatio="909" xr2:uid="{00000000-000D-0000-FFFF-FFFF00000000}"/>
  </bookViews>
  <sheets>
    <sheet name="Cover" sheetId="13" r:id="rId1"/>
    <sheet name="Contact_Info" sheetId="17" r:id="rId2"/>
    <sheet name="Definitions" sheetId="16" r:id="rId3"/>
    <sheet name="Data_source_Info" sheetId="2" r:id="rId4"/>
    <sheet name="DatabaseA_Format" sheetId="4" r:id="rId5"/>
    <sheet name="DatabaseA" sheetId="5" r:id="rId6"/>
    <sheet name="DatabaseB_Format" sheetId="6" r:id="rId7"/>
    <sheet name="DatabaseB" sheetId="7" r:id="rId8"/>
    <sheet name="DatabaseS_Format" sheetId="8" r:id="rId9"/>
    <sheet name="DatabaseS" sheetId="9" r:id="rId10"/>
    <sheet name="Summary_Earnings" sheetId="23" r:id="rId11"/>
  </sheets>
  <definedNames>
    <definedName name="__123Graph_A" localSheetId="5" hidden="1">DatabaseA!#REF!</definedName>
    <definedName name="__123Graph_A" localSheetId="7" hidden="1">DatabaseB!#REF!</definedName>
    <definedName name="__123Graph_A" localSheetId="9" hidden="1">DatabaseS!#REF!</definedName>
    <definedName name="__123Graph_A" localSheetId="10" hidden="1">#REF!</definedName>
    <definedName name="__123Graph_B" localSheetId="5" hidden="1">DatabaseA!#REF!</definedName>
    <definedName name="__123Graph_B" localSheetId="7" hidden="1">DatabaseB!#REF!</definedName>
    <definedName name="__123Graph_B" localSheetId="9" hidden="1">DatabaseS!#REF!</definedName>
    <definedName name="__123Graph_B" hidden="1">#REF!</definedName>
    <definedName name="__123Graph_C" localSheetId="5" hidden="1">DatabaseA!#REF!</definedName>
    <definedName name="__123Graph_C" localSheetId="7" hidden="1">DatabaseB!#REF!</definedName>
    <definedName name="__123Graph_C" localSheetId="9" hidden="1">DatabaseS!#REF!</definedName>
    <definedName name="__123Graph_C" hidden="1">#REF!</definedName>
    <definedName name="__123Graph_D" localSheetId="5" hidden="1">DatabaseA!#REF!</definedName>
    <definedName name="__123Graph_D" localSheetId="7" hidden="1">DatabaseB!#REF!</definedName>
    <definedName name="__123Graph_D" localSheetId="9" hidden="1">DatabaseS!#REF!</definedName>
    <definedName name="__123Graph_D" hidden="1">#REF!</definedName>
    <definedName name="__123Graph_E" localSheetId="5" hidden="1">DatabaseA!#REF!</definedName>
    <definedName name="__123Graph_E" localSheetId="7" hidden="1">DatabaseB!#REF!</definedName>
    <definedName name="__123Graph_E" localSheetId="9" hidden="1">DatabaseS!#REF!</definedName>
    <definedName name="__123Graph_E" hidden="1">#REF!</definedName>
    <definedName name="__123Graph_F" localSheetId="5" hidden="1">DatabaseA!#REF!</definedName>
    <definedName name="__123Graph_F" localSheetId="7" hidden="1">DatabaseB!#REF!</definedName>
    <definedName name="__123Graph_F" localSheetId="9" hidden="1">DatabaseS!#REF!</definedName>
    <definedName name="__123Graph_F" hidden="1">#REF!</definedName>
    <definedName name="__123Graph_X" localSheetId="5" hidden="1">DatabaseA!#REF!</definedName>
    <definedName name="__123Graph_X" localSheetId="7" hidden="1">DatabaseB!#REF!</definedName>
    <definedName name="__123Graph_X" localSheetId="9" hidden="1">DatabaseS!#REF!</definedName>
    <definedName name="__123Graph_X" hidden="1">#REF!</definedName>
    <definedName name="_xlnm._FilterDatabase" localSheetId="5" hidden="1">DatabaseA!$A$1:$J$1</definedName>
    <definedName name="_xlnm._FilterDatabase" localSheetId="7" hidden="1">DatabaseB!$A$1:$I$1</definedName>
    <definedName name="_xlnm._FilterDatabase" localSheetId="9" hidden="1">DatabaseS!$A$1:$K$1</definedName>
    <definedName name="ACwvu._R22_General." localSheetId="2" hidden="1">Definitions!#REF!</definedName>
    <definedName name="ACwvu._R22_Questions." localSheetId="3" hidden="1">Data_source_Info!$C$159</definedName>
    <definedName name="ACwvu._R22_Tables." localSheetId="5" hidden="1">DatabaseA!#REF!</definedName>
    <definedName name="ACwvu._R22_Tables." localSheetId="7" hidden="1">DatabaseB!#REF!</definedName>
    <definedName name="ACwvu._R22_Tables." localSheetId="9" hidden="1">DatabaseS!#REF!</definedName>
    <definedName name="ACwvu.ColA_R22." localSheetId="5" hidden="1">DatabaseA!#REF!</definedName>
    <definedName name="ACwvu.ColA_R22." localSheetId="7" hidden="1">DatabaseB!#REF!</definedName>
    <definedName name="ACwvu.ColA_R22." localSheetId="9" hidden="1">DatabaseS!#REF!</definedName>
    <definedName name="Swvu._R22_General." localSheetId="2" hidden="1">Definitions!#REF!</definedName>
    <definedName name="Swvu._R22_Questions." localSheetId="3" hidden="1">Data_source_Info!$C$159</definedName>
    <definedName name="Swvu._R22_Tables." localSheetId="5" hidden="1">DatabaseA!#REF!</definedName>
    <definedName name="Swvu._R22_Tables." localSheetId="7" hidden="1">DatabaseB!#REF!</definedName>
    <definedName name="Swvu._R22_Tables." localSheetId="9" hidden="1">DatabaseS!#REF!</definedName>
    <definedName name="Swvu.ColA_R22." localSheetId="5" hidden="1">DatabaseA!#REF!</definedName>
    <definedName name="Swvu.ColA_R22." localSheetId="7" hidden="1">DatabaseB!#REF!</definedName>
    <definedName name="Swvu.ColA_R22." localSheetId="9" hidden="1">DatabaseS!#REF!</definedName>
    <definedName name="wrn.C01_Data_Collection_Tables." localSheetId="2" hidden="1">{#N/A,#N/A,FALSE,"General";#N/A,#N/A,FALSE,"ISCED classification";#N/A,#N/A,FALSE,"Quality Inquiry";"Column1",#N/A,FALSE,"C01_C11_R21";"Table1_to_6",#N/A,FALSE,"C01_C11_R21";"Calc_Indicators",#N/A,FALSE,"C01_C11_R21"}</definedName>
    <definedName name="wrn.R22_Data_Collection1997." localSheetId="3"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vu._R22_General." localSheetId="2" hidden="1">{TRUE,TRUE,-1.25,-15.5,484.5,307.5,FALSE,FALSE,TRUE,TRUE,0,1,#N/A,22,#N/A,7.87341772151899,20.7647058823529,1,FALSE,FALSE,3,TRUE,1,FALSE,100,"Swvu._R22_General.","ACwvu._R22_General.",#N/A,FALSE,FALSE,0.75,0.75,1,1,1,"&amp;CNWB Data Collection 1997","&amp;L&amp;F   &amp;A&amp;CPage &amp;P",FALSE,FALSE,FALSE,FALSE,1,#N/A,1,1,"=R1C1:R41C8",FALSE,#N/A,#N/A,TRUE,FALSE,FALSE,9,#N/A,#N/A,FALSE,FALSE,TRUE,TRUE,TRUE}</definedName>
    <definedName name="wvu._R22_Questions." localSheetId="3" hidden="1">{TRUE,TRUE,-1.25,-15.5,484.5,276.75,FALSE,FALSE,TRUE,TRUE,0,1,#N/A,1,#N/A,9.09259259259259,19,1,FALSE,FALSE,3,TRUE,1,FALSE,75,"Swvu._R22_Questions.","ACwvu._R22_Questions.",#N/A,FALSE,FALSE,0.748031496062992,0.748031496062992,0.984251968503937,0.984251968503937,1,"&amp;A","Sida &amp;P",FALSE,FALSE,FALSE,FALSE,1,80,#N/A,#N/A,"=R1C1:R95C8",FALSE,#N/A,#N/A,TRUE,FALSE,TRUE,9,300,300,FALSE,FALSE,TRUE,TRUE,TRUE}</definedName>
    <definedName name="wvu._R22_Tables." localSheetId="5" hidden="1">{TRUE,TRUE,-1.25,-15.5,484.5,276.75,FALSE,FALSE,TRUE,TRUE,0,2,#N/A,141,#N/A,9.38562091503268,24.2307692307692,1,FALSE,FALSE,3,TRUE,1,FALSE,75,"Swvu._R22_Tables.","ACwvu._R22_Tables.",#N/A,FALSE,FALSE,0.551181102362205,0.551181102362205,0.984251968503937,0.984251968503937,2,"&amp;CNWB Data Collection 1997","&amp;L&amp;F   &amp;A&amp;CPage &amp;P",FALSE,FALSE,FALSE,FALSE,1,85,#N/A,#N/A,"=R1C2:R200C11",FALSE,#N/A,#N/A,TRUE,FALSE,FALSE,9,300,300,FALSE,FALSE,TRUE,TRUE,TRUE}</definedName>
    <definedName name="wvu._R22_Tables." localSheetId="7" hidden="1">{TRUE,TRUE,-1.25,-15.5,484.5,276.75,FALSE,FALSE,TRUE,TRUE,0,2,#N/A,141,#N/A,9.38562091503268,24.2307692307692,1,FALSE,FALSE,3,TRUE,1,FALSE,75,"Swvu._R22_Tables.","ACwvu._R22_Tables.",#N/A,FALSE,FALSE,0.551181102362205,0.551181102362205,0.984251968503937,0.984251968503937,2,"&amp;CNWB Data Collection 1997","&amp;L&amp;F   &amp;A&amp;CPage &amp;P",FALSE,FALSE,FALSE,FALSE,1,85,#N/A,#N/A,"=R1C2:R200C11",FALSE,#N/A,#N/A,TRUE,FALSE,FALSE,9,300,300,FALSE,FALSE,TRUE,TRUE,TRUE}</definedName>
    <definedName name="wvu._R22_Tables." localSheetId="9" hidden="1">{TRUE,TRUE,-1.25,-15.5,484.5,276.75,FALSE,FALSE,TRUE,TRUE,0,2,#N/A,141,#N/A,9.38562091503268,24.2307692307692,1,FALSE,FALSE,3,TRUE,1,FALSE,75,"Swvu._R22_Tables.","ACwvu._R22_Tables.",#N/A,FALSE,FALSE,0.551181102362205,0.551181102362205,0.984251968503937,0.984251968503937,2,"&amp;CNWB Data Collection 1997","&amp;L&amp;F   &amp;A&amp;CPage &amp;P",FALSE,FALSE,FALSE,FALSE,1,85,#N/A,#N/A,"=R1C2:R200C11",FALSE,#N/A,#N/A,TRUE,FALSE,FALSE,9,300,300,FALSE,FALSE,TRUE,TRUE,TRUE}</definedName>
    <definedName name="wvu.ColA_R22." localSheetId="5" hidden="1">{TRUE,TRUE,-1.25,-15.5,484.5,307.5,FALSE,FALSE,TRUE,TRUE,0,1,#N/A,1,#N/A,3.79591836734694,25.6153846153846,1,FALSE,FALSE,3,TRUE,1,FALSE,75,"Swvu.ColA_R22.","ACwvu.ColA_R22.",#N/A,FALSE,FALSE,0.551181102362205,0.551181102362205,0.984251968503937,0.984251968503937,1,"&amp;CNWB Data Collection 1997","&amp;L&amp;F   &amp;A&amp;CPage &amp;P",FALSE,FALSE,FALSE,FALSE,1,#N/A,1,1,"=R1C1:R57C1",FALSE,#N/A,#N/A,TRUE,FALSE,FALSE,9,#N/A,#N/A,FALSE,FALSE,TRUE,TRUE,TRUE}</definedName>
    <definedName name="wvu.ColA_R22." localSheetId="7" hidden="1">{TRUE,TRUE,-1.25,-15.5,484.5,307.5,FALSE,FALSE,TRUE,TRUE,0,1,#N/A,1,#N/A,3.79591836734694,25.6153846153846,1,FALSE,FALSE,3,TRUE,1,FALSE,75,"Swvu.ColA_R22.","ACwvu.ColA_R22.",#N/A,FALSE,FALSE,0.551181102362205,0.551181102362205,0.984251968503937,0.984251968503937,1,"&amp;CNWB Data Collection 1997","&amp;L&amp;F   &amp;A&amp;CPage &amp;P",FALSE,FALSE,FALSE,FALSE,1,#N/A,1,1,"=R1C1:R57C1",FALSE,#N/A,#N/A,TRUE,FALSE,FALSE,9,#N/A,#N/A,FALSE,FALSE,TRUE,TRUE,TRUE}</definedName>
    <definedName name="wvu.ColA_R22." localSheetId="9" hidden="1">{TRUE,TRUE,-1.25,-15.5,484.5,307.5,FALSE,FALSE,TRUE,TRUE,0,1,#N/A,1,#N/A,3.79591836734694,25.6153846153846,1,FALSE,FALSE,3,TRUE,1,FALSE,75,"Swvu.ColA_R22.","ACwvu.ColA_R22.",#N/A,FALSE,FALSE,0.551181102362205,0.551181102362205,0.984251968503937,0.984251968503937,1,"&amp;CNWB Data Collection 1997","&amp;L&amp;F   &amp;A&amp;CPage &amp;P",FALSE,FALSE,FALSE,FALSE,1,#N/A,1,1,"=R1C1:R57C1",FALSE,#N/A,#N/A,TRUE,FALSE,FALSE,9,#N/A,#N/A,FALSE,FALSE,TRUE,TRUE,TRUE}</definedName>
    <definedName name="Z_543ACE64_70AC_496D_968C_B6AB259FBCA7_.wvu.PrintArea" localSheetId="3" hidden="1">Data_source_Info!$A$1:$G$161</definedName>
    <definedName name="Z_543ACE64_70AC_496D_968C_B6AB259FBCA7_.wvu.PrintArea" localSheetId="5" hidden="1">DatabaseA!$A$1:$J$1</definedName>
    <definedName name="Z_543ACE64_70AC_496D_968C_B6AB259FBCA7_.wvu.PrintArea" localSheetId="4" hidden="1">DatabaseA_Format!$B$1:$F$71</definedName>
    <definedName name="Z_543ACE64_70AC_496D_968C_B6AB259FBCA7_.wvu.PrintArea" localSheetId="7" hidden="1">DatabaseB!$A$1:$I$1</definedName>
    <definedName name="Z_543ACE64_70AC_496D_968C_B6AB259FBCA7_.wvu.PrintArea" localSheetId="6" hidden="1">DatabaseB_Format!#REF!</definedName>
    <definedName name="Z_543ACE64_70AC_496D_968C_B6AB259FBCA7_.wvu.PrintArea" localSheetId="9" hidden="1">DatabaseS!$A$1:$K$1</definedName>
    <definedName name="Z_543ACE64_70AC_496D_968C_B6AB259FBCA7_.wvu.PrintArea" localSheetId="8" hidden="1">DatabaseS_Format!#REF!</definedName>
    <definedName name="Z_543ACE64_70AC_496D_968C_B6AB259FBCA7_.wvu.PrintArea" localSheetId="2" hidden="1">Definitions!$B$1:$D$18</definedName>
    <definedName name="Z_543ACE64_70AC_496D_968C_B6AB259FBCA7_.wvu.PrintTitles" localSheetId="5" hidden="1">DatabaseA!#REF!</definedName>
    <definedName name="Z_543ACE64_70AC_496D_968C_B6AB259FBCA7_.wvu.PrintTitles" localSheetId="7" hidden="1">DatabaseB!#REF!</definedName>
    <definedName name="Z_543ACE64_70AC_496D_968C_B6AB259FBCA7_.wvu.PrintTitles" localSheetId="9" hidden="1">DatabaseS!#REF!</definedName>
    <definedName name="Z_543ACE64_70AC_496D_968C_B6AB259FBCA7_.wvu.Rows" localSheetId="3" hidden="1">Data_source_Info!$88:$88</definedName>
    <definedName name="Z_6C2144AB_D24D_11D2_A765_9E07A9C73F81_.wvu.PrintArea" localSheetId="2" hidden="1">Definitions!$B$1:$I$18</definedName>
    <definedName name="Z_6C2144AC_D24D_11D2_A765_9E07A9C73F81_.wvu.PrintArea" localSheetId="3" hidden="1">Data_source_Info!$A$1:$G$160</definedName>
    <definedName name="Z_6C2144AD_D24D_11D2_A765_9E07A9C73F81_.wvu.PrintArea" localSheetId="5" hidden="1">DatabaseA!$A$1:$G$1</definedName>
    <definedName name="Z_6C2144AD_D24D_11D2_A765_9E07A9C73F81_.wvu.PrintArea" localSheetId="7" hidden="1">DatabaseB!$A$1:$G$1</definedName>
    <definedName name="Z_6C2144AD_D24D_11D2_A765_9E07A9C73F81_.wvu.PrintArea" localSheetId="9" hidden="1">DatabaseS!$A$1:$H$1</definedName>
    <definedName name="Z_6C2144AE_D24D_11D2_A765_9E07A9C73F81_.wvu.PrintArea" localSheetId="5" hidden="1">DatabaseA!#REF!</definedName>
    <definedName name="Z_6C2144AE_D24D_11D2_A765_9E07A9C73F81_.wvu.PrintArea" localSheetId="7" hidden="1">DatabaseB!#REF!</definedName>
    <definedName name="Z_6C2144AE_D24D_11D2_A765_9E07A9C73F81_.wvu.PrintArea" localSheetId="9" hidden="1">DatabaseS!#REF!</definedName>
  </definedNames>
  <calcPr calcId="191029"/>
  <customWorkbookViews>
    <customWorkbookView name="_R22_General (F7_General)" guid="{BFF96989-EB6E-11D3-A029-00C04F4BBE1D}" maximized="1" xWindow="2" yWindow="2" windowWidth="636" windowHeight="381" activeSheetId="1"/>
    <customWorkbookView name="_R22_Questions (F7_Questions)" guid="{BFF9698A-EB6E-11D3-A029-00C04F4BBE1D}" maximized="1" xWindow="2" yWindow="2" windowWidth="636" windowHeight="340" activeSheetId="2"/>
    <customWorkbookView name="_R22_Tables (F7_98)" guid="{BFF9698B-EB6E-11D3-A029-00C04F4BBE1D}" maximized="1" xWindow="2" yWindow="2" windowWidth="636" windowHeight="340" activeSheetId="3"/>
    <customWorkbookView name="ColA_R22 (F7_98)" guid="{BFF9698C-EB6E-11D3-A029-00C04F4BBE1D}" maximized="1" xWindow="2" yWindow="2" windowWidth="636" windowHeight="381" activeSheetId="3"/>
    <customWorkbookView name="SCHWABE Markus - Personal View" guid="{543ACE64-70AC-496D-968C-B6AB259FBCA7}" mergeInterval="0" personalView="1" maximized="1" windowWidth="1280" windowHeight="773"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1" i="2" l="1"/>
  <c r="C256" i="23" l="1"/>
  <c r="C65" i="23"/>
  <c r="C2" i="23"/>
  <c r="H17" i="23" l="1"/>
  <c r="N273" i="23"/>
  <c r="M272" i="23"/>
  <c r="O270" i="23"/>
  <c r="O274" i="23" s="1"/>
  <c r="N269" i="23"/>
  <c r="M265" i="23"/>
  <c r="O263" i="23"/>
  <c r="N262" i="23"/>
  <c r="N266" i="23" s="1"/>
  <c r="M261" i="23"/>
  <c r="F272" i="23"/>
  <c r="E271" i="23"/>
  <c r="D270" i="23"/>
  <c r="D274" i="23" s="1"/>
  <c r="F265" i="23"/>
  <c r="E264" i="23"/>
  <c r="D263" i="23"/>
  <c r="F261" i="23"/>
  <c r="M273" i="23"/>
  <c r="M281" i="23" s="1"/>
  <c r="O271" i="23"/>
  <c r="N270" i="23"/>
  <c r="M269" i="23"/>
  <c r="O264" i="23"/>
  <c r="N263" i="23"/>
  <c r="M262" i="23"/>
  <c r="F273" i="23"/>
  <c r="E272" i="23"/>
  <c r="D271" i="23"/>
  <c r="F269" i="23"/>
  <c r="M270" i="23"/>
  <c r="D265" i="23"/>
  <c r="E262" i="23"/>
  <c r="O273" i="23"/>
  <c r="O269" i="23"/>
  <c r="M264" i="23"/>
  <c r="O262" i="23"/>
  <c r="D273" i="23"/>
  <c r="E270" i="23"/>
  <c r="E274" i="23" s="1"/>
  <c r="F264" i="23"/>
  <c r="E263" i="23"/>
  <c r="E265" i="23"/>
  <c r="D264" i="23"/>
  <c r="F262" i="23"/>
  <c r="F278" i="23" s="1"/>
  <c r="E261" i="23"/>
  <c r="O272" i="23"/>
  <c r="N271" i="23"/>
  <c r="O265" i="23"/>
  <c r="O281" i="23" s="1"/>
  <c r="N264" i="23"/>
  <c r="M263" i="23"/>
  <c r="O261" i="23"/>
  <c r="E273" i="23"/>
  <c r="G273" i="23" s="1"/>
  <c r="D272" i="23"/>
  <c r="F270" i="23"/>
  <c r="E269" i="23"/>
  <c r="F263" i="23"/>
  <c r="D261" i="23"/>
  <c r="N272" i="23"/>
  <c r="M271" i="23"/>
  <c r="N265" i="23"/>
  <c r="N261" i="23"/>
  <c r="F271" i="23"/>
  <c r="D269" i="23"/>
  <c r="G269" i="23" s="1"/>
  <c r="D262" i="23"/>
  <c r="D266" i="23" s="1"/>
  <c r="F87" i="23"/>
  <c r="H85" i="23"/>
  <c r="E84" i="23"/>
  <c r="G82" i="23"/>
  <c r="H76" i="23"/>
  <c r="E75" i="23"/>
  <c r="G73" i="23"/>
  <c r="D72" i="23"/>
  <c r="F85" i="23"/>
  <c r="E82" i="23"/>
  <c r="F76" i="23"/>
  <c r="F98" i="23" s="1"/>
  <c r="E73" i="23"/>
  <c r="G83" i="23"/>
  <c r="E76" i="23"/>
  <c r="F71" i="23"/>
  <c r="E71" i="23"/>
  <c r="D88" i="23"/>
  <c r="H88" i="23"/>
  <c r="E87" i="23"/>
  <c r="G85" i="23"/>
  <c r="D84" i="23"/>
  <c r="F82" i="23"/>
  <c r="G76" i="23"/>
  <c r="D75" i="23"/>
  <c r="F73" i="23"/>
  <c r="H71" i="23"/>
  <c r="D87" i="23"/>
  <c r="H83" i="23"/>
  <c r="G71" i="23"/>
  <c r="F88" i="23"/>
  <c r="E85" i="23"/>
  <c r="G74" i="23"/>
  <c r="D76" i="23"/>
  <c r="H72" i="23"/>
  <c r="F86" i="23"/>
  <c r="H75" i="23"/>
  <c r="D86" i="23"/>
  <c r="H73" i="23"/>
  <c r="G88" i="23"/>
  <c r="H74" i="23"/>
  <c r="H86" i="23"/>
  <c r="D82" i="23"/>
  <c r="H77" i="23"/>
  <c r="D73" i="23"/>
  <c r="F74" i="23"/>
  <c r="F77" i="23"/>
  <c r="D71" i="23"/>
  <c r="E86" i="23"/>
  <c r="D74" i="23"/>
  <c r="G87" i="23"/>
  <c r="F75" i="23"/>
  <c r="E83" i="23"/>
  <c r="E89" i="23" s="1"/>
  <c r="G72" i="23"/>
  <c r="G94" i="23" s="1"/>
  <c r="D83" i="23"/>
  <c r="D89" i="23" s="1"/>
  <c r="F72" i="23"/>
  <c r="E88" i="23"/>
  <c r="G86" i="23"/>
  <c r="D85" i="23"/>
  <c r="F83" i="23"/>
  <c r="G77" i="23"/>
  <c r="H84" i="23"/>
  <c r="E74" i="23"/>
  <c r="E79" i="23" s="1"/>
  <c r="G84" i="23"/>
  <c r="G75" i="23"/>
  <c r="G97" i="23" s="1"/>
  <c r="H82" i="23"/>
  <c r="E77" i="23"/>
  <c r="D77" i="23"/>
  <c r="D99" i="23" s="1"/>
  <c r="H87" i="23"/>
  <c r="F84" i="23"/>
  <c r="E72" i="23"/>
  <c r="G118" i="23"/>
  <c r="H124" i="23"/>
  <c r="E123" i="23"/>
  <c r="G121" i="23"/>
  <c r="D120" i="23"/>
  <c r="F118" i="23"/>
  <c r="G112" i="23"/>
  <c r="D111" i="23"/>
  <c r="F109" i="23"/>
  <c r="H107" i="23"/>
  <c r="G124" i="23"/>
  <c r="D123" i="23"/>
  <c r="F121" i="23"/>
  <c r="H119" i="23"/>
  <c r="E118" i="23"/>
  <c r="F112" i="23"/>
  <c r="E109" i="23"/>
  <c r="G107" i="23"/>
  <c r="F124" i="23"/>
  <c r="E121" i="23"/>
  <c r="D118" i="23"/>
  <c r="H113" i="23"/>
  <c r="G110" i="23"/>
  <c r="F107" i="23"/>
  <c r="G122" i="23"/>
  <c r="D121" i="23"/>
  <c r="D112" i="23"/>
  <c r="H108" i="23"/>
  <c r="D124" i="23"/>
  <c r="H120" i="23"/>
  <c r="H125" i="23" s="1"/>
  <c r="G108" i="23"/>
  <c r="H123" i="23"/>
  <c r="D110" i="23"/>
  <c r="H110" i="23"/>
  <c r="H122" i="23"/>
  <c r="G119" i="23"/>
  <c r="E112" i="23"/>
  <c r="D109" i="23"/>
  <c r="E124" i="23"/>
  <c r="F119" i="23"/>
  <c r="F110" i="23"/>
  <c r="E107" i="23"/>
  <c r="F122" i="23"/>
  <c r="F113" i="23"/>
  <c r="D107" i="23"/>
  <c r="G120" i="23"/>
  <c r="F108" i="23"/>
  <c r="H112" i="23"/>
  <c r="H111" i="23"/>
  <c r="E120" i="23"/>
  <c r="D108" i="23"/>
  <c r="G113" i="23"/>
  <c r="E119" i="23"/>
  <c r="E110" i="23"/>
  <c r="E122" i="23"/>
  <c r="E113" i="23"/>
  <c r="D119" i="23"/>
  <c r="D125" i="23" s="1"/>
  <c r="G111" i="23"/>
  <c r="G109" i="23"/>
  <c r="G123" i="23"/>
  <c r="D122" i="23"/>
  <c r="F120" i="23"/>
  <c r="H118" i="23"/>
  <c r="D113" i="23"/>
  <c r="F111" i="23"/>
  <c r="H109" i="23"/>
  <c r="E108" i="23"/>
  <c r="F123" i="23"/>
  <c r="H121" i="23"/>
  <c r="E111" i="23"/>
  <c r="F159" i="23"/>
  <c r="H157" i="23"/>
  <c r="E156" i="23"/>
  <c r="G154" i="23"/>
  <c r="H148" i="23"/>
  <c r="E147" i="23"/>
  <c r="G145" i="23"/>
  <c r="D144" i="23"/>
  <c r="H143" i="23"/>
  <c r="F160" i="23"/>
  <c r="E148" i="23"/>
  <c r="F143" i="23"/>
  <c r="E160" i="23"/>
  <c r="G158" i="23"/>
  <c r="D160" i="23"/>
  <c r="E155" i="23"/>
  <c r="H147" i="23"/>
  <c r="D143" i="23"/>
  <c r="G156" i="23"/>
  <c r="E149" i="23"/>
  <c r="E144" i="23"/>
  <c r="H160" i="23"/>
  <c r="E159" i="23"/>
  <c r="G157" i="23"/>
  <c r="D156" i="23"/>
  <c r="F154" i="23"/>
  <c r="G148" i="23"/>
  <c r="D147" i="23"/>
  <c r="F145" i="23"/>
  <c r="E157" i="23"/>
  <c r="H149" i="23"/>
  <c r="D145" i="23"/>
  <c r="D150" i="23" s="1"/>
  <c r="F155" i="23"/>
  <c r="G149" i="23"/>
  <c r="D148" i="23"/>
  <c r="H144" i="23"/>
  <c r="F158" i="23"/>
  <c r="E146" i="23"/>
  <c r="D146" i="23"/>
  <c r="D158" i="23"/>
  <c r="H154" i="23"/>
  <c r="F147" i="23"/>
  <c r="G160" i="23"/>
  <c r="D159" i="23"/>
  <c r="F157" i="23"/>
  <c r="H155" i="23"/>
  <c r="E154" i="23"/>
  <c r="F148" i="23"/>
  <c r="H146" i="23"/>
  <c r="E145" i="23"/>
  <c r="G143" i="23"/>
  <c r="H158" i="23"/>
  <c r="G155" i="23"/>
  <c r="G146" i="23"/>
  <c r="E143" i="23"/>
  <c r="H156" i="23"/>
  <c r="G147" i="23"/>
  <c r="D149" i="23"/>
  <c r="D154" i="23"/>
  <c r="D157" i="23"/>
  <c r="F146" i="23"/>
  <c r="F168" i="23" s="1"/>
  <c r="F149" i="23"/>
  <c r="G144" i="23"/>
  <c r="G150" i="23" s="1"/>
  <c r="H159" i="23"/>
  <c r="D155" i="23"/>
  <c r="F144" i="23"/>
  <c r="F156" i="23"/>
  <c r="E158" i="23"/>
  <c r="G159" i="23"/>
  <c r="H145" i="23"/>
  <c r="X273" i="23"/>
  <c r="W265" i="23"/>
  <c r="X264" i="23"/>
  <c r="W273" i="23"/>
  <c r="X272" i="23"/>
  <c r="V265" i="23"/>
  <c r="X263" i="23"/>
  <c r="X265" i="23"/>
  <c r="W264" i="23"/>
  <c r="V273" i="23"/>
  <c r="W272" i="23"/>
  <c r="X271" i="23"/>
  <c r="V264" i="23"/>
  <c r="W263" i="23"/>
  <c r="X262" i="23"/>
  <c r="V271" i="23"/>
  <c r="V262" i="23"/>
  <c r="E281" i="23"/>
  <c r="V272" i="23"/>
  <c r="W271" i="23"/>
  <c r="X270" i="23"/>
  <c r="X274" i="23" s="1"/>
  <c r="V263" i="23"/>
  <c r="W262" i="23"/>
  <c r="X261" i="23"/>
  <c r="W270" i="23"/>
  <c r="X269" i="23"/>
  <c r="W261" i="23"/>
  <c r="V269" i="23"/>
  <c r="V270" i="23"/>
  <c r="V274" i="23" s="1"/>
  <c r="W269" i="23"/>
  <c r="V261" i="23"/>
  <c r="H192" i="23"/>
  <c r="H227" i="23" s="1"/>
  <c r="H195" i="23"/>
  <c r="E194" i="23"/>
  <c r="G192" i="23"/>
  <c r="D191" i="23"/>
  <c r="F189" i="23"/>
  <c r="G183" i="23"/>
  <c r="D182" i="23"/>
  <c r="F180" i="23"/>
  <c r="H178" i="23"/>
  <c r="G195" i="23"/>
  <c r="D194" i="23"/>
  <c r="F192" i="23"/>
  <c r="H190" i="23"/>
  <c r="E189" i="23"/>
  <c r="F183" i="23"/>
  <c r="H181" i="23"/>
  <c r="E180" i="23"/>
  <c r="G178" i="23"/>
  <c r="E182" i="23"/>
  <c r="F195" i="23"/>
  <c r="H193" i="23"/>
  <c r="E192" i="23"/>
  <c r="G190" i="23"/>
  <c r="D189" i="23"/>
  <c r="H184" i="23"/>
  <c r="E183" i="23"/>
  <c r="G181" i="23"/>
  <c r="D180" i="23"/>
  <c r="F178" i="23"/>
  <c r="F193" i="23"/>
  <c r="F228" i="23" s="1"/>
  <c r="E190" i="23"/>
  <c r="F184" i="23"/>
  <c r="F219" i="23" s="1"/>
  <c r="H182" i="23"/>
  <c r="G179" i="23"/>
  <c r="G180" i="23"/>
  <c r="E195" i="23"/>
  <c r="G193" i="23"/>
  <c r="D192" i="23"/>
  <c r="F190" i="23"/>
  <c r="G184" i="23"/>
  <c r="D183" i="23"/>
  <c r="F181" i="23"/>
  <c r="H179" i="23"/>
  <c r="E178" i="23"/>
  <c r="D195" i="23"/>
  <c r="D230" i="23" s="1"/>
  <c r="H191" i="23"/>
  <c r="E181" i="23"/>
  <c r="D178" i="23"/>
  <c r="F194" i="23"/>
  <c r="F229" i="23" s="1"/>
  <c r="E191" i="23"/>
  <c r="H183" i="23"/>
  <c r="H194" i="23"/>
  <c r="E193" i="23"/>
  <c r="G191" i="23"/>
  <c r="D190" i="23"/>
  <c r="E184" i="23"/>
  <c r="G182" i="23"/>
  <c r="D181" i="23"/>
  <c r="F179" i="23"/>
  <c r="G194" i="23"/>
  <c r="D193" i="23"/>
  <c r="F191" i="23"/>
  <c r="H189" i="23"/>
  <c r="H224" i="23" s="1"/>
  <c r="D184" i="23"/>
  <c r="D219" i="23" s="1"/>
  <c r="F182" i="23"/>
  <c r="H180" i="23"/>
  <c r="E179" i="23"/>
  <c r="G189" i="23"/>
  <c r="D179" i="23"/>
  <c r="AB33" i="23"/>
  <c r="P33" i="23"/>
  <c r="D33" i="23"/>
  <c r="R32" i="23"/>
  <c r="F32" i="23"/>
  <c r="AB28" i="23"/>
  <c r="P28" i="23"/>
  <c r="D28" i="23"/>
  <c r="R27" i="23"/>
  <c r="F27" i="23"/>
  <c r="X26" i="23"/>
  <c r="H26" i="23"/>
  <c r="Z25" i="23"/>
  <c r="N25" i="23"/>
  <c r="AB24" i="23"/>
  <c r="P24" i="23"/>
  <c r="D24" i="23"/>
  <c r="R23" i="23"/>
  <c r="F23" i="23"/>
  <c r="X22" i="23"/>
  <c r="H22" i="23"/>
  <c r="Z20" i="23"/>
  <c r="N20" i="23"/>
  <c r="AB19" i="23"/>
  <c r="P19" i="23"/>
  <c r="D19" i="23"/>
  <c r="AB15" i="23"/>
  <c r="P15" i="23"/>
  <c r="D15" i="23"/>
  <c r="R14" i="23"/>
  <c r="F14" i="23"/>
  <c r="X13" i="23"/>
  <c r="H13" i="23"/>
  <c r="Z12" i="23"/>
  <c r="N12" i="23"/>
  <c r="AB11" i="23"/>
  <c r="P11" i="23"/>
  <c r="D11" i="23"/>
  <c r="R10" i="23"/>
  <c r="F10" i="23"/>
  <c r="X9" i="23"/>
  <c r="AC32" i="23"/>
  <c r="AA33" i="23"/>
  <c r="Z33" i="23"/>
  <c r="Y33" i="23"/>
  <c r="I33" i="23"/>
  <c r="AA32" i="23"/>
  <c r="O32" i="23"/>
  <c r="Y28" i="23"/>
  <c r="I28" i="23"/>
  <c r="AA27" i="23"/>
  <c r="O27" i="23"/>
  <c r="AC26" i="23"/>
  <c r="Q26" i="23"/>
  <c r="E26" i="23"/>
  <c r="S25" i="23"/>
  <c r="G25" i="23"/>
  <c r="Y24" i="23"/>
  <c r="I24" i="23"/>
  <c r="AA23" i="23"/>
  <c r="O23" i="23"/>
  <c r="AC22" i="23"/>
  <c r="Q22" i="23"/>
  <c r="E22" i="23"/>
  <c r="S20" i="23"/>
  <c r="G20" i="23"/>
  <c r="Y19" i="23"/>
  <c r="I19" i="23"/>
  <c r="Y15" i="23"/>
  <c r="I15" i="23"/>
  <c r="AA14" i="23"/>
  <c r="O14" i="23"/>
  <c r="AC13" i="23"/>
  <c r="Q13" i="23"/>
  <c r="E13" i="23"/>
  <c r="S12" i="23"/>
  <c r="G12" i="23"/>
  <c r="G17" i="23" s="1"/>
  <c r="Y11" i="23"/>
  <c r="I11" i="23"/>
  <c r="AA10" i="23"/>
  <c r="O10" i="23"/>
  <c r="AC9" i="23"/>
  <c r="Q9" i="23"/>
  <c r="E9" i="23"/>
  <c r="X33" i="23"/>
  <c r="H33" i="23"/>
  <c r="Z32" i="23"/>
  <c r="N32" i="23"/>
  <c r="X28" i="23"/>
  <c r="H28" i="23"/>
  <c r="Z27" i="23"/>
  <c r="N27" i="23"/>
  <c r="AB26" i="23"/>
  <c r="P26" i="23"/>
  <c r="D26" i="23"/>
  <c r="R25" i="23"/>
  <c r="F25" i="23"/>
  <c r="X24" i="23"/>
  <c r="H24" i="23"/>
  <c r="Z23" i="23"/>
  <c r="N23" i="23"/>
  <c r="AB22" i="23"/>
  <c r="P22" i="23"/>
  <c r="D22" i="23"/>
  <c r="R20" i="23"/>
  <c r="F20" i="23"/>
  <c r="X19" i="23"/>
  <c r="H19" i="23"/>
  <c r="X15" i="23"/>
  <c r="H15" i="23"/>
  <c r="Z14" i="23"/>
  <c r="N14" i="23"/>
  <c r="AB13" i="23"/>
  <c r="P13" i="23"/>
  <c r="D13" i="23"/>
  <c r="R12" i="23"/>
  <c r="F12" i="23"/>
  <c r="F17" i="23" s="1"/>
  <c r="X11" i="23"/>
  <c r="H11" i="23"/>
  <c r="Z10" i="23"/>
  <c r="N10" i="23"/>
  <c r="AB9" i="23"/>
  <c r="P9" i="23"/>
  <c r="D9" i="23"/>
  <c r="S33" i="23"/>
  <c r="G33" i="23"/>
  <c r="Y32" i="23"/>
  <c r="I32" i="23"/>
  <c r="S28" i="23"/>
  <c r="G28" i="23"/>
  <c r="Y27" i="23"/>
  <c r="I27" i="23"/>
  <c r="AA26" i="23"/>
  <c r="O26" i="23"/>
  <c r="AC25" i="23"/>
  <c r="Q25" i="23"/>
  <c r="E25" i="23"/>
  <c r="S24" i="23"/>
  <c r="G24" i="23"/>
  <c r="Y23" i="23"/>
  <c r="I23" i="23"/>
  <c r="AA22" i="23"/>
  <c r="O22" i="23"/>
  <c r="AC20" i="23"/>
  <c r="Q20" i="23"/>
  <c r="E20" i="23"/>
  <c r="S19" i="23"/>
  <c r="G19" i="23"/>
  <c r="S15" i="23"/>
  <c r="G15" i="23"/>
  <c r="Y14" i="23"/>
  <c r="I14" i="23"/>
  <c r="AA13" i="23"/>
  <c r="O13" i="23"/>
  <c r="AC12" i="23"/>
  <c r="Q12" i="23"/>
  <c r="E12" i="23"/>
  <c r="E17" i="23" s="1"/>
  <c r="S11" i="23"/>
  <c r="G11" i="23"/>
  <c r="R33" i="23"/>
  <c r="F33" i="23"/>
  <c r="F46" i="23" s="1"/>
  <c r="X32" i="23"/>
  <c r="H32" i="23"/>
  <c r="R28" i="23"/>
  <c r="F28" i="23"/>
  <c r="X27" i="23"/>
  <c r="H27" i="23"/>
  <c r="Z26" i="23"/>
  <c r="N26" i="23"/>
  <c r="AB25" i="23"/>
  <c r="P25" i="23"/>
  <c r="D25" i="23"/>
  <c r="R24" i="23"/>
  <c r="R29" i="23" s="1"/>
  <c r="F24" i="23"/>
  <c r="X23" i="23"/>
  <c r="H23" i="23"/>
  <c r="Z22" i="23"/>
  <c r="N22" i="23"/>
  <c r="AB20" i="23"/>
  <c r="P20" i="23"/>
  <c r="P46" i="23" s="1"/>
  <c r="D20" i="23"/>
  <c r="R19" i="23"/>
  <c r="F19" i="23"/>
  <c r="R15" i="23"/>
  <c r="F15" i="23"/>
  <c r="X14" i="23"/>
  <c r="H14" i="23"/>
  <c r="Z13" i="23"/>
  <c r="N13" i="23"/>
  <c r="AB12" i="23"/>
  <c r="P12" i="23"/>
  <c r="D12" i="23"/>
  <c r="D17" i="23" s="1"/>
  <c r="R11" i="23"/>
  <c r="R16" i="23" s="1"/>
  <c r="F11" i="23"/>
  <c r="X10" i="23"/>
  <c r="H10" i="23"/>
  <c r="Z9" i="23"/>
  <c r="N9" i="23"/>
  <c r="AC33" i="23"/>
  <c r="Q33" i="23"/>
  <c r="E33" i="23"/>
  <c r="S32" i="23"/>
  <c r="G32" i="23"/>
  <c r="AC28" i="23"/>
  <c r="Q28" i="23"/>
  <c r="E28" i="23"/>
  <c r="S27" i="23"/>
  <c r="G27" i="23"/>
  <c r="Y26" i="23"/>
  <c r="I26" i="23"/>
  <c r="AA25" i="23"/>
  <c r="O25" i="23"/>
  <c r="AC24" i="23"/>
  <c r="Q24" i="23"/>
  <c r="E24" i="23"/>
  <c r="S23" i="23"/>
  <c r="G23" i="23"/>
  <c r="Y22" i="23"/>
  <c r="I22" i="23"/>
  <c r="AA20" i="23"/>
  <c r="O20" i="23"/>
  <c r="AC19" i="23"/>
  <c r="AC45" i="23" s="1"/>
  <c r="Q19" i="23"/>
  <c r="E19" i="23"/>
  <c r="AC15" i="23"/>
  <c r="Q15" i="23"/>
  <c r="E15" i="23"/>
  <c r="S14" i="23"/>
  <c r="G14" i="23"/>
  <c r="Y13" i="23"/>
  <c r="I13" i="23"/>
  <c r="AA12" i="23"/>
  <c r="O12" i="23"/>
  <c r="AC11" i="23"/>
  <c r="Q11" i="23"/>
  <c r="E11" i="23"/>
  <c r="S10" i="23"/>
  <c r="G10" i="23"/>
  <c r="Y9" i="23"/>
  <c r="I9" i="23"/>
  <c r="H9" i="23"/>
  <c r="O33" i="23"/>
  <c r="Q32" i="23"/>
  <c r="AC27" i="23"/>
  <c r="G26" i="23"/>
  <c r="O24" i="23"/>
  <c r="S22" i="23"/>
  <c r="AA19" i="23"/>
  <c r="O15" i="23"/>
  <c r="S13" i="23"/>
  <c r="AA11" i="23"/>
  <c r="P10" i="23"/>
  <c r="G9" i="23"/>
  <c r="E10" i="23"/>
  <c r="X25" i="23"/>
  <c r="F22" i="23"/>
  <c r="AB14" i="23"/>
  <c r="E27" i="23"/>
  <c r="Y20" i="23"/>
  <c r="Y12" i="23"/>
  <c r="E23" i="23"/>
  <c r="I12" i="23"/>
  <c r="I17" i="23" s="1"/>
  <c r="AB32" i="23"/>
  <c r="Z15" i="23"/>
  <c r="P32" i="23"/>
  <c r="P45" i="23" s="1"/>
  <c r="AB27" i="23"/>
  <c r="F26" i="23"/>
  <c r="N24" i="23"/>
  <c r="R22" i="23"/>
  <c r="Z19" i="23"/>
  <c r="N15" i="23"/>
  <c r="R13" i="23"/>
  <c r="Z11" i="23"/>
  <c r="I10" i="23"/>
  <c r="F9" i="23"/>
  <c r="G13" i="23"/>
  <c r="D32" i="23"/>
  <c r="D45" i="23" s="1"/>
  <c r="N19" i="23"/>
  <c r="N11" i="23"/>
  <c r="D10" i="23"/>
  <c r="D16" i="23" s="1"/>
  <c r="I25" i="23"/>
  <c r="AC10" i="23"/>
  <c r="AC16" i="23" s="1"/>
  <c r="I20" i="23"/>
  <c r="Y10" i="23"/>
  <c r="Z24" i="23"/>
  <c r="D14" i="23"/>
  <c r="O9" i="23"/>
  <c r="E32" i="23"/>
  <c r="Q27" i="23"/>
  <c r="Y25" i="23"/>
  <c r="AC23" i="23"/>
  <c r="G22" i="23"/>
  <c r="O19" i="23"/>
  <c r="AC14" i="23"/>
  <c r="O11" i="23"/>
  <c r="P27" i="23"/>
  <c r="AB23" i="23"/>
  <c r="AB29" i="23" s="1"/>
  <c r="F13" i="23"/>
  <c r="AA28" i="23"/>
  <c r="Q23" i="23"/>
  <c r="Q14" i="23"/>
  <c r="AA9" i="23"/>
  <c r="AA35" i="23" s="1"/>
  <c r="AA15" i="23"/>
  <c r="R9" i="23"/>
  <c r="N28" i="23"/>
  <c r="H20" i="23"/>
  <c r="Q10" i="23"/>
  <c r="Q16" i="23" s="1"/>
  <c r="Z28" i="23"/>
  <c r="D27" i="23"/>
  <c r="H25" i="23"/>
  <c r="P23" i="23"/>
  <c r="X20" i="23"/>
  <c r="P14" i="23"/>
  <c r="X12" i="23"/>
  <c r="AB10" i="23"/>
  <c r="S9" i="23"/>
  <c r="N33" i="23"/>
  <c r="O28" i="23"/>
  <c r="S26" i="23"/>
  <c r="AA24" i="23"/>
  <c r="E14" i="23"/>
  <c r="R26" i="23"/>
  <c r="D23" i="23"/>
  <c r="H12" i="23"/>
  <c r="P263" i="23"/>
  <c r="D135" i="23" l="1"/>
  <c r="G169" i="23"/>
  <c r="E126" i="23"/>
  <c r="F96" i="23"/>
  <c r="O266" i="23"/>
  <c r="P265" i="23"/>
  <c r="F217" i="23"/>
  <c r="F239" i="23" s="1"/>
  <c r="D218" i="23"/>
  <c r="M279" i="23"/>
  <c r="AA46" i="23"/>
  <c r="E46" i="23"/>
  <c r="I39" i="23"/>
  <c r="N281" i="23"/>
  <c r="M274" i="23"/>
  <c r="M275" i="23" s="1"/>
  <c r="F266" i="23"/>
  <c r="F267" i="23" s="1"/>
  <c r="X281" i="23"/>
  <c r="F274" i="23"/>
  <c r="M266" i="23"/>
  <c r="N274" i="23"/>
  <c r="N275" i="23" s="1"/>
  <c r="W266" i="23"/>
  <c r="E266" i="23"/>
  <c r="E267" i="23" s="1"/>
  <c r="P270" i="23"/>
  <c r="D280" i="23"/>
  <c r="H217" i="23"/>
  <c r="H239" i="23" s="1"/>
  <c r="H219" i="23"/>
  <c r="E215" i="23"/>
  <c r="E225" i="23"/>
  <c r="AC37" i="23"/>
  <c r="Q45" i="23"/>
  <c r="F78" i="23"/>
  <c r="G225" i="23"/>
  <c r="G229" i="23"/>
  <c r="H230" i="23"/>
  <c r="H241" i="23" s="1"/>
  <c r="D213" i="23"/>
  <c r="H228" i="23"/>
  <c r="H171" i="23"/>
  <c r="H213" i="23"/>
  <c r="H235" i="23" s="1"/>
  <c r="G219" i="23"/>
  <c r="D227" i="23"/>
  <c r="D238" i="23" s="1"/>
  <c r="F230" i="23"/>
  <c r="F241" i="23" s="1"/>
  <c r="G217" i="23"/>
  <c r="E219" i="23"/>
  <c r="H134" i="23"/>
  <c r="E216" i="23"/>
  <c r="D229" i="23"/>
  <c r="D134" i="23"/>
  <c r="F218" i="23"/>
  <c r="F240" i="23" s="1"/>
  <c r="H168" i="23"/>
  <c r="E224" i="23"/>
  <c r="F170" i="23"/>
  <c r="H225" i="23"/>
  <c r="G99" i="23"/>
  <c r="F227" i="23"/>
  <c r="D226" i="23"/>
  <c r="H99" i="23"/>
  <c r="F225" i="23"/>
  <c r="E227" i="23"/>
  <c r="D214" i="23"/>
  <c r="F213" i="23"/>
  <c r="H229" i="23"/>
  <c r="E214" i="23"/>
  <c r="H218" i="23"/>
  <c r="G215" i="23"/>
  <c r="E217" i="23"/>
  <c r="G227" i="23"/>
  <c r="D90" i="23"/>
  <c r="D91" i="23" s="1"/>
  <c r="D228" i="23"/>
  <c r="F224" i="23"/>
  <c r="D215" i="23"/>
  <c r="H215" i="23"/>
  <c r="G214" i="23"/>
  <c r="G236" i="23" s="1"/>
  <c r="E229" i="23"/>
  <c r="G90" i="23"/>
  <c r="D224" i="23"/>
  <c r="D235" i="23" s="1"/>
  <c r="H203" i="23"/>
  <c r="H216" i="23"/>
  <c r="H238" i="23" s="1"/>
  <c r="F215" i="23"/>
  <c r="E167" i="23"/>
  <c r="E135" i="23"/>
  <c r="E94" i="23"/>
  <c r="G98" i="23"/>
  <c r="D217" i="23"/>
  <c r="D225" i="23"/>
  <c r="D236" i="23" s="1"/>
  <c r="F226" i="23"/>
  <c r="G226" i="23"/>
  <c r="H196" i="23"/>
  <c r="H226" i="23"/>
  <c r="G218" i="23"/>
  <c r="G240" i="23" s="1"/>
  <c r="E161" i="23"/>
  <c r="E228" i="23"/>
  <c r="G228" i="23"/>
  <c r="D151" i="23"/>
  <c r="D152" i="23" s="1"/>
  <c r="D78" i="23"/>
  <c r="D100" i="23" s="1"/>
  <c r="E95" i="23"/>
  <c r="G224" i="23"/>
  <c r="E213" i="23"/>
  <c r="E230" i="23"/>
  <c r="E241" i="23" s="1"/>
  <c r="F185" i="23"/>
  <c r="F214" i="23"/>
  <c r="H201" i="23"/>
  <c r="H214" i="23"/>
  <c r="G216" i="23"/>
  <c r="D130" i="23"/>
  <c r="F126" i="23"/>
  <c r="H94" i="23"/>
  <c r="D216" i="23"/>
  <c r="E226" i="23"/>
  <c r="F216" i="23"/>
  <c r="E218" i="23"/>
  <c r="G213" i="23"/>
  <c r="G230" i="23"/>
  <c r="G241" i="23" s="1"/>
  <c r="G133" i="23"/>
  <c r="H97" i="23"/>
  <c r="F89" i="23"/>
  <c r="F79" i="23"/>
  <c r="H89" i="23"/>
  <c r="F90" i="23"/>
  <c r="E90" i="23"/>
  <c r="E101" i="23" s="1"/>
  <c r="G197" i="23"/>
  <c r="E206" i="23"/>
  <c r="D196" i="23"/>
  <c r="E151" i="23"/>
  <c r="F150" i="23"/>
  <c r="F125" i="23"/>
  <c r="H135" i="23"/>
  <c r="H126" i="23"/>
  <c r="H127" i="23" s="1"/>
  <c r="F135" i="23"/>
  <c r="G125" i="23"/>
  <c r="G126" i="23"/>
  <c r="G131" i="23"/>
  <c r="F115" i="23"/>
  <c r="H133" i="23"/>
  <c r="D132" i="23"/>
  <c r="F130" i="23"/>
  <c r="D96" i="23"/>
  <c r="E96" i="23"/>
  <c r="G78" i="23"/>
  <c r="H96" i="23"/>
  <c r="D98" i="23"/>
  <c r="G89" i="23"/>
  <c r="H90" i="23"/>
  <c r="G96" i="23"/>
  <c r="H78" i="23"/>
  <c r="E99" i="23"/>
  <c r="D95" i="23"/>
  <c r="E78" i="23"/>
  <c r="E100" i="23" s="1"/>
  <c r="F171" i="23"/>
  <c r="G162" i="23"/>
  <c r="E133" i="23"/>
  <c r="H130" i="23"/>
  <c r="F94" i="23"/>
  <c r="H79" i="23"/>
  <c r="D79" i="23"/>
  <c r="D101" i="23" s="1"/>
  <c r="Y273" i="23"/>
  <c r="F132" i="23"/>
  <c r="H132" i="23"/>
  <c r="D93" i="23"/>
  <c r="F196" i="23"/>
  <c r="G196" i="23"/>
  <c r="D162" i="23"/>
  <c r="H161" i="23"/>
  <c r="E132" i="23"/>
  <c r="F114" i="23"/>
  <c r="D126" i="23"/>
  <c r="D127" i="23" s="1"/>
  <c r="F99" i="23"/>
  <c r="G79" i="23"/>
  <c r="E93" i="23"/>
  <c r="E166" i="23"/>
  <c r="H170" i="23"/>
  <c r="E125" i="23"/>
  <c r="E127" i="23" s="1"/>
  <c r="H114" i="23"/>
  <c r="H136" i="23" s="1"/>
  <c r="H93" i="23"/>
  <c r="F93" i="23"/>
  <c r="D94" i="23"/>
  <c r="H98" i="23"/>
  <c r="N37" i="23"/>
  <c r="N279" i="23"/>
  <c r="F166" i="23"/>
  <c r="D171" i="23"/>
  <c r="H166" i="23"/>
  <c r="H95" i="23"/>
  <c r="F95" i="23"/>
  <c r="E98" i="23"/>
  <c r="G95" i="23"/>
  <c r="D275" i="23"/>
  <c r="G93" i="23"/>
  <c r="D161" i="23"/>
  <c r="D172" i="23" s="1"/>
  <c r="H131" i="23"/>
  <c r="E134" i="23"/>
  <c r="G132" i="23"/>
  <c r="F97" i="23"/>
  <c r="D97" i="23"/>
  <c r="E97" i="23"/>
  <c r="G129" i="23"/>
  <c r="G204" i="23"/>
  <c r="G161" i="23"/>
  <c r="G172" i="23" s="1"/>
  <c r="E170" i="23"/>
  <c r="E130" i="23"/>
  <c r="E129" i="23"/>
  <c r="E131" i="23"/>
  <c r="H129" i="23"/>
  <c r="E171" i="23"/>
  <c r="D206" i="23"/>
  <c r="O279" i="23"/>
  <c r="V280" i="23"/>
  <c r="Y262" i="23"/>
  <c r="P261" i="23"/>
  <c r="H150" i="23"/>
  <c r="F161" i="23"/>
  <c r="G130" i="23"/>
  <c r="F129" i="23"/>
  <c r="F134" i="23"/>
  <c r="F131" i="23"/>
  <c r="F133" i="23"/>
  <c r="E115" i="23"/>
  <c r="E137" i="23" s="1"/>
  <c r="D115" i="23"/>
  <c r="D114" i="23"/>
  <c r="D136" i="23" s="1"/>
  <c r="D133" i="23"/>
  <c r="N39" i="23"/>
  <c r="H35" i="23"/>
  <c r="G45" i="23"/>
  <c r="N40" i="23"/>
  <c r="G134" i="23"/>
  <c r="E162" i="23"/>
  <c r="G114" i="23"/>
  <c r="G135" i="23"/>
  <c r="G115" i="23"/>
  <c r="E114" i="23"/>
  <c r="AA39" i="23"/>
  <c r="H162" i="23"/>
  <c r="F162" i="23"/>
  <c r="D129" i="23"/>
  <c r="D131" i="23"/>
  <c r="H115" i="23"/>
  <c r="P16" i="23"/>
  <c r="F39" i="23"/>
  <c r="H45" i="23"/>
  <c r="E165" i="23"/>
  <c r="F169" i="23"/>
  <c r="D170" i="23"/>
  <c r="F167" i="23"/>
  <c r="H169" i="23"/>
  <c r="F151" i="23"/>
  <c r="D165" i="23"/>
  <c r="G168" i="23"/>
  <c r="G151" i="23"/>
  <c r="G171" i="23"/>
  <c r="D169" i="23"/>
  <c r="G35" i="23"/>
  <c r="W278" i="23"/>
  <c r="Q46" i="23"/>
  <c r="G170" i="23"/>
  <c r="H165" i="23"/>
  <c r="W33" i="23"/>
  <c r="G271" i="23"/>
  <c r="F277" i="23"/>
  <c r="W281" i="23"/>
  <c r="D168" i="23"/>
  <c r="E150" i="23"/>
  <c r="D166" i="23"/>
  <c r="F203" i="23"/>
  <c r="X280" i="23"/>
  <c r="H167" i="23"/>
  <c r="G165" i="23"/>
  <c r="D167" i="23"/>
  <c r="H151" i="23"/>
  <c r="G167" i="23"/>
  <c r="F165" i="23"/>
  <c r="X277" i="23"/>
  <c r="X266" i="23"/>
  <c r="X267" i="23" s="1"/>
  <c r="G166" i="23"/>
  <c r="E168" i="23"/>
  <c r="E169" i="23"/>
  <c r="Y38" i="23"/>
  <c r="Y269" i="23"/>
  <c r="AB16" i="23"/>
  <c r="AB42" i="23" s="1"/>
  <c r="E186" i="23"/>
  <c r="AB40" i="23"/>
  <c r="G29" i="23"/>
  <c r="F41" i="23"/>
  <c r="F38" i="23"/>
  <c r="Y41" i="23"/>
  <c r="X35" i="23"/>
  <c r="H39" i="23"/>
  <c r="AB46" i="23"/>
  <c r="E237" i="23"/>
  <c r="D197" i="23"/>
  <c r="V266" i="23"/>
  <c r="V267" i="23" s="1"/>
  <c r="W279" i="23"/>
  <c r="X46" i="23"/>
  <c r="R35" i="23"/>
  <c r="P40" i="23"/>
  <c r="Z41" i="23"/>
  <c r="F35" i="23"/>
  <c r="I35" i="23"/>
  <c r="S29" i="23"/>
  <c r="H36" i="23"/>
  <c r="Z39" i="23"/>
  <c r="I40" i="23"/>
  <c r="Z36" i="23"/>
  <c r="R38" i="23"/>
  <c r="AB45" i="23"/>
  <c r="P37" i="23"/>
  <c r="E197" i="23"/>
  <c r="P272" i="23"/>
  <c r="S39" i="23"/>
  <c r="F45" i="23"/>
  <c r="G37" i="23"/>
  <c r="AC38" i="23"/>
  <c r="Z40" i="23"/>
  <c r="P35" i="23"/>
  <c r="D39" i="23"/>
  <c r="Z45" i="23"/>
  <c r="I37" i="23"/>
  <c r="AA40" i="23"/>
  <c r="Q35" i="23"/>
  <c r="R36" i="23"/>
  <c r="AB37" i="23"/>
  <c r="E201" i="23"/>
  <c r="F201" i="23"/>
  <c r="H205" i="23"/>
  <c r="H197" i="23"/>
  <c r="H186" i="23"/>
  <c r="G264" i="23"/>
  <c r="O267" i="23"/>
  <c r="E16" i="23"/>
  <c r="R45" i="23"/>
  <c r="F37" i="23"/>
  <c r="G41" i="23"/>
  <c r="P39" i="23"/>
  <c r="W11" i="23"/>
  <c r="AC35" i="23"/>
  <c r="I46" i="23"/>
  <c r="H202" i="23"/>
  <c r="D203" i="23"/>
  <c r="E196" i="23"/>
  <c r="G202" i="23"/>
  <c r="D185" i="23"/>
  <c r="F197" i="23"/>
  <c r="I29" i="23"/>
  <c r="H185" i="23"/>
  <c r="E280" i="23"/>
  <c r="X278" i="23"/>
  <c r="F205" i="23"/>
  <c r="E278" i="23"/>
  <c r="E202" i="23"/>
  <c r="D205" i="23"/>
  <c r="G16" i="23"/>
  <c r="AB17" i="23"/>
  <c r="G206" i="23"/>
  <c r="H200" i="23"/>
  <c r="X279" i="23"/>
  <c r="M19" i="23"/>
  <c r="N17" i="23"/>
  <c r="AB39" i="23"/>
  <c r="G38" i="23"/>
  <c r="F204" i="23"/>
  <c r="D186" i="23"/>
  <c r="G201" i="23"/>
  <c r="G203" i="23"/>
  <c r="G186" i="23"/>
  <c r="F202" i="23"/>
  <c r="D37" i="23"/>
  <c r="D40" i="23"/>
  <c r="Z37" i="23"/>
  <c r="S16" i="23"/>
  <c r="S42" i="23" s="1"/>
  <c r="N278" i="23"/>
  <c r="S35" i="23"/>
  <c r="O30" i="23"/>
  <c r="Y29" i="23"/>
  <c r="H204" i="23"/>
  <c r="E205" i="23"/>
  <c r="D204" i="23"/>
  <c r="O275" i="23"/>
  <c r="F281" i="23"/>
  <c r="O280" i="23"/>
  <c r="F279" i="23"/>
  <c r="P29" i="23"/>
  <c r="D200" i="23"/>
  <c r="F200" i="23"/>
  <c r="O278" i="23"/>
  <c r="N30" i="23"/>
  <c r="E203" i="23"/>
  <c r="D202" i="23"/>
  <c r="N46" i="23"/>
  <c r="E29" i="23"/>
  <c r="Y16" i="23"/>
  <c r="R37" i="23"/>
  <c r="D29" i="23"/>
  <c r="D42" i="23" s="1"/>
  <c r="AC29" i="23"/>
  <c r="AC42" i="23" s="1"/>
  <c r="Y46" i="23"/>
  <c r="X16" i="23"/>
  <c r="D201" i="23"/>
  <c r="G185" i="23"/>
  <c r="F206" i="23"/>
  <c r="H206" i="23"/>
  <c r="E204" i="23"/>
  <c r="G205" i="23"/>
  <c r="R46" i="23"/>
  <c r="G270" i="23"/>
  <c r="N45" i="23"/>
  <c r="G262" i="23"/>
  <c r="X17" i="23"/>
  <c r="AB35" i="23"/>
  <c r="E200" i="23"/>
  <c r="F186" i="23"/>
  <c r="G200" i="23"/>
  <c r="E185" i="23"/>
  <c r="W274" i="23"/>
  <c r="W275" i="23" s="1"/>
  <c r="I36" i="23"/>
  <c r="O37" i="23"/>
  <c r="Z17" i="23"/>
  <c r="AA30" i="23"/>
  <c r="F29" i="23"/>
  <c r="S38" i="23"/>
  <c r="AC30" i="23"/>
  <c r="D36" i="23"/>
  <c r="S36" i="23"/>
  <c r="I16" i="23"/>
  <c r="I42" i="23" s="1"/>
  <c r="F16" i="23"/>
  <c r="X45" i="23"/>
  <c r="H29" i="23"/>
  <c r="H16" i="23"/>
  <c r="X38" i="23"/>
  <c r="X30" i="23"/>
  <c r="H40" i="23"/>
  <c r="D18" i="23"/>
  <c r="O17" i="23"/>
  <c r="R17" i="23"/>
  <c r="R18" i="23" s="1"/>
  <c r="N29" i="23"/>
  <c r="AB30" i="23"/>
  <c r="E30" i="23"/>
  <c r="I38" i="23"/>
  <c r="H30" i="23"/>
  <c r="P17" i="23"/>
  <c r="AA17" i="23"/>
  <c r="Z29" i="23"/>
  <c r="Q30" i="23"/>
  <c r="O29" i="23"/>
  <c r="H38" i="23"/>
  <c r="Q29" i="23"/>
  <c r="Q42" i="23" s="1"/>
  <c r="N16" i="23"/>
  <c r="X29" i="23"/>
  <c r="AA29" i="23"/>
  <c r="Z30" i="23"/>
  <c r="Y17" i="23"/>
  <c r="Z16" i="23"/>
  <c r="F30" i="23"/>
  <c r="P36" i="23"/>
  <c r="R30" i="23"/>
  <c r="O16" i="23"/>
  <c r="S17" i="23"/>
  <c r="I30" i="23"/>
  <c r="Q17" i="23"/>
  <c r="Q18" i="23" s="1"/>
  <c r="D30" i="23"/>
  <c r="AA16" i="23"/>
  <c r="G30" i="23"/>
  <c r="Y30" i="23"/>
  <c r="AC17" i="23"/>
  <c r="AC18" i="23" s="1"/>
  <c r="P30" i="23"/>
  <c r="S30" i="23"/>
  <c r="N282" i="23"/>
  <c r="Y271" i="23"/>
  <c r="E275" i="23"/>
  <c r="F280" i="23"/>
  <c r="E279" i="23"/>
  <c r="Y264" i="23"/>
  <c r="AA37" i="23"/>
  <c r="Y270" i="23"/>
  <c r="E38" i="23"/>
  <c r="O277" i="23"/>
  <c r="X275" i="23"/>
  <c r="AB36" i="23"/>
  <c r="W13" i="23"/>
  <c r="S45" i="23"/>
  <c r="W9" i="23"/>
  <c r="Q39" i="23"/>
  <c r="AC46" i="23"/>
  <c r="R39" i="23"/>
  <c r="AC39" i="23"/>
  <c r="W20" i="23"/>
  <c r="N38" i="23"/>
  <c r="M11" i="23"/>
  <c r="AA36" i="23"/>
  <c r="Q37" i="23"/>
  <c r="N280" i="23"/>
  <c r="N267" i="23"/>
  <c r="D277" i="23"/>
  <c r="G261" i="23"/>
  <c r="X41" i="23"/>
  <c r="M9" i="23"/>
  <c r="O35" i="23"/>
  <c r="C26" i="23"/>
  <c r="E39" i="23"/>
  <c r="S46" i="23"/>
  <c r="W23" i="23"/>
  <c r="W14" i="23"/>
  <c r="W10" i="23"/>
  <c r="AC36" i="23"/>
  <c r="Y36" i="23"/>
  <c r="C19" i="23"/>
  <c r="C14" i="23"/>
  <c r="V281" i="23"/>
  <c r="Y265" i="23"/>
  <c r="D278" i="23"/>
  <c r="N277" i="23"/>
  <c r="C10" i="23"/>
  <c r="M14" i="23"/>
  <c r="C23" i="23"/>
  <c r="Y45" i="23"/>
  <c r="W32" i="23"/>
  <c r="Y40" i="23"/>
  <c r="W27" i="23"/>
  <c r="W26" i="23"/>
  <c r="Y39" i="23"/>
  <c r="Y272" i="23"/>
  <c r="D281" i="23"/>
  <c r="G265" i="23"/>
  <c r="G281" i="23" s="1"/>
  <c r="E40" i="23"/>
  <c r="C27" i="23"/>
  <c r="C12" i="23"/>
  <c r="M12" i="23"/>
  <c r="P38" i="23"/>
  <c r="H37" i="23"/>
  <c r="W19" i="23"/>
  <c r="W12" i="23"/>
  <c r="O39" i="23"/>
  <c r="M26" i="23"/>
  <c r="R40" i="23"/>
  <c r="X40" i="23"/>
  <c r="I45" i="23"/>
  <c r="F40" i="23"/>
  <c r="S40" i="23"/>
  <c r="H41" i="23"/>
  <c r="Z35" i="23"/>
  <c r="W22" i="23"/>
  <c r="Y35" i="23"/>
  <c r="W277" i="23"/>
  <c r="E277" i="23"/>
  <c r="D279" i="23"/>
  <c r="G263" i="23"/>
  <c r="D241" i="23"/>
  <c r="AB41" i="23"/>
  <c r="P273" i="23"/>
  <c r="P281" i="23" s="1"/>
  <c r="Y37" i="23"/>
  <c r="W24" i="23"/>
  <c r="AB38" i="23"/>
  <c r="G272" i="23"/>
  <c r="M280" i="23"/>
  <c r="P264" i="23"/>
  <c r="V278" i="23"/>
  <c r="W28" i="23"/>
  <c r="M23" i="23"/>
  <c r="O36" i="23"/>
  <c r="M10" i="23"/>
  <c r="D41" i="23"/>
  <c r="C28" i="23"/>
  <c r="E41" i="23"/>
  <c r="D46" i="23"/>
  <c r="Q40" i="23"/>
  <c r="X37" i="23"/>
  <c r="N35" i="23"/>
  <c r="C13" i="23"/>
  <c r="F36" i="23"/>
  <c r="E35" i="23"/>
  <c r="C22" i="23"/>
  <c r="N36" i="23"/>
  <c r="X36" i="23"/>
  <c r="O40" i="23"/>
  <c r="M27" i="23"/>
  <c r="R41" i="23"/>
  <c r="D38" i="23"/>
  <c r="P41" i="23"/>
  <c r="O46" i="23"/>
  <c r="M33" i="23"/>
  <c r="E45" i="23"/>
  <c r="C32" i="23"/>
  <c r="AA38" i="23"/>
  <c r="G36" i="23"/>
  <c r="G40" i="23"/>
  <c r="O45" i="23"/>
  <c r="M32" i="23"/>
  <c r="E37" i="23"/>
  <c r="C24" i="23"/>
  <c r="AC40" i="23"/>
  <c r="O38" i="23"/>
  <c r="M25" i="23"/>
  <c r="AA41" i="23"/>
  <c r="Z46" i="23"/>
  <c r="I41" i="23"/>
  <c r="C9" i="23"/>
  <c r="M13" i="23"/>
  <c r="V279" i="23"/>
  <c r="Y263" i="23"/>
  <c r="Q41" i="23"/>
  <c r="C15" i="23"/>
  <c r="O41" i="23"/>
  <c r="M28" i="23"/>
  <c r="Q38" i="23"/>
  <c r="Z38" i="23"/>
  <c r="W25" i="23"/>
  <c r="AA45" i="23"/>
  <c r="G46" i="23"/>
  <c r="S37" i="23"/>
  <c r="C20" i="23"/>
  <c r="M22" i="23"/>
  <c r="M24" i="23"/>
  <c r="P271" i="23"/>
  <c r="P279" i="23" s="1"/>
  <c r="M278" i="23"/>
  <c r="P262" i="23"/>
  <c r="P278" i="23" s="1"/>
  <c r="S41" i="23"/>
  <c r="Q36" i="23"/>
  <c r="P269" i="23"/>
  <c r="V277" i="23"/>
  <c r="Y261" i="23"/>
  <c r="M277" i="23"/>
  <c r="W280" i="23"/>
  <c r="M15" i="23"/>
  <c r="E36" i="23"/>
  <c r="D35" i="23"/>
  <c r="W15" i="23"/>
  <c r="N41" i="23"/>
  <c r="M20" i="23"/>
  <c r="AC41" i="23"/>
  <c r="G39" i="23"/>
  <c r="H46" i="23"/>
  <c r="C25" i="23"/>
  <c r="C11" i="23"/>
  <c r="C33" i="23"/>
  <c r="X39" i="23"/>
  <c r="D240" i="23" l="1"/>
  <c r="F80" i="23"/>
  <c r="F100" i="23"/>
  <c r="G91" i="23"/>
  <c r="E172" i="23"/>
  <c r="G239" i="23"/>
  <c r="E163" i="23"/>
  <c r="G101" i="23"/>
  <c r="X42" i="23"/>
  <c r="N43" i="23"/>
  <c r="F236" i="23"/>
  <c r="F237" i="23"/>
  <c r="E282" i="23"/>
  <c r="G279" i="23"/>
  <c r="Y281" i="23"/>
  <c r="H236" i="23"/>
  <c r="G237" i="23"/>
  <c r="E236" i="23"/>
  <c r="F235" i="23"/>
  <c r="E18" i="23"/>
  <c r="M45" i="23"/>
  <c r="E235" i="23"/>
  <c r="H237" i="23"/>
  <c r="E238" i="23"/>
  <c r="G238" i="23"/>
  <c r="D239" i="23"/>
  <c r="E239" i="23"/>
  <c r="H240" i="23"/>
  <c r="F91" i="23"/>
  <c r="F102" i="23" s="1"/>
  <c r="E240" i="23"/>
  <c r="D80" i="23"/>
  <c r="D102" i="23" s="1"/>
  <c r="D237" i="23"/>
  <c r="H221" i="23"/>
  <c r="F127" i="23"/>
  <c r="F238" i="23"/>
  <c r="E220" i="23"/>
  <c r="F137" i="23"/>
  <c r="F207" i="23"/>
  <c r="G231" i="23"/>
  <c r="G127" i="23"/>
  <c r="G80" i="23"/>
  <c r="G136" i="23"/>
  <c r="H100" i="23"/>
  <c r="G232" i="23"/>
  <c r="F232" i="23"/>
  <c r="F221" i="23"/>
  <c r="G100" i="23"/>
  <c r="F172" i="23"/>
  <c r="E80" i="23"/>
  <c r="H91" i="23"/>
  <c r="G235" i="23"/>
  <c r="E232" i="23"/>
  <c r="D163" i="23"/>
  <c r="D174" i="23" s="1"/>
  <c r="H163" i="23"/>
  <c r="D207" i="23"/>
  <c r="D220" i="23"/>
  <c r="D198" i="23"/>
  <c r="D232" i="23"/>
  <c r="F231" i="23"/>
  <c r="H231" i="23"/>
  <c r="G207" i="23"/>
  <c r="G220" i="23"/>
  <c r="G242" i="23" s="1"/>
  <c r="H198" i="23"/>
  <c r="H232" i="23"/>
  <c r="H172" i="23"/>
  <c r="E221" i="23"/>
  <c r="F101" i="23"/>
  <c r="H207" i="23"/>
  <c r="H220" i="23"/>
  <c r="D208" i="23"/>
  <c r="D221" i="23"/>
  <c r="D231" i="23"/>
  <c r="G208" i="23"/>
  <c r="G221" i="23"/>
  <c r="E231" i="23"/>
  <c r="E242" i="23" s="1"/>
  <c r="G173" i="23"/>
  <c r="F220" i="23"/>
  <c r="F116" i="23"/>
  <c r="E91" i="23"/>
  <c r="D137" i="23"/>
  <c r="E152" i="23"/>
  <c r="H137" i="23"/>
  <c r="H173" i="23"/>
  <c r="G137" i="23"/>
  <c r="F198" i="23"/>
  <c r="G198" i="23"/>
  <c r="F136" i="23"/>
  <c r="H101" i="23"/>
  <c r="G102" i="23"/>
  <c r="H80" i="23"/>
  <c r="H102" i="23" s="1"/>
  <c r="W38" i="23"/>
  <c r="Y278" i="23"/>
  <c r="E136" i="23"/>
  <c r="G187" i="23"/>
  <c r="G163" i="23"/>
  <c r="D173" i="23"/>
  <c r="E283" i="23"/>
  <c r="AA43" i="23"/>
  <c r="P266" i="23"/>
  <c r="F163" i="23"/>
  <c r="O282" i="23"/>
  <c r="G274" i="23"/>
  <c r="G275" i="23" s="1"/>
  <c r="F42" i="23"/>
  <c r="E198" i="23"/>
  <c r="P274" i="23"/>
  <c r="M267" i="23"/>
  <c r="M283" i="23" s="1"/>
  <c r="S18" i="23"/>
  <c r="AB18" i="23"/>
  <c r="G18" i="23"/>
  <c r="E173" i="23"/>
  <c r="H116" i="23"/>
  <c r="H138" i="23" s="1"/>
  <c r="F54" i="23"/>
  <c r="N18" i="23"/>
  <c r="W46" i="23"/>
  <c r="F173" i="23"/>
  <c r="D116" i="23"/>
  <c r="D138" i="23" s="1"/>
  <c r="E116" i="23"/>
  <c r="E138" i="23" s="1"/>
  <c r="G116" i="23"/>
  <c r="G138" i="23" s="1"/>
  <c r="H208" i="23"/>
  <c r="X283" i="23"/>
  <c r="R43" i="23"/>
  <c r="G278" i="23"/>
  <c r="G152" i="23"/>
  <c r="AA42" i="23"/>
  <c r="I31" i="23"/>
  <c r="E207" i="23"/>
  <c r="F152" i="23"/>
  <c r="S43" i="23"/>
  <c r="Z18" i="23"/>
  <c r="AB43" i="23"/>
  <c r="H152" i="23"/>
  <c r="X43" i="23"/>
  <c r="E208" i="23"/>
  <c r="O283" i="23"/>
  <c r="H54" i="23"/>
  <c r="W282" i="23"/>
  <c r="H42" i="23"/>
  <c r="D187" i="23"/>
  <c r="H18" i="23"/>
  <c r="I54" i="23"/>
  <c r="C40" i="23"/>
  <c r="Y280" i="23"/>
  <c r="N42" i="23"/>
  <c r="D53" i="23" s="1"/>
  <c r="F18" i="23"/>
  <c r="F208" i="23"/>
  <c r="P280" i="23"/>
  <c r="W37" i="23"/>
  <c r="I18" i="23"/>
  <c r="Z42" i="23"/>
  <c r="F187" i="23"/>
  <c r="P267" i="23"/>
  <c r="N283" i="23"/>
  <c r="E187" i="23"/>
  <c r="M17" i="23"/>
  <c r="N31" i="23"/>
  <c r="G43" i="23"/>
  <c r="H43" i="23"/>
  <c r="X18" i="23"/>
  <c r="H187" i="23"/>
  <c r="D43" i="23"/>
  <c r="AC31" i="23"/>
  <c r="AC44" i="23" s="1"/>
  <c r="F282" i="23"/>
  <c r="F275" i="23"/>
  <c r="F283" i="23" s="1"/>
  <c r="P43" i="23"/>
  <c r="AC43" i="23"/>
  <c r="I61" i="23"/>
  <c r="C45" i="23"/>
  <c r="W39" i="23"/>
  <c r="W16" i="23"/>
  <c r="G31" i="23"/>
  <c r="AA18" i="23"/>
  <c r="M37" i="23"/>
  <c r="M35" i="23"/>
  <c r="Q43" i="23"/>
  <c r="Y279" i="23"/>
  <c r="C16" i="23"/>
  <c r="G42" i="23"/>
  <c r="G58" i="23" s="1"/>
  <c r="X282" i="23"/>
  <c r="D292" i="23"/>
  <c r="D290" i="23"/>
  <c r="C38" i="23"/>
  <c r="S31" i="23"/>
  <c r="C37" i="23"/>
  <c r="E31" i="23"/>
  <c r="R31" i="23"/>
  <c r="R44" i="23" s="1"/>
  <c r="O31" i="23"/>
  <c r="O18" i="23"/>
  <c r="W35" i="23"/>
  <c r="C39" i="23"/>
  <c r="M16" i="23"/>
  <c r="C46" i="23"/>
  <c r="M41" i="23"/>
  <c r="M38" i="23"/>
  <c r="I53" i="23"/>
  <c r="AB31" i="23"/>
  <c r="AB44" i="23" s="1"/>
  <c r="W40" i="23"/>
  <c r="I60" i="23"/>
  <c r="E54" i="23"/>
  <c r="I57" i="23"/>
  <c r="G54" i="23"/>
  <c r="D54" i="23"/>
  <c r="P31" i="23"/>
  <c r="W17" i="23"/>
  <c r="Y18" i="23"/>
  <c r="G266" i="23"/>
  <c r="D282" i="23"/>
  <c r="C36" i="23"/>
  <c r="G280" i="23"/>
  <c r="Z43" i="23"/>
  <c r="Z31" i="23"/>
  <c r="C41" i="23"/>
  <c r="Y42" i="23"/>
  <c r="W29" i="23"/>
  <c r="O42" i="23"/>
  <c r="M29" i="23"/>
  <c r="P18" i="23"/>
  <c r="AA31" i="23"/>
  <c r="H31" i="23"/>
  <c r="M282" i="23"/>
  <c r="R42" i="23"/>
  <c r="I58" i="23"/>
  <c r="F43" i="23"/>
  <c r="F31" i="23"/>
  <c r="M36" i="23"/>
  <c r="M39" i="23"/>
  <c r="Y43" i="23"/>
  <c r="W30" i="23"/>
  <c r="Y31" i="23"/>
  <c r="Y274" i="23"/>
  <c r="Y275" i="23" s="1"/>
  <c r="V275" i="23"/>
  <c r="V283" i="23" s="1"/>
  <c r="Q31" i="23"/>
  <c r="Q44" i="23" s="1"/>
  <c r="I55" i="23"/>
  <c r="M46" i="23"/>
  <c r="M40" i="23"/>
  <c r="C35" i="23"/>
  <c r="D31" i="23"/>
  <c r="D44" i="23" s="1"/>
  <c r="W41" i="23"/>
  <c r="W267" i="23"/>
  <c r="W283" i="23" s="1"/>
  <c r="C17" i="23"/>
  <c r="X31" i="23"/>
  <c r="M30" i="23"/>
  <c r="E43" i="23"/>
  <c r="C30" i="23"/>
  <c r="P277" i="23"/>
  <c r="I43" i="23"/>
  <c r="E42" i="23"/>
  <c r="C29" i="23"/>
  <c r="W45" i="23"/>
  <c r="P42" i="23"/>
  <c r="G277" i="23"/>
  <c r="V282" i="23"/>
  <c r="O43" i="23"/>
  <c r="Y277" i="23"/>
  <c r="I56" i="23"/>
  <c r="W36" i="23"/>
  <c r="D267" i="23"/>
  <c r="D283" i="23" s="1"/>
  <c r="Y266" i="23"/>
  <c r="G282" i="23" l="1"/>
  <c r="E174" i="23"/>
  <c r="D60" i="23"/>
  <c r="F53" i="23"/>
  <c r="I59" i="23"/>
  <c r="S44" i="23"/>
  <c r="P282" i="23"/>
  <c r="Z44" i="23"/>
  <c r="N44" i="23"/>
  <c r="M43" i="23"/>
  <c r="E44" i="23"/>
  <c r="D56" i="23"/>
  <c r="D57" i="23"/>
  <c r="G250" i="23"/>
  <c r="F243" i="23"/>
  <c r="D242" i="23"/>
  <c r="H243" i="23"/>
  <c r="F222" i="23"/>
  <c r="H242" i="23"/>
  <c r="G243" i="23"/>
  <c r="E243" i="23"/>
  <c r="F250" i="23"/>
  <c r="H250" i="23"/>
  <c r="H233" i="23"/>
  <c r="F138" i="23"/>
  <c r="F242" i="23"/>
  <c r="E250" i="23"/>
  <c r="E102" i="23"/>
  <c r="D243" i="23"/>
  <c r="E233" i="23"/>
  <c r="D250" i="23"/>
  <c r="H174" i="23"/>
  <c r="D233" i="23"/>
  <c r="E222" i="23"/>
  <c r="G222" i="23"/>
  <c r="G233" i="23"/>
  <c r="F233" i="23"/>
  <c r="H209" i="23"/>
  <c r="H222" i="23"/>
  <c r="D209" i="23"/>
  <c r="D222" i="23"/>
  <c r="G209" i="23"/>
  <c r="F209" i="23"/>
  <c r="G174" i="23"/>
  <c r="P275" i="23"/>
  <c r="P283" i="23" s="1"/>
  <c r="G44" i="23"/>
  <c r="H53" i="23"/>
  <c r="E209" i="23"/>
  <c r="F174" i="23"/>
  <c r="C18" i="23"/>
  <c r="X44" i="23"/>
  <c r="I44" i="23"/>
  <c r="H44" i="23"/>
  <c r="G61" i="23"/>
  <c r="W18" i="23"/>
  <c r="G57" i="23"/>
  <c r="G56" i="23"/>
  <c r="G60" i="23"/>
  <c r="D59" i="23"/>
  <c r="O44" i="23"/>
  <c r="F44" i="23"/>
  <c r="D55" i="23"/>
  <c r="D58" i="23"/>
  <c r="D61" i="23"/>
  <c r="G267" i="23"/>
  <c r="G283" i="23" s="1"/>
  <c r="G53" i="23"/>
  <c r="G55" i="23"/>
  <c r="G59" i="23"/>
  <c r="AA44" i="23"/>
  <c r="W42" i="23"/>
  <c r="M18" i="23"/>
  <c r="C42" i="23"/>
  <c r="Y282" i="23"/>
  <c r="P44" i="23"/>
  <c r="H56" i="23"/>
  <c r="C54" i="23"/>
  <c r="C43" i="23"/>
  <c r="F60" i="23"/>
  <c r="H55" i="23"/>
  <c r="M42" i="23"/>
  <c r="H58" i="23"/>
  <c r="E58" i="23"/>
  <c r="E57" i="23"/>
  <c r="E61" i="23"/>
  <c r="E60" i="23"/>
  <c r="H57" i="23"/>
  <c r="E55" i="23"/>
  <c r="M31" i="23"/>
  <c r="H59" i="23"/>
  <c r="Y267" i="23"/>
  <c r="Y283" i="23" s="1"/>
  <c r="W31" i="23"/>
  <c r="Y44" i="23"/>
  <c r="F55" i="23"/>
  <c r="E53" i="23"/>
  <c r="F56" i="23"/>
  <c r="W43" i="23"/>
  <c r="F61" i="23"/>
  <c r="D291" i="23"/>
  <c r="H60" i="23"/>
  <c r="F57" i="23"/>
  <c r="H61" i="23"/>
  <c r="C31" i="23"/>
  <c r="E59" i="23"/>
  <c r="E56" i="23"/>
  <c r="F59" i="23"/>
  <c r="F58" i="23"/>
  <c r="W44" i="23" l="1"/>
  <c r="C44" i="23"/>
  <c r="F244" i="23"/>
  <c r="D244" i="23"/>
  <c r="G252" i="23"/>
  <c r="G251" i="23"/>
  <c r="H251" i="23"/>
  <c r="D251" i="23"/>
  <c r="F251" i="23"/>
  <c r="E251" i="23"/>
  <c r="E244" i="23"/>
  <c r="D252" i="23"/>
  <c r="F252" i="23"/>
  <c r="H252" i="23"/>
  <c r="H244" i="23"/>
  <c r="E252" i="23"/>
  <c r="G244" i="23"/>
  <c r="C55" i="23"/>
  <c r="C57" i="23"/>
  <c r="M44" i="23"/>
  <c r="C53" i="23"/>
  <c r="C59" i="23"/>
  <c r="C60" i="23"/>
  <c r="C58" i="23"/>
  <c r="C56" i="23"/>
  <c r="C61" i="23"/>
  <c r="C145" i="2" l="1"/>
  <c r="C161" i="2" s="1"/>
  <c r="C147" i="2"/>
  <c r="C149" i="2"/>
  <c r="C157" i="2"/>
  <c r="C158" i="2" l="1"/>
  <c r="C160" i="2"/>
  <c r="C15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GUO Yanjun</author>
  </authors>
  <commentList>
    <comment ref="G1" authorId="0" shapeId="0" xr:uid="{00000000-0006-0000-0500-000001000000}">
      <text>
        <r>
          <rPr>
            <sz val="9"/>
            <color indexed="81"/>
            <rFont val="Tahoma"/>
            <family val="2"/>
          </rPr>
          <t>If the unit is thousand of million, please indicate in cell C22 of sheet "Data_source_info".</t>
        </r>
      </text>
    </comment>
    <comment ref="H1" authorId="0" shapeId="0" xr:uid="{00000000-0006-0000-0500-000002000000}">
      <text>
        <r>
          <rPr>
            <sz val="9"/>
            <color indexed="81"/>
            <rFont val="Tahoma"/>
            <family val="2"/>
          </rPr>
          <t>If the unit is thousand of million, please indicate in cell C22 of sheet "Data_source_info".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GUO Yanjun</author>
  </authors>
  <commentList>
    <comment ref="G1" authorId="0" shapeId="0" xr:uid="{00000000-0006-0000-0900-000001000000}">
      <text>
        <r>
          <rPr>
            <sz val="9"/>
            <color indexed="81"/>
            <rFont val="Tahoma"/>
            <family val="2"/>
          </rPr>
          <t>If the unit is thousand of million, please indicate in cell C22 of sheet "Data_source_info".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GUO Yanjun</author>
  </authors>
  <commentList>
    <comment ref="H1" authorId="0" shapeId="0" xr:uid="{00000000-0006-0000-0B00-000001000000}">
      <text>
        <r>
          <rPr>
            <sz val="9"/>
            <color indexed="81"/>
            <rFont val="Tahoma"/>
            <family val="2"/>
          </rPr>
          <t>If the unit is thousand of million, please indicate in cell C22 of sheet "Data_source_info".</t>
        </r>
      </text>
    </comment>
    <comment ref="I1" authorId="0" shapeId="0" xr:uid="{00000000-0006-0000-0B00-000002000000}">
      <text>
        <r>
          <rPr>
            <sz val="9"/>
            <color indexed="81"/>
            <rFont val="Tahoma"/>
            <family val="2"/>
          </rPr>
          <t>If the unit is thousand of million, please indicate in cell C22 of sheet "Data_source_info".</t>
        </r>
      </text>
    </comment>
  </commentList>
</comments>
</file>

<file path=xl/sharedStrings.xml><?xml version="1.0" encoding="utf-8"?>
<sst xmlns="http://schemas.openxmlformats.org/spreadsheetml/2006/main" count="1613" uniqueCount="416">
  <si>
    <t>Men</t>
  </si>
  <si>
    <t>Unknown</t>
  </si>
  <si>
    <t>Total</t>
  </si>
  <si>
    <t>Women</t>
  </si>
  <si>
    <t>M+W</t>
  </si>
  <si>
    <t>Comments</t>
  </si>
  <si>
    <t>Category</t>
  </si>
  <si>
    <t>Australia</t>
  </si>
  <si>
    <t>Age 25-64</t>
  </si>
  <si>
    <t>Age 15-24</t>
  </si>
  <si>
    <t>Age 25-29</t>
  </si>
  <si>
    <t>Age 30-34</t>
  </si>
  <si>
    <t>Age 35-44</t>
  </si>
  <si>
    <t>Age 45-54</t>
  </si>
  <si>
    <t>Age 55-64</t>
  </si>
  <si>
    <t>Valid code</t>
  </si>
  <si>
    <t>Code explanation</t>
  </si>
  <si>
    <t>Austria</t>
  </si>
  <si>
    <t>Country name in English</t>
  </si>
  <si>
    <t>Etc…</t>
  </si>
  <si>
    <t>Attained ISCED level 3</t>
  </si>
  <si>
    <t>Attained ISCED level 4</t>
  </si>
  <si>
    <t>Unknown level of educational attainment</t>
  </si>
  <si>
    <t>Total for all ISCED categories</t>
  </si>
  <si>
    <t>NoEarnings</t>
  </si>
  <si>
    <t>Note</t>
  </si>
  <si>
    <t>Population</t>
  </si>
  <si>
    <t>Earnings</t>
  </si>
  <si>
    <t>Number of people</t>
  </si>
  <si>
    <t>Questions</t>
  </si>
  <si>
    <t>Level of earnings</t>
  </si>
  <si>
    <t>Level of earnings compared to the median</t>
  </si>
  <si>
    <t>At or below 1/2 of the median</t>
  </si>
  <si>
    <t>More than 1/2 the median but at or below the median</t>
  </si>
  <si>
    <t>More than the median but at or below 1.5 times the median</t>
  </si>
  <si>
    <t>More than 1.5 times the median but at or below 2.0 times the median</t>
  </si>
  <si>
    <t>More than 2.0 times the median</t>
  </si>
  <si>
    <t>Category1</t>
  </si>
  <si>
    <t>Category2</t>
  </si>
  <si>
    <t>Category3</t>
  </si>
  <si>
    <t>Category4</t>
  </si>
  <si>
    <t>Category5</t>
  </si>
  <si>
    <t>according to the following:</t>
  </si>
  <si>
    <t>Earners</t>
  </si>
  <si>
    <t xml:space="preserve">Number of people with earnings in the earnings category </t>
  </si>
  <si>
    <t>E1. Translate your codes/labels to the codes indicated in the column "Valid codes" below,</t>
  </si>
  <si>
    <t>Age 25-34</t>
  </si>
  <si>
    <t>No other codes are allowed!</t>
  </si>
  <si>
    <t>Your answers to the questions are very important for the analysis.</t>
  </si>
  <si>
    <t>Median</t>
  </si>
  <si>
    <t>Type of data source:</t>
  </si>
  <si>
    <t>Tax Register(s)</t>
  </si>
  <si>
    <t>Other register(s)</t>
  </si>
  <si>
    <t>Sample Survey</t>
  </si>
  <si>
    <t>Other:</t>
  </si>
  <si>
    <t>Name of data source (in English):</t>
  </si>
  <si>
    <t>Name of data source (national name):</t>
  </si>
  <si>
    <t>Reference year:</t>
  </si>
  <si>
    <t>The calendar year</t>
  </si>
  <si>
    <t>Other 12-month period</t>
  </si>
  <si>
    <t>Month</t>
  </si>
  <si>
    <t>Week</t>
  </si>
  <si>
    <t>What currency unit is</t>
  </si>
  <si>
    <t>used in the tables?</t>
  </si>
  <si>
    <t xml:space="preserve">It is recommended to indicate CURRENCY using international standard abbreviations </t>
  </si>
  <si>
    <t>(e.g."CHF","GBP","EUR","USD")</t>
  </si>
  <si>
    <t>Overtime compensation</t>
  </si>
  <si>
    <t>Before income tax (=according to template)</t>
  </si>
  <si>
    <t>After income tax (net income)</t>
  </si>
  <si>
    <t>Combination</t>
  </si>
  <si>
    <t>Please answer the following questions if the data source is a sample survey:</t>
  </si>
  <si>
    <t>Primary sampling unit:</t>
  </si>
  <si>
    <t>Individual</t>
  </si>
  <si>
    <t>Household</t>
  </si>
  <si>
    <t>Calculated limits for the earnings categories</t>
  </si>
  <si>
    <t>2 times the median</t>
  </si>
  <si>
    <t>1.5 times the median</t>
  </si>
  <si>
    <t>0.5 times the median</t>
  </si>
  <si>
    <t>Definition</t>
  </si>
  <si>
    <t>Additional clarifications</t>
  </si>
  <si>
    <t>The preferred reference period is a certain calendar year or 12 consecutive months.</t>
  </si>
  <si>
    <t>Working hours recognized as full-time by respondent (self-designated)</t>
  </si>
  <si>
    <t>Working full-time the whole reference period</t>
  </si>
  <si>
    <t>Working full-time at the time of the survey</t>
  </si>
  <si>
    <t>Earnings from the main job only</t>
  </si>
  <si>
    <t>Earnings from all jobs</t>
  </si>
  <si>
    <t>Bonus(es) from employer(s)</t>
  </si>
  <si>
    <t>How are the earnings calculated?</t>
  </si>
  <si>
    <t>Source has data for the whole year</t>
  </si>
  <si>
    <t>Source has data for month and monthly data are reported</t>
  </si>
  <si>
    <t>Source with monthly earnings is used to estimate annual earnings</t>
  </si>
  <si>
    <t>Source with weekly earnings or earnings for other period is used to estimate annual earnings</t>
  </si>
  <si>
    <t>Monthly earnings times 12 without any adjustments</t>
  </si>
  <si>
    <t>Monthly earning times 12, with adjustments for typical additional payments or reductions</t>
  </si>
  <si>
    <t>TotalPopulation</t>
  </si>
  <si>
    <t>FTFYEarners</t>
  </si>
  <si>
    <t>PTPYEarners</t>
  </si>
  <si>
    <t>AllEarners</t>
  </si>
  <si>
    <t>Total earnings for the category</t>
  </si>
  <si>
    <t>35 hours per week</t>
  </si>
  <si>
    <t>Dispersion of earnings from work</t>
  </si>
  <si>
    <t>Comments:</t>
  </si>
  <si>
    <t>Earnings of students and non-students</t>
  </si>
  <si>
    <t>Students attending ISCED 2-4</t>
  </si>
  <si>
    <t>Non-students</t>
  </si>
  <si>
    <t>Population, sum</t>
  </si>
  <si>
    <t>Earnings, sum</t>
  </si>
  <si>
    <t>Not student in formal education</t>
  </si>
  <si>
    <t>ISCED 3</t>
  </si>
  <si>
    <t>ISCED 4</t>
  </si>
  <si>
    <t>Sample size, count</t>
  </si>
  <si>
    <t>SampleSize, count</t>
  </si>
  <si>
    <t>Recommended reference year for the submitted data</t>
  </si>
  <si>
    <t>Not attained ISCED level 3.</t>
  </si>
  <si>
    <t>ISCED 5</t>
  </si>
  <si>
    <t>Attained ISCED level 5</t>
  </si>
  <si>
    <t>ISCED 6</t>
  </si>
  <si>
    <t>Attained ISCED level 6</t>
  </si>
  <si>
    <t>Attained ISCED level 7 or 8</t>
  </si>
  <si>
    <t>ISCED 5-8</t>
  </si>
  <si>
    <t>Attained ISCED level 5, 6 7 or 8</t>
  </si>
  <si>
    <t xml:space="preserve">If you can't separate ISCED 6 and 7, please report the combined ISCED 6-8 under "ISCED 6". </t>
  </si>
  <si>
    <t>ISCED 0-2</t>
  </si>
  <si>
    <t>ISCED 3-4</t>
  </si>
  <si>
    <t>ISCED 7-8</t>
  </si>
  <si>
    <t>Attained ISCED level 3 or 4</t>
  </si>
  <si>
    <t xml:space="preserve">If you can't separate ISCED 5, please report the combined ISCED 5-8 under "ISCED 6-8". </t>
  </si>
  <si>
    <t>It is recommended that only people who are likely to have been students during a significant part of the reference period should be reported as students</t>
  </si>
  <si>
    <t>Working full-time during a part of the reference period but there is not complete information for the whole reference period</t>
  </si>
  <si>
    <t>Students attending ISCED 5-8</t>
  </si>
  <si>
    <t>ISCED 2011</t>
  </si>
  <si>
    <t>Coverage</t>
  </si>
  <si>
    <t>EDUCATION AND EARNINGS</t>
  </si>
  <si>
    <t>Cover</t>
  </si>
  <si>
    <t>Definitions</t>
  </si>
  <si>
    <t>Provides information to help you navigate and complete this questionnaire.</t>
  </si>
  <si>
    <t>Provides details on the variables and concepts included in this survey.</t>
  </si>
  <si>
    <t>Education and earnings data collection</t>
  </si>
  <si>
    <t>Purpose of the survey</t>
  </si>
  <si>
    <t>Formats for sending the data</t>
  </si>
  <si>
    <t>Content of the questionnaire</t>
  </si>
  <si>
    <t>Content of this Excel file by sheet:</t>
  </si>
  <si>
    <t>Definition of full-time, full-year earnings</t>
  </si>
  <si>
    <t xml:space="preserve">Earnings is meant to include annual money earnings as direct payment for labour services provided, before taxes. 
Work-related payments such as annual bonuses, result-related bonuses, extra pay for holidays and sick-leave pay from employer(s) should also be included. 
Income from other sources, such as government social transfers, investment income, net increase in value of an owner operated business and any other income not directly related to work are not to be included.
</t>
  </si>
  <si>
    <t>Definition of earnings</t>
  </si>
  <si>
    <t>Definitions, coverage and additional clarifications</t>
  </si>
  <si>
    <t>Source has data for week, which is also reported</t>
  </si>
  <si>
    <t>If annual earnings are estimated from earnings for a shorter reference period, please indicate the estimation method:</t>
  </si>
  <si>
    <t>Weekly earnings times X without any adjustments, where X is the typical number of paid weeks per year
Please indicate the calculation method under "Comments" below</t>
  </si>
  <si>
    <t>Weekly earnings times X, with adjustments for typical additional payments or reductions
Please indicate the calculation method under "Comments" below</t>
  </si>
  <si>
    <t>(If the source gives weekly earnings, the answer should be week even if the data reported refer to estimations for the year made from weekly data)</t>
  </si>
  <si>
    <t>What length of period do the earnings data refer to?</t>
  </si>
  <si>
    <t>Are earnings reported before or after income tax?</t>
  </si>
  <si>
    <t>Other minimum number of working hours. 
Please indicate the minimum number of hours per week for full-time work here below:</t>
  </si>
  <si>
    <t>What is the criterion for having worked "full-time, full-year", i.e. during the whole reference period for the earnings data:</t>
  </si>
  <si>
    <t>How is the student status defined?</t>
  </si>
  <si>
    <t>Student at the end of the reference period or not later than one month after the end of the reference period</t>
  </si>
  <si>
    <t>Student later than one month after the end of the reference period and likely to have been a student also during at least a part of the reference period (e.g. if the status refers to the time of the interview and most of the interviews took place more than one month after the end of the reference period)</t>
  </si>
  <si>
    <t>Dispersion of earnings from work:</t>
  </si>
  <si>
    <t>Median earnings from work for the 25-64 year-olds with earnings</t>
  </si>
  <si>
    <t>The following cells will be automatically calculated based on the information provided above:</t>
  </si>
  <si>
    <t>Please mark the applicable checkbox(es) with X</t>
  </si>
  <si>
    <t xml:space="preserve">Please note that it is very important that the data are consistent. </t>
  </si>
  <si>
    <t>For each row the earnings according to the column "Earnings" must refer to the number of people reported in the column "Population".</t>
  </si>
  <si>
    <t>All earnings from work and full-time, full-year earnings from work</t>
  </si>
  <si>
    <t>Valid codes</t>
  </si>
  <si>
    <t>Data</t>
  </si>
  <si>
    <t>Explanation of the codes</t>
  </si>
  <si>
    <t>Here follows a short information about the contents of each column, the list of valid codes, their explanation and some additional comments.</t>
  </si>
  <si>
    <t xml:space="preserve">If data refer to parts of one year and parts of the following year, please indicate the latest year. 
You are welcome to use this data format to submit data for more than one year. </t>
  </si>
  <si>
    <t>Please note that people without information on earnings (partial non-response) should not be included here. 
The recommendation is to adjust the weights for such non-response in all categories.</t>
  </si>
  <si>
    <t xml:space="preserve">This category contains the population who have had earnings from work, but not worked full-time, full-year, i.e. people who have either worked part-time or worked only a part of the reference period for the earnings data. 
</t>
  </si>
  <si>
    <t xml:space="preserve">This category is the sub-total of the categories "FTFYEarners" and "PTPYEarners". 
This category is mandatory only if you don't report both these categories, but please include these data as it gives a double-check of the internal consistency of the dataset. </t>
  </si>
  <si>
    <t xml:space="preserve">This category is the total of the categories "NoEarnings", "AllEarners" ("FTFYEarners"+"PTPYEarners"). 
This category is not mandatory, but please include these data as it gives a double-check of the internal consistency of the dataset. </t>
  </si>
  <si>
    <t>Sum of detail rows. 
This category may be excluded</t>
  </si>
  <si>
    <t>15-24 year-olds</t>
  </si>
  <si>
    <t>25-29 year-olds</t>
  </si>
  <si>
    <t>30-34 year-olds</t>
  </si>
  <si>
    <t>35-44 year-olds</t>
  </si>
  <si>
    <t>45-54 year-olds</t>
  </si>
  <si>
    <t>55-64 year-olds</t>
  </si>
  <si>
    <t>25-64 year-olds</t>
  </si>
  <si>
    <t>This option may be used if ISCED categories 3 and 4 cannot be reported separately for all cells. 
If ISCED categories 3 and 4 are reported separately it is optional to either exclude this category or include the sum here.</t>
  </si>
  <si>
    <t>This option may be used if ISCED categories 5, 6 and 7/8 cannot be reported separately for all cells. 
If ISCED categories 5, 6 and 7/8 are reported separately it is optional to either exclude this category or include the sum here.</t>
  </si>
  <si>
    <t>If it is likely that the majority in this category have low level of educational attainment, please put them in the category ISCED 0-2.</t>
  </si>
  <si>
    <t>Sum of detail rows (excluding subtotals). 
This category may be excluded</t>
  </si>
  <si>
    <t>For a sample surveys this refers to the sums of the individual weights.</t>
  </si>
  <si>
    <t>Column name</t>
  </si>
  <si>
    <t>Data categories</t>
  </si>
  <si>
    <t xml:space="preserve">To prepare these data there is therefore needed to: </t>
  </si>
  <si>
    <t>Data preparation</t>
  </si>
  <si>
    <t>Please verify that the sample weights are used to identify the observation representing the median!</t>
  </si>
  <si>
    <t>C. Classify the items of the data source into the 5 categories listed above.</t>
  </si>
  <si>
    <t xml:space="preserve">D. Summarize the estimates for each category by gender, age and level of educational attainment. </t>
  </si>
  <si>
    <t>Both genders</t>
  </si>
  <si>
    <t>25-34 year-olds</t>
  </si>
  <si>
    <t xml:space="preserve">Sum of five detail rows. 
This is the main target age-group.
This category may be excluded.
This is the main target age-group and should be reported also if the distribution by age is not available. </t>
  </si>
  <si>
    <t>For a sample survey this refers to the sums of the individual weights.</t>
  </si>
  <si>
    <t>People in the target group with no earnings from work.</t>
  </si>
  <si>
    <t xml:space="preserve">People in the target group with earnings from work. </t>
  </si>
  <si>
    <t>All people in the target population.</t>
  </si>
  <si>
    <t xml:space="preserve">This category is the total of the sum of detail rows. 
This category is not mandatory, but please include these data as it gives a double-check of the internal consistency of the dataset. </t>
  </si>
  <si>
    <t>Attained ISCED level 0, 1 or 2</t>
  </si>
  <si>
    <t>Attained ISCED level 5, 6, 7 or 8</t>
  </si>
  <si>
    <t>Student in formal education attending ISCED level 2, 3 or 4</t>
  </si>
  <si>
    <t>Student in formal education attending ISCED level 5, 6, 7, or 8</t>
  </si>
  <si>
    <t xml:space="preserve">The objective is to compare only people with "full-year earnings", which means that the earnings refer to earnings from full-time work during the whole reference period for earnings. 
All people who normally would have worked full-time during the whole reference period should be included as "full-year earnings" even if they may have lost earnings due to sick leave or similar reasons.
Please also include people who are likely to have had an employment contract for full-time work during the whole reference period even if the employment status during the whole reference period is not verified in the survey.
</t>
  </si>
  <si>
    <t xml:space="preserve">It is very important that people with "unknown earnings" are treated as non-response, i.e. that unknown earnings are not reported as zero earnings. </t>
  </si>
  <si>
    <t xml:space="preserve">What definition of full-time work has been used to identify people working full-time in the survey? </t>
  </si>
  <si>
    <t xml:space="preserve">but with a sub-classification of the population by the level of individual earnings </t>
  </si>
  <si>
    <t>Please fill the answers in the fields with yellow background. The other parts of the sheet are write-protected. Please avoid removing the write-protection.</t>
  </si>
  <si>
    <t xml:space="preserve">Reference year: </t>
  </si>
  <si>
    <t>This category includes those adults who have not attained ISCED level 3. 
This category should, if possible, also include people having attained ISCED levels 342 or 352 (i.e. partial completion of ISCED 3).</t>
  </si>
  <si>
    <t xml:space="preserve">ISCED levels 343, 344, 353 or 354 </t>
  </si>
  <si>
    <t>Sum of four detail rows. 
This is the main target age-group.
This category may be excluded.
This is the main target age-group and should be reported also if the distribution by age is not available.</t>
  </si>
  <si>
    <t>Educational attainment</t>
  </si>
  <si>
    <t xml:space="preserve">Educational levels have to be filled in following the ISCED 2011 classification. </t>
  </si>
  <si>
    <t>For tables including data for previous years we need you to confirm that we can use the following conversion table:</t>
  </si>
  <si>
    <t>ISCED 0/1/2</t>
  </si>
  <si>
    <t>ISCED 3 or 4</t>
  </si>
  <si>
    <t>ISCED 5 or 6</t>
  </si>
  <si>
    <t>ISCED-97</t>
  </si>
  <si>
    <t>No</t>
  </si>
  <si>
    <t>Yes</t>
  </si>
  <si>
    <t>The student status may refer to either the time of the interview or the end of the reference period for the earnings data. Students on holidays should, if possible, be reported as students.</t>
  </si>
  <si>
    <t>In case the level attended is not known the level should be estimated, normally as the level higher than the level attained. Students on holidays should, if possible, be reported as students.</t>
  </si>
  <si>
    <t xml:space="preserve">Level of individual earnings compared to the median for people with earnings in the population 25-64 years of age </t>
  </si>
  <si>
    <t>ISCED 3-4 - general</t>
  </si>
  <si>
    <t>Attained ISCED level 3 or 4 - general programme</t>
  </si>
  <si>
    <t>ISCED 3-4 - vocational</t>
  </si>
  <si>
    <t xml:space="preserve">Do you have a threshold under which you would prefer your data not to be published or published with a note of caution?
If your answer is "No" you can skip to question 21.
</t>
  </si>
  <si>
    <t>Value to apply to the denominator for threshold 1 (data below this threshold will not be published and will be replaced by ''c'')</t>
  </si>
  <si>
    <t>Value to apply to the denominator for threshold 2 (data below this threshold will be published and flagged with "r", indicating that caution should be taken in interpreting the data)</t>
  </si>
  <si>
    <t>Threshold value to apply to the numerator for confidentiality purposes</t>
  </si>
  <si>
    <t>Please indicate if the thresholds above refer to weighted or unweighted data (unweighted are preferred)</t>
  </si>
  <si>
    <t>Weighted</t>
  </si>
  <si>
    <t>Unweighted</t>
  </si>
  <si>
    <t>Treatment of outliers:</t>
  </si>
  <si>
    <t>Do you recode outliers or extreme values when computing the sum of earnings?</t>
  </si>
  <si>
    <t>No (outliers are not recoded or removed)</t>
  </si>
  <si>
    <t>If yes, which method did you apply?</t>
  </si>
  <si>
    <t>Trimming of the distribution (deleting the top and bottom values)</t>
  </si>
  <si>
    <t>Winsorising of the distribution (impose bottom and top values)</t>
  </si>
  <si>
    <t>Earnings from self-employment (earnings own farm or business) as main activity</t>
  </si>
  <si>
    <t>Earnings from self-employment (own farm or business) as secondary activity</t>
  </si>
  <si>
    <t xml:space="preserve">Country: </t>
  </si>
  <si>
    <t>Please select</t>
  </si>
  <si>
    <t>1. Please provide information on the person(s) responsible for completing this questionnaire.</t>
  </si>
  <si>
    <t>Contact 1: Person in charge of completing the questionnaire:</t>
  </si>
  <si>
    <t>First name:</t>
  </si>
  <si>
    <t>Last name:</t>
  </si>
  <si>
    <t>Organisation:</t>
  </si>
  <si>
    <t>Function:</t>
  </si>
  <si>
    <t>E-mail address:</t>
  </si>
  <si>
    <t>Phone number:</t>
  </si>
  <si>
    <t>Contact 2: Other person in charge of completing or submitting the questionnaire:</t>
  </si>
  <si>
    <t>2. Please provide the website address(es) where national statistics included in this questionnaire are published.</t>
  </si>
  <si>
    <t>Website address 1:</t>
  </si>
  <si>
    <t>Website address 2 (if applicable):</t>
  </si>
  <si>
    <t>3.For assistance in completing this file, you can contact your country representative at the LSO (Labour and Social Outcomes of Education) Network:</t>
  </si>
  <si>
    <t>4. For assistance in completing this file, you can also contact</t>
  </si>
  <si>
    <t>Argentina</t>
  </si>
  <si>
    <t>Belgium</t>
  </si>
  <si>
    <t>Brazil</t>
  </si>
  <si>
    <t>Canada</t>
  </si>
  <si>
    <t>Chile</t>
  </si>
  <si>
    <t>China</t>
  </si>
  <si>
    <t>Colombia</t>
  </si>
  <si>
    <t>Costa Rica</t>
  </si>
  <si>
    <t>Czech Republic</t>
  </si>
  <si>
    <t>Denmark</t>
  </si>
  <si>
    <t>Estonia</t>
  </si>
  <si>
    <t>Finland</t>
  </si>
  <si>
    <t>France</t>
  </si>
  <si>
    <t>Germany</t>
  </si>
  <si>
    <t>Greece</t>
  </si>
  <si>
    <t>Hungary</t>
  </si>
  <si>
    <t>Iceland</t>
  </si>
  <si>
    <t>India</t>
  </si>
  <si>
    <t>Indonesia</t>
  </si>
  <si>
    <t>Ireland</t>
  </si>
  <si>
    <t>Israel</t>
  </si>
  <si>
    <t>Italy</t>
  </si>
  <si>
    <t>Japan</t>
  </si>
  <si>
    <t>Korea</t>
  </si>
  <si>
    <t>Latvia</t>
  </si>
  <si>
    <t>Lithuania</t>
  </si>
  <si>
    <t>Luxembourg</t>
  </si>
  <si>
    <t>Mexico</t>
  </si>
  <si>
    <t>Netherlands</t>
  </si>
  <si>
    <t>New Zealand</t>
  </si>
  <si>
    <t>Norway</t>
  </si>
  <si>
    <t>Poland</t>
  </si>
  <si>
    <t>Portugal</t>
  </si>
  <si>
    <t>Saudi Arabia</t>
  </si>
  <si>
    <t>Slovak Republic</t>
  </si>
  <si>
    <t>Slovenia</t>
  </si>
  <si>
    <t>South Africa</t>
  </si>
  <si>
    <t>Spain</t>
  </si>
  <si>
    <t>Sweden</t>
  </si>
  <si>
    <t>Switzerland</t>
  </si>
  <si>
    <t>United Kingdom</t>
  </si>
  <si>
    <t>United States</t>
  </si>
  <si>
    <t>ISCED-A 2011</t>
  </si>
  <si>
    <t>Any comment</t>
  </si>
  <si>
    <t>Data_source_Info</t>
  </si>
  <si>
    <t>Contact_Info</t>
  </si>
  <si>
    <t>Indicator computation</t>
  </si>
  <si>
    <t>https://www.oecd-ilibrary.org/fr/education/oecd-handbook-for-internationally-comparative-education-statistics-2018_9789264304444-en</t>
  </si>
  <si>
    <t>Information on the computation of indicators based on the data provided in this questionnaire can be found in the OECD Handbook for Internationally Comparative Education Statistics 2018.</t>
  </si>
  <si>
    <t>Questions about the data source and data quality</t>
  </si>
  <si>
    <t xml:space="preserve">Reference year : </t>
  </si>
  <si>
    <t>Number of people by sex, age, level of educational attainment and category of level of earnings for the age-group 25-64 years of age.</t>
  </si>
  <si>
    <t>Summary_Earnings</t>
  </si>
  <si>
    <t xml:space="preserve">Relative earnings of workers, by educational attainment </t>
  </si>
  <si>
    <t>Level of earnings relative to median earnings, by educational attainment</t>
  </si>
  <si>
    <t>Meadian earnings from work for the 25-64 year-olds with earnings (full- and part-time workers)</t>
  </si>
  <si>
    <t>Total number of 15-24 year-old "all earners"</t>
  </si>
  <si>
    <t>Total earnings from work for 15-24 year-old "all earners" (local currency)</t>
  </si>
  <si>
    <t xml:space="preserve"> Total number of 15-24 year-old "all earners" (sample items)</t>
  </si>
  <si>
    <t xml:space="preserve">Relative earnings of students with income from employment, by educational attainment </t>
  </si>
  <si>
    <t>Relative earnings - non-students = 100</t>
  </si>
  <si>
    <t>All students</t>
  </si>
  <si>
    <t>People in the target group with full-time full-year (FTFY) earnings</t>
  </si>
  <si>
    <t>People in the target group with earnings from work who have not worked "full-time, full-year"</t>
  </si>
  <si>
    <t>People in the target group with earnings from work</t>
  </si>
  <si>
    <t>All people in the target population</t>
  </si>
  <si>
    <t>Which of the following sources of earnings are included in reported earnings (check all that apply)?</t>
  </si>
  <si>
    <t>COUNTRY</t>
  </si>
  <si>
    <t>YEAR</t>
  </si>
  <si>
    <t>GENDER</t>
  </si>
  <si>
    <t>AGE</t>
  </si>
  <si>
    <t>EARNINGS CATEGORY</t>
  </si>
  <si>
    <t>EARNINGS LEVEL</t>
  </si>
  <si>
    <t>STUDENT STATUS</t>
  </si>
  <si>
    <t>Please verify that the coverage of the data is indicated correctly in the sheet "Data_source_info". 
If self-employed are covered there should be "x" in the rows for "Earnings from own farm or business as main activity" and/or "Earnings from own farm or business as secondary activity".</t>
  </si>
  <si>
    <t>Other comments about the method used for the treatment of outliers</t>
  </si>
  <si>
    <t>Comments about the calculation of median earnings</t>
  </si>
  <si>
    <t>Treatment of persons with zero and negative earnings:</t>
  </si>
  <si>
    <t>Other comments about the treatment of persons with zero and negative earnings</t>
  </si>
  <si>
    <t xml:space="preserve">This category should reflect as closely as possible the population who have had full-time, full-year earnings from work. 
This may include individuals reporting negative earnings (as this may happen in particular for self-employed). 
If people with zero earnings are identified as having earnings from work, they should also be included (if possible); if they are not, this should be noted in the "Data_source_info" sheet. In this category you should also report people who would normally have worked FTFY even if they may have lost earning during part of the reference period due to e.g. sick leave. 
</t>
  </si>
  <si>
    <t>EARNINGS_CATEGORY</t>
  </si>
  <si>
    <t>Notes</t>
  </si>
  <si>
    <t>How do you identify persons with negative earnings?</t>
  </si>
  <si>
    <t>How do you identify persons with zero earnings?</t>
  </si>
  <si>
    <t>upper secondary education = 100 (or upper secondary and post-secondary non-tertiary education = 100 if upper secondary education data are not available)</t>
  </si>
  <si>
    <t>The column "Earnings Level" in the data format below indicates the earnings category.</t>
  </si>
  <si>
    <t xml:space="preserve">For each row the earnings according to the column "Earnings" must refer to the number of people reported in the column "Population". </t>
  </si>
  <si>
    <t xml:space="preserve"> Total number of "FTFYEarners" (sample items)</t>
  </si>
  <si>
    <t>Total number of "FTFYEarners"</t>
  </si>
  <si>
    <t>There are optional definitions of full-time: 
- If the survey has a self-designated classification that is the preferred option. 
- If you ask for typical number of hours worked and define "full-time" in the processing, we would prefer that you use 35 hours per week as minimum for full-time. 
- If you don't think 35 hours per week would be representative there is also an option to use a national criterion. 
Please indicate your national criterion in the sheet "Data_source_Info".</t>
  </si>
  <si>
    <t>Any other comments on data source and data quality</t>
  </si>
  <si>
    <t>If the unit of earnings and/or population is thousand or million, please indicate.</t>
  </si>
  <si>
    <t>Please remember to answer the questions about the data source in the sheet "Data_source_Info".</t>
  </si>
  <si>
    <t>In each column there is a limited number of valid codes as listed below.</t>
  </si>
  <si>
    <t>"Earnings" is meant to include annual money earnings as direct payment for labour services provided before taxes. 
Income from other sources, such as government social transfers, investment income, net increase in value of an owner operated business and any other income not directly related to work are not to be included.
The preferred reference period is a certain year or 12 consecutive months. 
For the category "NoEarnings", this column will be zero. 
Please note that the length of the reference period should be indicated in your answers in the sheet "Data_source_info".</t>
  </si>
  <si>
    <t xml:space="preserve">In each column there is a limited number of valid codes as listed below. </t>
  </si>
  <si>
    <t>B. Indicate the calculated median and the currency unit in the sheet "Data_source_Info".</t>
  </si>
  <si>
    <r>
      <t>A. Calculate the overall median earnings for the 25-64 year-olds with earnings from work</t>
    </r>
    <r>
      <rPr>
        <b/>
        <sz val="10"/>
        <rFont val="Arial"/>
        <family val="2"/>
      </rPr>
      <t>, including persons with zero and negative earnings.</t>
    </r>
  </si>
  <si>
    <t>Total earnings from work for "FTFYEarners" (local currency)</t>
  </si>
  <si>
    <r>
      <rPr>
        <b/>
        <sz val="10"/>
        <rFont val="Arial"/>
        <family val="2"/>
      </rPr>
      <t>For you to provide or update</t>
    </r>
    <r>
      <rPr>
        <sz val="10"/>
        <rFont val="Arial"/>
        <family val="2"/>
      </rPr>
      <t xml:space="preserve"> your contact information. Also provides you with information on your country representative at the Labour and Social Outcomes of Education Network in case you need assistance in completing this survey. </t>
    </r>
  </si>
  <si>
    <t>DatabaseA</t>
  </si>
  <si>
    <t>DatabaseB</t>
  </si>
  <si>
    <t>DatabaseS</t>
  </si>
  <si>
    <t>DatabaseA_Format</t>
  </si>
  <si>
    <t xml:space="preserve">This questionnaire is designed to collect internationally comparable data on earnings by level of educational attainment (ISCED-A 2011). The data collection is divided in three parts, one for total earnings, including "full-time, full-year" earnings ("DatabaseA"), one for dispersion of earnings ("DatabaseB") and one for earnings of 15-29 year-old students/non-students ("DatabaseS").
If possible, please use the same type of data source as for earlier years to maintain consistency of the time series.
In case there are gaps in the time series for your country or if you have revised your data, please send the missing/revised data for earlier year(s) in the same format.
</t>
  </si>
  <si>
    <t>Description of the format for DatabaseA.</t>
  </si>
  <si>
    <t>Data on all earnings from work should be reported here. If you extract your data from a national database, first translate your internal codes to the codes indicated in the sheet "DatabaseA_Format". Then aggregate the data by the requested breakdown combinations and copy the output in this sheet.</t>
  </si>
  <si>
    <t>DatabaseB_Format</t>
  </si>
  <si>
    <t>Description of the format for DatabaseB.</t>
  </si>
  <si>
    <t xml:space="preserve">Data on the dispersions of earnings from work should be reported here. If you extract your data from a national database, first translate your internal codes to the codes indicated in the sheet "DatabaseB_Format". Then aggregate the data by the requested breakdown combinations and copy the output in this sheet.
</t>
  </si>
  <si>
    <t>DatabaseS_Format</t>
  </si>
  <si>
    <t>Description of the format for DatabaseS.</t>
  </si>
  <si>
    <t xml:space="preserve">Data on earnings among students and non-students should be reported here. If you extract your data from a national database, first translate your internal codes to the codes indicated in the sheet "DatabaseS_Format". Then aggregate the data by the requested breakdown combinations and copy the output in this sheet.
</t>
  </si>
  <si>
    <t xml:space="preserve">Persons with negative earnings, i.e. reporting deficit in business activities, should be reported as earners in DatabaseA and DatabaseB, and included in the calculation of median earnings in DatabaseB. 
If persons with zero earnings, who have worked for earnings can be identified, they should be reported the same way, i.e. they have earnings but the result of their business activities is exactly zero.
</t>
  </si>
  <si>
    <t>Please see the Format table in the "DatabaseA_Format", "DatabaseB_Format" and "DatabaseS_Format" sheets for more information.</t>
  </si>
  <si>
    <t>Please write the figure as a number without formatting (e.g., write EUR 30,000 or 30.000 as 30000). Please note that, as explained in sheets "Definitions" and "DatabaseB_Format", persons with negative earnings (i.e. reporting deficit in business activities) and persons with zero earnings (i.e. they have earnings but the result of their business activities is exactly zero) should be included in the calculation of the median earnings. If this is not the case, please clarify your calculation method in cell C120.</t>
  </si>
  <si>
    <t>Earnings categories for DatabaseB</t>
  </si>
  <si>
    <t>DatabaseA format</t>
  </si>
  <si>
    <t xml:space="preserve">Please indicate your proposal for including your data for previous years in the sheet "Data_source_Info". </t>
  </si>
  <si>
    <t>2020 (or earlier)</t>
  </si>
  <si>
    <t>In case data for 2021 are not available or if you also send new/revised data for earlier years.</t>
  </si>
  <si>
    <t>At or below 1/2 the median</t>
  </si>
  <si>
    <r>
      <t xml:space="preserve">Flat file format ---&gt; Copy your aggregated data in a flat file format into the sheets labelled "DatabaseA", </t>
    </r>
    <r>
      <rPr>
        <sz val="10"/>
        <rFont val="Arial"/>
        <family val="2"/>
      </rPr>
      <t xml:space="preserve">"DatabaseB" and "DatabaseS"
</t>
    </r>
  </si>
  <si>
    <t xml:space="preserve">2022 QUESTIONNAIRE </t>
  </si>
  <si>
    <t>Türkiye</t>
  </si>
  <si>
    <t>Bulgaria</t>
  </si>
  <si>
    <t>Croatia</t>
  </si>
  <si>
    <t>Peru</t>
  </si>
  <si>
    <t>Romania</t>
  </si>
  <si>
    <t>Size of the sample (please specify the unit):</t>
  </si>
  <si>
    <t>Do you report persons with zero earnings (i.e.those having earnings but the result of their business activities is exactly zero) as earners in DatabaseA and DatabaseB?</t>
  </si>
  <si>
    <t>Do you report persons with negative earnings (i.e.those reporting deficit in business activities) as earners in DatabaseA and DatabaseB?</t>
  </si>
  <si>
    <t xml:space="preserve">Please specify the reference period for the median earnings provided in question 23: </t>
  </si>
  <si>
    <t>Contact:</t>
  </si>
  <si>
    <t>OECD LSO Secretariat</t>
  </si>
  <si>
    <t>EDU.LSONetwork@oecd.org</t>
  </si>
  <si>
    <r>
      <rPr>
        <b/>
        <sz val="10"/>
        <rFont val="Arial"/>
        <family val="2"/>
      </rPr>
      <t>For you to provide or update</t>
    </r>
    <r>
      <rPr>
        <sz val="10"/>
        <rFont val="Arial"/>
        <family val="2"/>
      </rPr>
      <t xml:space="preserve"> background and contextual information on the national data collection.</t>
    </r>
    <r>
      <rPr>
        <b/>
        <sz val="10"/>
        <rFont val="Arial"/>
        <family val="2"/>
      </rPr>
      <t xml:space="preserve"> Grey cells for you to update and yellow cells should always be filled in!</t>
    </r>
  </si>
  <si>
    <t>Please update the information in the grey cells (if needed).</t>
  </si>
  <si>
    <t xml:space="preserve">The yellow cells must be updated each year. </t>
  </si>
  <si>
    <t xml:space="preserve">Overall rate of non-response (please specify the unit): </t>
  </si>
  <si>
    <t>Coverage of individuals with no earnings from work</t>
  </si>
  <si>
    <t>Any comments</t>
  </si>
  <si>
    <t>Do you include individuals who are unemployed or inactive in the category NoEarnings (see DatabaseA_Format)?</t>
  </si>
  <si>
    <r>
      <rPr>
        <b/>
        <sz val="10"/>
        <rFont val="Arial"/>
        <family val="2"/>
      </rPr>
      <t>For you to check whether there are issues with your data once you have completed "DatabaseA", "DatabaseB" and "DatabaseS"</t>
    </r>
    <r>
      <rPr>
        <sz val="10"/>
        <rFont val="Arial"/>
        <family val="2"/>
      </rPr>
      <t>. The tables reported in this sheet provide summary of the data collection automatically generated, based on the values provided in the sheets “DatabaseA”, “DatabaseB” and “DatabaseS”.</t>
    </r>
  </si>
  <si>
    <r>
      <t xml:space="preserve">People in the target group with no earnings from work. </t>
    </r>
    <r>
      <rPr>
        <b/>
        <sz val="10"/>
        <rFont val="Arial"/>
        <family val="2"/>
      </rPr>
      <t>Individuals who are unemployed or inactive should be reported in this category if possible.</t>
    </r>
  </si>
  <si>
    <r>
      <t xml:space="preserve">Please note that people without information on earnings (partial non-response) should not be included here. 
The recommendation is to adjust the weights for such non-response in all categories.
</t>
    </r>
    <r>
      <rPr>
        <b/>
        <sz val="10"/>
        <rFont val="Arial"/>
        <family val="2"/>
      </rPr>
      <t>The target population is the total population 25-64 years of age.</t>
    </r>
  </si>
  <si>
    <t>DatabaseB format</t>
  </si>
  <si>
    <t xml:space="preserve">Data are requested from the same data source as for DatabaseA, </t>
  </si>
  <si>
    <t>The sum over all categories should be the same as for the corresponding combination of variables in "DatabaseA"</t>
  </si>
  <si>
    <t xml:space="preserve"> order the columns the same way as in the sheet "DatabaseB", clear the contents of "DatabaseB"</t>
  </si>
  <si>
    <t xml:space="preserve"> except the header row and copy your data into "DatabaseB".</t>
  </si>
  <si>
    <t>Reference year for the submitted data. Same year as for "DatabaseA".</t>
  </si>
  <si>
    <t>Recommended reference year for the submitted data.
Data are requested for the same year as reported in the regular earnings data collection (DatabaseA).</t>
  </si>
  <si>
    <t>"Earnings" is meant to include annual money earnings as direct payment for labour services provided before taxes. 
Income from other sources, such as government social transfers, investment income, net increase in value of an owner operated business and any other income not directly related to work are not to be included.
The preferred reference period is a certain year or 12 consecutive months. 
For the category "NoEarnings", this column will be zero. 
Please note that the length of the reference period should be indicated in your answers in the sheet "Data_source_Info".
The reference period should be the same as in DatabaseA.</t>
  </si>
  <si>
    <t>DatabaseS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</si>
</sst>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_-;\-* #,##0_-;_-* &quot;-&quot;_-;_-@_-"/>
    <numFmt numFmtId="165" formatCode="General_)"/>
    <numFmt numFmtId="166" formatCode="_-* #,##0.00\ _F_-;\-* #,##0.00\ _F_-;_-* &quot;-&quot;??\ _F_-;_-@_-"/>
    <numFmt numFmtId="167" formatCode="_-* #,##0.00\ &quot;F&quot;_-;\-* #,##0.00\ &quot;F&quot;_-;_-* &quot;-&quot;??\ &quot;F&quot;_-;_-@_-"/>
    <numFmt numFmtId="168" formatCode="_ * #,##0_ ;_ * \-#,##0_ ;_ * &quot;-&quot;_ ;_ @_ "/>
    <numFmt numFmtId="169" formatCode="_ * #,##0.00_ ;_ * \-#,##0.00_ ;_ * &quot;-&quot;??_ ;_ @_ "/>
    <numFmt numFmtId="170" formatCode="_ &quot;\&quot;* #,##0_ ;_ &quot;\&quot;* \-#,##0_ ;_ &quot;\&quot;* &quot;-&quot;_ ;_ @_ "/>
    <numFmt numFmtId="171" formatCode="_ &quot;\&quot;* #,##0.00_ ;_ &quot;\&quot;* \-#,##0.00_ ;_ &quot;\&quot;* &quot;-&quot;??_ ;_ @_ "/>
    <numFmt numFmtId="172" formatCode="&quot;\&quot;#,##0;&quot;\&quot;\-#,##0"/>
    <numFmt numFmtId="173" formatCode="&quot;₩&quot;#,##0;&quot;₩&quot;\-#,##0"/>
    <numFmt numFmtId="174" formatCode="0_)"/>
  </numFmts>
  <fonts count="64">
    <font>
      <sz val="10"/>
      <name val="Courier"/>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sz val="10"/>
      <color indexed="8"/>
      <name val="Arial"/>
      <family val="2"/>
    </font>
    <font>
      <sz val="10"/>
      <name val="Courier"/>
      <family val="3"/>
    </font>
    <font>
      <sz val="10"/>
      <color indexed="8"/>
      <name val="Arial"/>
      <family val="2"/>
    </font>
    <font>
      <b/>
      <sz val="10"/>
      <name val="Times New Roman"/>
      <family val="1"/>
    </font>
    <font>
      <i/>
      <sz val="10"/>
      <name val="Arial"/>
      <family val="2"/>
    </font>
    <font>
      <sz val="10"/>
      <name val="Times New Roman"/>
      <family val="1"/>
    </font>
    <font>
      <sz val="10"/>
      <name val="Arial"/>
      <family val="2"/>
    </font>
    <font>
      <b/>
      <sz val="14"/>
      <name val="Arial"/>
      <family val="2"/>
    </font>
    <font>
      <b/>
      <sz val="10"/>
      <color theme="1"/>
      <name val="Arial"/>
      <family val="2"/>
    </font>
    <font>
      <b/>
      <sz val="14"/>
      <color indexed="8"/>
      <name val="Arial"/>
      <family val="2"/>
    </font>
    <font>
      <b/>
      <sz val="11"/>
      <color indexed="8"/>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b/>
      <sz val="12"/>
      <name val="Arial"/>
      <family val="2"/>
    </font>
    <font>
      <u/>
      <sz val="11"/>
      <color indexed="12"/>
      <name val="Arial"/>
      <family val="2"/>
    </font>
    <font>
      <u/>
      <sz val="8"/>
      <color indexed="12"/>
      <name val="Arial"/>
      <family val="2"/>
    </font>
    <font>
      <b/>
      <sz val="8.5"/>
      <color indexed="8"/>
      <name val="MS Sans Serif"/>
      <family val="2"/>
    </font>
    <font>
      <sz val="8"/>
      <name val="Arial"/>
      <family val="2"/>
      <charset val="238"/>
    </font>
    <font>
      <sz val="10"/>
      <name val="System"/>
      <family val="2"/>
    </font>
    <font>
      <sz val="11"/>
      <color theme="1"/>
      <name val="Calibri"/>
      <family val="2"/>
    </font>
    <font>
      <sz val="11"/>
      <color theme="1"/>
      <name val="Calibri"/>
      <family val="2"/>
      <scheme val="minor"/>
    </font>
    <font>
      <sz val="11"/>
      <color rgb="FF000000"/>
      <name val="Calibri"/>
      <family val="2"/>
      <charset val="1"/>
    </font>
    <font>
      <sz val="10"/>
      <color indexed="8"/>
      <name val="Calibri"/>
      <family val="2"/>
    </font>
    <font>
      <sz val="10"/>
      <name val="Arial"/>
      <family val="2"/>
      <charset val="1"/>
    </font>
    <font>
      <sz val="10"/>
      <name val="MS Sans Serif"/>
      <family val="2"/>
    </font>
    <font>
      <b/>
      <u/>
      <sz val="10"/>
      <color indexed="8"/>
      <name val="MS Sans Serif"/>
      <family val="2"/>
    </font>
    <font>
      <sz val="8"/>
      <color indexed="8"/>
      <name val="MS Sans Serif"/>
      <family val="2"/>
    </font>
    <font>
      <sz val="7.5"/>
      <color indexed="8"/>
      <name val="MS Sans Serif"/>
      <family val="2"/>
    </font>
    <font>
      <sz val="8"/>
      <name val="Arial"/>
      <family val="2"/>
      <charset val="1"/>
    </font>
    <font>
      <b/>
      <sz val="8"/>
      <name val="Arial"/>
      <family val="2"/>
    </font>
    <font>
      <sz val="10"/>
      <color indexed="24"/>
      <name val="MS Sans Serif"/>
      <family val="2"/>
    </font>
    <font>
      <sz val="12"/>
      <name val="돋움체"/>
      <family val="3"/>
      <charset val="129"/>
    </font>
    <font>
      <sz val="14"/>
      <color theme="1"/>
      <name val="Arial"/>
      <family val="2"/>
    </font>
    <font>
      <b/>
      <sz val="11"/>
      <color rgb="FFFF0000"/>
      <name val="Arial"/>
      <family val="2"/>
    </font>
    <font>
      <b/>
      <sz val="11"/>
      <name val="Arial"/>
      <family val="2"/>
    </font>
    <font>
      <sz val="8"/>
      <color theme="1"/>
      <name val="Arial"/>
      <family val="2"/>
    </font>
    <font>
      <sz val="11"/>
      <color theme="0"/>
      <name val="Calibri"/>
      <family val="2"/>
      <scheme val="minor"/>
    </font>
    <font>
      <sz val="11"/>
      <color theme="1"/>
      <name val="Calibri"/>
      <family val="2"/>
      <charset val="129"/>
      <scheme val="minor"/>
    </font>
    <font>
      <sz val="9"/>
      <name val="Arial"/>
      <family val="2"/>
    </font>
    <font>
      <b/>
      <sz val="11"/>
      <name val="Calibri"/>
      <family val="2"/>
      <scheme val="minor"/>
    </font>
    <font>
      <b/>
      <sz val="16"/>
      <color theme="0"/>
      <name val="Calibri"/>
      <family val="2"/>
      <scheme val="minor"/>
    </font>
    <font>
      <sz val="11"/>
      <name val="Calibri"/>
      <family val="2"/>
      <scheme val="minor"/>
    </font>
    <font>
      <i/>
      <sz val="8"/>
      <name val="Calibri"/>
      <family val="2"/>
      <scheme val="minor"/>
    </font>
    <font>
      <u/>
      <sz val="11"/>
      <color theme="10"/>
      <name val="Calibri"/>
      <family val="2"/>
      <scheme val="minor"/>
    </font>
    <font>
      <sz val="11"/>
      <color theme="1"/>
      <name val="Arial"/>
      <family val="2"/>
    </font>
    <font>
      <sz val="12"/>
      <name val="Arial"/>
      <family val="2"/>
    </font>
    <font>
      <sz val="14"/>
      <color theme="0"/>
      <name val="Arial"/>
      <family val="2"/>
    </font>
    <font>
      <sz val="10"/>
      <name val="Courier"/>
    </font>
    <font>
      <sz val="9"/>
      <color indexed="81"/>
      <name val="Tahoma"/>
      <family val="2"/>
    </font>
    <font>
      <sz val="11"/>
      <name val="Calibri"/>
      <family val="2"/>
    </font>
  </fonts>
  <fills count="5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24"/>
      </patternFill>
    </fill>
    <fill>
      <patternFill patternType="solid">
        <fgColor indexed="9"/>
        <bgColor indexed="2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rgb="FFC0C0C0"/>
        <bgColor rgb="FFCCCCFF"/>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14996795556505021"/>
        <bgColor indexed="64"/>
      </patternFill>
    </fill>
    <fill>
      <patternFill patternType="solid">
        <fgColor theme="9" tint="0.39997558519241921"/>
        <bgColor indexed="0"/>
      </patternFill>
    </fill>
    <fill>
      <patternFill patternType="solid">
        <fgColor theme="6" tint="0.39997558519241921"/>
        <bgColor indexed="0"/>
      </patternFill>
    </fill>
    <fill>
      <patternFill patternType="solid">
        <fgColor theme="4" tint="0.59999389629810485"/>
        <bgColor indexed="0"/>
      </patternFill>
    </fill>
    <fill>
      <patternFill patternType="solid">
        <fgColor theme="0" tint="-0.14999847407452621"/>
        <bgColor indexed="0"/>
      </patternFill>
    </fill>
    <fill>
      <patternFill patternType="solid">
        <fgColor rgb="FFFFFF00"/>
        <bgColor indexed="64"/>
      </patternFill>
    </fill>
    <fill>
      <patternFill patternType="solid">
        <fgColor theme="4"/>
        <bgColor indexed="64"/>
      </patternFill>
    </fill>
    <fill>
      <patternFill patternType="solid">
        <fgColor rgb="FFFFCC66"/>
        <bgColor indexed="64"/>
      </patternFill>
    </fill>
    <fill>
      <patternFill patternType="solid">
        <fgColor rgb="FFCCFFCC"/>
        <bgColor indexed="64"/>
      </patternFill>
    </fill>
    <fill>
      <patternFill patternType="solid">
        <fgColor rgb="FFFFCC99"/>
        <bgColor indexed="64"/>
      </patternFill>
    </fill>
    <fill>
      <patternFill patternType="solid">
        <fgColor rgb="FFFFFF99"/>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21"/>
      </left>
      <right style="thin">
        <color indexed="21"/>
      </right>
      <top style="thin">
        <color indexed="21"/>
      </top>
      <bottom style="thin">
        <color indexed="21"/>
      </bottom>
      <diagonal/>
    </border>
    <border>
      <left style="thin">
        <color indexed="21"/>
      </left>
      <right/>
      <top style="thick">
        <color indexed="21"/>
      </top>
      <bottom style="thin">
        <color indexed="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21"/>
      </right>
      <top style="thick">
        <color indexed="21"/>
      </top>
      <bottom style="thin">
        <color indexed="2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8"/>
      </left>
      <right style="thin">
        <color indexed="8"/>
      </right>
      <top/>
      <bottom/>
      <diagonal/>
    </border>
    <border>
      <left style="thin">
        <color indexed="8"/>
      </left>
      <right/>
      <top/>
      <bottom/>
      <diagonal/>
    </border>
  </borders>
  <cellStyleXfs count="212">
    <xf numFmtId="165" fontId="0" fillId="0" borderId="0"/>
    <xf numFmtId="165" fontId="9" fillId="0" borderId="0"/>
    <xf numFmtId="0" fontId="10" fillId="0" borderId="0"/>
    <xf numFmtId="0" fontId="14" fillId="0" borderId="0"/>
    <xf numFmtId="0" fontId="4" fillId="0" borderId="0"/>
    <xf numFmtId="0" fontId="19" fillId="9" borderId="23"/>
    <xf numFmtId="0" fontId="20" fillId="10" borderId="24">
      <alignment horizontal="right" vertical="top" wrapText="1"/>
    </xf>
    <xf numFmtId="166" fontId="6" fillId="0" borderId="0" applyFont="0" applyFill="0" applyBorder="0" applyAlignment="0" applyProtection="0"/>
    <xf numFmtId="0" fontId="19" fillId="0" borderId="1"/>
    <xf numFmtId="0" fontId="19" fillId="0" borderId="1"/>
    <xf numFmtId="0" fontId="19" fillId="0" borderId="23"/>
    <xf numFmtId="0" fontId="19" fillId="0" borderId="1"/>
    <xf numFmtId="0" fontId="19" fillId="0" borderId="1"/>
    <xf numFmtId="0" fontId="19" fillId="0" borderId="1"/>
    <xf numFmtId="0" fontId="19" fillId="0" borderId="23"/>
    <xf numFmtId="0" fontId="21" fillId="8" borderId="0">
      <alignment horizontal="center"/>
    </xf>
    <xf numFmtId="0" fontId="22" fillId="8" borderId="0">
      <alignment horizontal="center" vertical="center"/>
    </xf>
    <xf numFmtId="0" fontId="6" fillId="11" borderId="0">
      <alignment horizontal="center" wrapText="1"/>
    </xf>
    <xf numFmtId="0" fontId="23" fillId="8" borderId="0">
      <alignment horizontal="center"/>
    </xf>
    <xf numFmtId="43" fontId="6" fillId="0" borderId="0" applyFont="0" applyFill="0" applyBorder="0" applyAlignment="0" applyProtection="0"/>
    <xf numFmtId="0" fontId="24" fillId="7" borderId="23" applyBorder="0">
      <protection locked="0"/>
    </xf>
    <xf numFmtId="0" fontId="24" fillId="7" borderId="23" applyBorder="0">
      <protection locked="0"/>
    </xf>
    <xf numFmtId="0" fontId="24" fillId="7" borderId="23" applyBorder="0">
      <protection locked="0"/>
    </xf>
    <xf numFmtId="0" fontId="24" fillId="7" borderId="23" applyBorder="0">
      <protection locked="0"/>
    </xf>
    <xf numFmtId="0" fontId="24" fillId="7" borderId="23" applyBorder="0">
      <protection locked="0"/>
    </xf>
    <xf numFmtId="0" fontId="25" fillId="7" borderId="23">
      <protection locked="0"/>
    </xf>
    <xf numFmtId="0" fontId="6" fillId="7" borderId="1"/>
    <xf numFmtId="0" fontId="6" fillId="7" borderId="1"/>
    <xf numFmtId="0" fontId="6" fillId="8" borderId="0"/>
    <xf numFmtId="0" fontId="26" fillId="8" borderId="1">
      <alignment horizontal="left"/>
    </xf>
    <xf numFmtId="0" fontId="26" fillId="8" borderId="1">
      <alignment horizontal="left"/>
    </xf>
    <xf numFmtId="0" fontId="26" fillId="8" borderId="1">
      <alignment horizontal="left"/>
    </xf>
    <xf numFmtId="0" fontId="8" fillId="8" borderId="0">
      <alignment horizontal="left"/>
    </xf>
    <xf numFmtId="0" fontId="20" fillId="12" borderId="0">
      <alignment horizontal="right" vertical="top" wrapText="1"/>
    </xf>
    <xf numFmtId="0" fontId="20" fillId="12" borderId="0">
      <alignment horizontal="right" vertical="top" wrapText="1"/>
    </xf>
    <xf numFmtId="0" fontId="20" fillId="12" borderId="0">
      <alignment horizontal="right" vertical="top" wrapText="1"/>
    </xf>
    <xf numFmtId="0" fontId="20" fillId="12" borderId="0">
      <alignment horizontal="right" vertical="top" wrapText="1"/>
    </xf>
    <xf numFmtId="0" fontId="20" fillId="12" borderId="0">
      <alignment horizontal="right" vertical="top" textRotation="90" wrapText="1"/>
    </xf>
    <xf numFmtId="0" fontId="27" fillId="0" borderId="25" applyNumberFormat="0" applyAlignment="0" applyProtection="0">
      <alignment horizontal="left" vertical="center"/>
    </xf>
    <xf numFmtId="0" fontId="27" fillId="0" borderId="11">
      <alignment horizontal="left" vertical="center"/>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11" borderId="0">
      <alignment horizontal="center"/>
    </xf>
    <xf numFmtId="0" fontId="7" fillId="11" borderId="0">
      <alignment horizontal="center"/>
    </xf>
    <xf numFmtId="0" fontId="6" fillId="8" borderId="1">
      <alignment horizontal="centerContinuous" wrapText="1"/>
    </xf>
    <xf numFmtId="0" fontId="6" fillId="8" borderId="1">
      <alignment horizontal="centerContinuous" wrapText="1"/>
    </xf>
    <xf numFmtId="0" fontId="30" fillId="13" borderId="0">
      <alignment horizontal="center" wrapText="1"/>
    </xf>
    <xf numFmtId="0" fontId="6" fillId="8" borderId="1">
      <alignment horizontal="centerContinuous" wrapText="1"/>
    </xf>
    <xf numFmtId="0" fontId="19" fillId="8" borderId="11">
      <alignment wrapText="1"/>
    </xf>
    <xf numFmtId="0" fontId="19" fillId="8" borderId="11">
      <alignment wrapText="1"/>
    </xf>
    <xf numFmtId="0" fontId="19" fillId="8" borderId="10"/>
    <xf numFmtId="0" fontId="19" fillId="8" borderId="13"/>
    <xf numFmtId="0" fontId="19" fillId="8" borderId="13"/>
    <xf numFmtId="0" fontId="31" fillId="8" borderId="13"/>
    <xf numFmtId="0" fontId="19" fillId="8" borderId="7">
      <alignment horizontal="center" wrapText="1"/>
    </xf>
    <xf numFmtId="0" fontId="19" fillId="8" borderId="7">
      <alignment horizontal="center" wrapText="1"/>
    </xf>
    <xf numFmtId="0" fontId="19" fillId="8" borderId="7">
      <alignment horizontal="center" wrapText="1"/>
    </xf>
    <xf numFmtId="0" fontId="19" fillId="8" borderId="7">
      <alignment horizontal="center" wrapText="1"/>
    </xf>
    <xf numFmtId="167" fontId="6" fillId="0" borderId="0" applyFont="0" applyFill="0" applyBorder="0" applyAlignment="0" applyProtection="0"/>
    <xf numFmtId="0" fontId="6"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33" fillId="0" borderId="0"/>
    <xf numFmtId="0" fontId="6" fillId="0" borderId="0"/>
    <xf numFmtId="0" fontId="34" fillId="0" borderId="0"/>
    <xf numFmtId="0" fontId="6" fillId="0" borderId="0"/>
    <xf numFmtId="0" fontId="35"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4" fillId="0" borderId="0"/>
    <xf numFmtId="0" fontId="8" fillId="0" borderId="0"/>
    <xf numFmtId="0" fontId="6" fillId="0" borderId="0"/>
    <xf numFmtId="0" fontId="37" fillId="0" borderId="0"/>
    <xf numFmtId="0" fontId="6" fillId="0" borderId="0"/>
    <xf numFmtId="0" fontId="34" fillId="0" borderId="0"/>
    <xf numFmtId="0" fontId="13" fillId="0" borderId="0"/>
    <xf numFmtId="0" fontId="4" fillId="0" borderId="0"/>
    <xf numFmtId="0" fontId="6" fillId="0" borderId="0"/>
    <xf numFmtId="0" fontId="36" fillId="0" borderId="0"/>
    <xf numFmtId="0" fontId="34" fillId="0" borderId="0"/>
    <xf numFmtId="0" fontId="34" fillId="0" borderId="0"/>
    <xf numFmtId="0" fontId="35" fillId="0" borderId="0"/>
    <xf numFmtId="0" fontId="6" fillId="0" borderId="0"/>
    <xf numFmtId="0" fontId="34" fillId="0" borderId="0"/>
    <xf numFmtId="0" fontId="35" fillId="0" borderId="0"/>
    <xf numFmtId="0" fontId="38" fillId="0" borderId="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9" fillId="8" borderId="1"/>
    <xf numFmtId="0" fontId="19" fillId="8" borderId="1"/>
    <xf numFmtId="0" fontId="19" fillId="8" borderId="1"/>
    <xf numFmtId="0" fontId="19" fillId="8" borderId="1"/>
    <xf numFmtId="0" fontId="19" fillId="8" borderId="1">
      <alignment wrapText="1"/>
    </xf>
    <xf numFmtId="0" fontId="22" fillId="8" borderId="0">
      <alignment horizontal="right"/>
    </xf>
    <xf numFmtId="0" fontId="39" fillId="13" borderId="0">
      <alignment horizontal="center"/>
    </xf>
    <xf numFmtId="0" fontId="40" fillId="12" borderId="1">
      <alignment horizontal="left" vertical="top" wrapText="1"/>
    </xf>
    <xf numFmtId="0" fontId="40" fillId="12" borderId="1">
      <alignment horizontal="left" vertical="top" wrapText="1"/>
    </xf>
    <xf numFmtId="0" fontId="41" fillId="12" borderId="26">
      <alignment horizontal="left" vertical="top" wrapText="1"/>
    </xf>
    <xf numFmtId="0" fontId="41" fillId="12" borderId="26">
      <alignment horizontal="left" vertical="top" wrapText="1"/>
    </xf>
    <xf numFmtId="0" fontId="41" fillId="12" borderId="26">
      <alignment horizontal="left" vertical="top" wrapText="1"/>
    </xf>
    <xf numFmtId="0" fontId="40" fillId="12" borderId="27">
      <alignment horizontal="left" vertical="top" wrapText="1"/>
    </xf>
    <xf numFmtId="0" fontId="40" fillId="12" borderId="27">
      <alignment horizontal="left" vertical="top" wrapText="1"/>
    </xf>
    <xf numFmtId="0" fontId="40" fillId="12" borderId="26">
      <alignment horizontal="left" vertical="top"/>
    </xf>
    <xf numFmtId="0" fontId="40" fillId="12" borderId="26">
      <alignment horizontal="left" vertical="top"/>
    </xf>
    <xf numFmtId="0" fontId="40" fillId="12" borderId="26">
      <alignment horizontal="left" vertical="top"/>
    </xf>
    <xf numFmtId="0" fontId="6" fillId="0" borderId="0" applyNumberFormat="0" applyFill="0" applyBorder="0" applyAlignment="0" applyProtection="0"/>
    <xf numFmtId="37" fontId="9" fillId="0" borderId="0"/>
    <xf numFmtId="0" fontId="6" fillId="0" borderId="0"/>
    <xf numFmtId="0" fontId="42" fillId="14" borderId="1"/>
    <xf numFmtId="0" fontId="42" fillId="14" borderId="1"/>
    <xf numFmtId="0" fontId="42" fillId="14" borderId="1"/>
    <xf numFmtId="0" fontId="42" fillId="14" borderId="1"/>
    <xf numFmtId="0" fontId="21" fillId="8" borderId="0">
      <alignment horizontal="center"/>
    </xf>
    <xf numFmtId="0" fontId="43" fillId="8" borderId="0"/>
    <xf numFmtId="4" fontId="44" fillId="0" borderId="0" applyFont="0" applyFill="0" applyBorder="0" applyAlignment="0" applyProtection="0"/>
    <xf numFmtId="3" fontId="44" fillId="0" borderId="0" applyFont="0" applyFill="0" applyBorder="0" applyAlignment="0" applyProtection="0"/>
    <xf numFmtId="168" fontId="45" fillId="0" borderId="0" applyFont="0" applyFill="0" applyBorder="0" applyAlignment="0" applyProtection="0"/>
    <xf numFmtId="169" fontId="45" fillId="0" borderId="0" applyFont="0" applyFill="0" applyBorder="0" applyAlignment="0" applyProtection="0"/>
    <xf numFmtId="170" fontId="45" fillId="0" borderId="0" applyFont="0" applyFill="0" applyBorder="0" applyAlignment="0" applyProtection="0"/>
    <xf numFmtId="171" fontId="45" fillId="0" borderId="0" applyFont="0" applyFill="0" applyBorder="0" applyAlignment="0" applyProtection="0"/>
    <xf numFmtId="9" fontId="44" fillId="0" borderId="0" applyFont="0" applyFill="0" applyBorder="0" applyAlignment="0" applyProtection="0"/>
    <xf numFmtId="0" fontId="44" fillId="0" borderId="0"/>
    <xf numFmtId="172" fontId="44" fillId="0" borderId="0" applyFont="0" applyFill="0" applyBorder="0" applyAlignment="0" applyProtection="0"/>
    <xf numFmtId="172" fontId="44" fillId="0" borderId="0" applyFont="0" applyFill="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4"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3"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6" borderId="0" applyNumberFormat="0" applyBorder="0" applyAlignment="0" applyProtection="0"/>
    <xf numFmtId="0" fontId="50" fillId="29"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165" fontId="9" fillId="0" borderId="0"/>
    <xf numFmtId="0" fontId="3" fillId="0" borderId="0"/>
    <xf numFmtId="0" fontId="3" fillId="0" borderId="0"/>
    <xf numFmtId="0" fontId="3" fillId="0" borderId="0"/>
    <xf numFmtId="173" fontId="44" fillId="0" borderId="0" applyFont="0" applyFill="0" applyBorder="0" applyAlignment="0" applyProtection="0"/>
    <xf numFmtId="173" fontId="44" fillId="0" borderId="0" applyFont="0" applyFill="0" applyBorder="0" applyAlignment="0" applyProtection="0"/>
    <xf numFmtId="0" fontId="51" fillId="0" borderId="0">
      <alignment vertical="center"/>
    </xf>
    <xf numFmtId="0" fontId="51" fillId="0" borderId="0">
      <alignment vertical="center"/>
    </xf>
    <xf numFmtId="164" fontId="51" fillId="0" borderId="0" applyFont="0" applyFill="0" applyBorder="0" applyAlignment="0" applyProtection="0">
      <alignment vertical="center"/>
    </xf>
    <xf numFmtId="164" fontId="51" fillId="0" borderId="0" applyFont="0" applyFill="0" applyBorder="0" applyAlignment="0" applyProtection="0">
      <alignment vertical="center"/>
    </xf>
    <xf numFmtId="164" fontId="51" fillId="0" borderId="0" applyFont="0" applyFill="0" applyBorder="0" applyAlignment="0" applyProtection="0">
      <alignment vertical="center"/>
    </xf>
    <xf numFmtId="0" fontId="51" fillId="0" borderId="0">
      <alignment vertical="center"/>
    </xf>
    <xf numFmtId="165" fontId="9" fillId="0" borderId="0"/>
    <xf numFmtId="0" fontId="3" fillId="0" borderId="0"/>
    <xf numFmtId="0" fontId="3" fillId="0" borderId="0"/>
    <xf numFmtId="0" fontId="3" fillId="0" borderId="0"/>
    <xf numFmtId="0" fontId="51" fillId="0" borderId="0">
      <alignment vertical="center"/>
    </xf>
    <xf numFmtId="0" fontId="51" fillId="0" borderId="0">
      <alignment vertical="center"/>
    </xf>
    <xf numFmtId="0" fontId="51" fillId="0" borderId="0">
      <alignment vertical="center"/>
    </xf>
    <xf numFmtId="0" fontId="3" fillId="0" borderId="0"/>
    <xf numFmtId="0" fontId="3" fillId="0" borderId="0"/>
    <xf numFmtId="0" fontId="3" fillId="0" borderId="0"/>
    <xf numFmtId="0" fontId="51" fillId="0" borderId="0">
      <alignment vertical="center"/>
    </xf>
    <xf numFmtId="165" fontId="9"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3" fillId="0" borderId="0"/>
    <xf numFmtId="0" fontId="3" fillId="0" borderId="0"/>
    <xf numFmtId="0" fontId="3"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165" fontId="9"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2" fillId="0" borderId="0"/>
    <xf numFmtId="0" fontId="57" fillId="0" borderId="0" applyNumberFormat="0" applyFill="0" applyBorder="0" applyAlignment="0" applyProtection="0"/>
    <xf numFmtId="0" fontId="8" fillId="0" borderId="0"/>
    <xf numFmtId="9" fontId="61" fillId="0" borderId="0" applyFont="0" applyFill="0" applyBorder="0" applyAlignment="0" applyProtection="0"/>
    <xf numFmtId="0" fontId="6" fillId="0" borderId="0"/>
  </cellStyleXfs>
  <cellXfs count="324">
    <xf numFmtId="165" fontId="0" fillId="0" borderId="0" xfId="0"/>
    <xf numFmtId="165" fontId="6" fillId="0" borderId="0" xfId="0" applyFont="1"/>
    <xf numFmtId="165" fontId="6" fillId="0" borderId="0" xfId="0" applyFont="1" applyBorder="1" applyAlignment="1">
      <alignment vertical="top" wrapText="1"/>
    </xf>
    <xf numFmtId="165" fontId="7" fillId="0" borderId="0" xfId="0" applyFont="1"/>
    <xf numFmtId="165" fontId="6" fillId="0" borderId="2" xfId="0" applyFont="1" applyBorder="1" applyAlignment="1">
      <alignment vertical="top" wrapText="1"/>
    </xf>
    <xf numFmtId="165" fontId="7" fillId="0" borderId="2" xfId="0" applyFont="1" applyBorder="1" applyAlignment="1">
      <alignment vertical="top" wrapText="1"/>
    </xf>
    <xf numFmtId="165" fontId="6" fillId="0" borderId="2" xfId="0" applyFont="1" applyBorder="1" applyAlignment="1">
      <alignment horizontal="left" vertical="top" wrapText="1"/>
    </xf>
    <xf numFmtId="165" fontId="6" fillId="0" borderId="0" xfId="0" applyFont="1" applyAlignment="1">
      <alignment horizontal="left"/>
    </xf>
    <xf numFmtId="165" fontId="6" fillId="0" borderId="0" xfId="0" applyFont="1" applyAlignment="1">
      <alignment horizontal="left" wrapText="1"/>
    </xf>
    <xf numFmtId="165" fontId="6" fillId="0" borderId="0" xfId="0" applyFont="1" applyBorder="1" applyAlignment="1">
      <alignment vertical="top"/>
    </xf>
    <xf numFmtId="165" fontId="7" fillId="0" borderId="2" xfId="0" applyFont="1" applyBorder="1" applyAlignment="1">
      <alignment horizontal="left" vertical="top" wrapText="1"/>
    </xf>
    <xf numFmtId="165" fontId="6" fillId="0" borderId="0" xfId="0" applyFont="1" applyAlignment="1"/>
    <xf numFmtId="165" fontId="7" fillId="0" borderId="0" xfId="0" applyFont="1" applyBorder="1" applyAlignment="1">
      <alignment horizontal="left" vertical="top" wrapText="1"/>
    </xf>
    <xf numFmtId="165" fontId="6" fillId="0" borderId="0" xfId="1" applyFont="1" applyAlignment="1">
      <alignment horizontal="right" vertical="top" wrapText="1"/>
    </xf>
    <xf numFmtId="165" fontId="6" fillId="0" borderId="0" xfId="1" applyFont="1" applyAlignment="1">
      <alignment vertical="top" wrapText="1"/>
    </xf>
    <xf numFmtId="165" fontId="9" fillId="0" borderId="0" xfId="1"/>
    <xf numFmtId="165" fontId="9" fillId="0" borderId="0" xfId="1" applyAlignment="1">
      <alignment wrapText="1"/>
    </xf>
    <xf numFmtId="165" fontId="7" fillId="0" borderId="0" xfId="1" applyFont="1" applyAlignment="1">
      <alignment vertical="top" wrapText="1"/>
    </xf>
    <xf numFmtId="165" fontId="6" fillId="0" borderId="0" xfId="1" applyFont="1" applyAlignment="1">
      <alignment horizontal="centerContinuous" vertical="top" wrapText="1"/>
    </xf>
    <xf numFmtId="165" fontId="6" fillId="0" borderId="3" xfId="1" applyFont="1" applyBorder="1" applyAlignment="1">
      <alignment horizontal="right" vertical="top" wrapText="1"/>
    </xf>
    <xf numFmtId="165" fontId="6" fillId="0" borderId="3" xfId="1" applyFont="1" applyBorder="1" applyAlignment="1">
      <alignment vertical="top" wrapText="1"/>
    </xf>
    <xf numFmtId="165" fontId="6" fillId="2" borderId="1" xfId="1" applyFont="1" applyFill="1" applyBorder="1" applyAlignment="1" applyProtection="1">
      <alignment vertical="top" wrapText="1"/>
      <protection locked="0"/>
    </xf>
    <xf numFmtId="165" fontId="6" fillId="3" borderId="1" xfId="1" applyFont="1" applyFill="1" applyBorder="1" applyAlignment="1" applyProtection="1">
      <alignment vertical="top" wrapText="1"/>
      <protection locked="0"/>
    </xf>
    <xf numFmtId="165" fontId="12" fillId="0" borderId="0" xfId="1" applyFont="1" applyAlignment="1">
      <alignment vertical="top" wrapText="1"/>
    </xf>
    <xf numFmtId="165" fontId="6" fillId="0" borderId="0" xfId="1" applyFont="1" applyBorder="1" applyAlignment="1">
      <alignment horizontal="right" vertical="top" wrapText="1"/>
    </xf>
    <xf numFmtId="165" fontId="6" fillId="0" borderId="0" xfId="1" applyFont="1" applyBorder="1" applyAlignment="1">
      <alignment vertical="top" wrapText="1"/>
    </xf>
    <xf numFmtId="165" fontId="9" fillId="0" borderId="0" xfId="1" applyProtection="1"/>
    <xf numFmtId="165" fontId="9" fillId="0" borderId="0" xfId="1" applyAlignment="1">
      <alignment horizontal="centerContinuous"/>
    </xf>
    <xf numFmtId="165" fontId="7" fillId="0" borderId="0" xfId="1" applyFont="1" applyAlignment="1">
      <alignment horizontal="centerContinuous" vertical="top" wrapText="1"/>
    </xf>
    <xf numFmtId="165" fontId="6" fillId="0" borderId="0" xfId="1" applyFont="1" applyProtection="1"/>
    <xf numFmtId="165" fontId="6" fillId="0" borderId="0" xfId="1" applyFont="1"/>
    <xf numFmtId="165" fontId="6" fillId="0" borderId="0" xfId="0" applyFont="1" applyAlignment="1">
      <alignment horizontal="right" vertical="top" wrapText="1"/>
    </xf>
    <xf numFmtId="165" fontId="6" fillId="0" borderId="0" xfId="0" applyFont="1" applyAlignment="1">
      <alignment vertical="top" wrapText="1"/>
    </xf>
    <xf numFmtId="165" fontId="6" fillId="0" borderId="3" xfId="0" applyFont="1" applyBorder="1" applyAlignment="1">
      <alignment horizontal="right" vertical="top" wrapText="1"/>
    </xf>
    <xf numFmtId="165" fontId="6" fillId="0" borderId="3" xfId="0" applyFont="1" applyBorder="1" applyAlignment="1">
      <alignment vertical="top" wrapText="1"/>
    </xf>
    <xf numFmtId="165" fontId="6" fillId="0" borderId="0" xfId="0" applyFont="1" applyBorder="1" applyAlignment="1">
      <alignment horizontal="right" vertical="top" wrapText="1"/>
    </xf>
    <xf numFmtId="165" fontId="6" fillId="0" borderId="3" xfId="0" applyFont="1" applyBorder="1" applyAlignment="1">
      <alignment wrapText="1"/>
    </xf>
    <xf numFmtId="165" fontId="6" fillId="0" borderId="0" xfId="0" applyFont="1" applyBorder="1" applyAlignment="1">
      <alignment wrapText="1"/>
    </xf>
    <xf numFmtId="165" fontId="6" fillId="0" borderId="2" xfId="1" applyFont="1" applyBorder="1" applyAlignment="1">
      <alignment horizontal="left" vertical="top" wrapText="1"/>
    </xf>
    <xf numFmtId="0" fontId="6" fillId="6" borderId="1" xfId="1" applyNumberFormat="1" applyFont="1" applyFill="1" applyBorder="1"/>
    <xf numFmtId="0" fontId="7" fillId="6" borderId="1" xfId="1" applyNumberFormat="1" applyFont="1" applyFill="1" applyBorder="1"/>
    <xf numFmtId="165" fontId="9" fillId="0" borderId="0" xfId="1" applyFont="1" applyFill="1"/>
    <xf numFmtId="165" fontId="6" fillId="2" borderId="6" xfId="1" applyFont="1" applyFill="1" applyBorder="1" applyAlignment="1" applyProtection="1">
      <alignment vertical="top" wrapText="1"/>
      <protection locked="0"/>
    </xf>
    <xf numFmtId="165" fontId="6" fillId="2" borderId="10" xfId="1" applyFont="1" applyFill="1" applyBorder="1" applyAlignment="1" applyProtection="1">
      <alignment vertical="top" wrapText="1"/>
      <protection locked="0"/>
    </xf>
    <xf numFmtId="165" fontId="6" fillId="2" borderId="7" xfId="1" applyFont="1" applyFill="1" applyBorder="1" applyAlignment="1" applyProtection="1">
      <alignment vertical="top" wrapText="1"/>
      <protection locked="0"/>
    </xf>
    <xf numFmtId="165" fontId="6" fillId="2" borderId="6" xfId="0" applyFont="1" applyFill="1" applyBorder="1" applyAlignment="1" applyProtection="1">
      <alignment vertical="top" wrapText="1"/>
      <protection locked="0"/>
    </xf>
    <xf numFmtId="165" fontId="6" fillId="2" borderId="7" xfId="0" applyFont="1" applyFill="1" applyBorder="1" applyAlignment="1" applyProtection="1">
      <alignment vertical="top" wrapText="1"/>
      <protection locked="0"/>
    </xf>
    <xf numFmtId="0" fontId="4" fillId="7" borderId="0" xfId="4" applyFill="1"/>
    <xf numFmtId="0" fontId="4" fillId="7" borderId="14" xfId="4" applyFill="1" applyBorder="1"/>
    <xf numFmtId="0" fontId="4" fillId="7" borderId="15" xfId="4" applyFill="1" applyBorder="1"/>
    <xf numFmtId="0" fontId="4" fillId="7" borderId="17" xfId="4" applyFill="1" applyBorder="1"/>
    <xf numFmtId="0" fontId="4" fillId="7" borderId="0" xfId="4" applyFill="1" applyBorder="1"/>
    <xf numFmtId="0" fontId="4" fillId="7" borderId="19" xfId="4" applyFill="1" applyBorder="1"/>
    <xf numFmtId="0" fontId="4" fillId="7" borderId="3" xfId="4" applyFill="1" applyBorder="1"/>
    <xf numFmtId="0" fontId="4" fillId="7" borderId="16" xfId="4" applyFill="1" applyBorder="1"/>
    <xf numFmtId="0" fontId="18" fillId="7" borderId="17" xfId="4" quotePrefix="1" applyFont="1" applyFill="1" applyBorder="1" applyAlignment="1">
      <alignment horizontal="right" vertical="top"/>
    </xf>
    <xf numFmtId="0" fontId="4" fillId="7" borderId="18" xfId="4" applyFill="1" applyBorder="1" applyAlignment="1">
      <alignment horizontal="left"/>
    </xf>
    <xf numFmtId="0" fontId="4" fillId="7" borderId="0" xfId="4" applyFill="1" applyAlignment="1">
      <alignment horizontal="left"/>
    </xf>
    <xf numFmtId="0" fontId="18" fillId="7" borderId="17" xfId="4" applyFont="1" applyFill="1" applyBorder="1" applyAlignment="1">
      <alignment vertical="top"/>
    </xf>
    <xf numFmtId="0" fontId="4" fillId="7" borderId="18" xfId="4" applyFill="1" applyBorder="1"/>
    <xf numFmtId="165" fontId="6" fillId="0" borderId="28" xfId="1" applyFont="1" applyBorder="1" applyAlignment="1">
      <alignment vertical="top" wrapText="1"/>
    </xf>
    <xf numFmtId="165" fontId="7" fillId="0" borderId="0" xfId="0" applyFont="1" applyFill="1" applyAlignment="1">
      <alignment horizontal="left"/>
    </xf>
    <xf numFmtId="165" fontId="15" fillId="0" borderId="0" xfId="1" applyFont="1" applyAlignment="1">
      <alignment vertical="center" wrapText="1"/>
    </xf>
    <xf numFmtId="0" fontId="47" fillId="7" borderId="17" xfId="4" quotePrefix="1" applyFont="1" applyFill="1" applyBorder="1" applyAlignment="1">
      <alignment horizontal="left" vertical="top" wrapText="1"/>
    </xf>
    <xf numFmtId="165" fontId="6" fillId="16" borderId="0" xfId="0" applyFont="1" applyFill="1"/>
    <xf numFmtId="165" fontId="6" fillId="16" borderId="0" xfId="0" applyFont="1" applyFill="1" applyAlignment="1">
      <alignment horizontal="left"/>
    </xf>
    <xf numFmtId="165" fontId="6" fillId="16" borderId="0" xfId="0" applyFont="1" applyFill="1" applyAlignment="1">
      <alignment horizontal="left" wrapText="1"/>
    </xf>
    <xf numFmtId="0" fontId="48" fillId="7" borderId="32" xfId="4" quotePrefix="1" applyFont="1" applyFill="1" applyBorder="1" applyAlignment="1">
      <alignment horizontal="left" vertical="top" wrapText="1"/>
    </xf>
    <xf numFmtId="0" fontId="48" fillId="7" borderId="17" xfId="4" quotePrefix="1" applyFont="1" applyFill="1" applyBorder="1" applyAlignment="1">
      <alignment horizontal="left" vertical="top" wrapText="1"/>
    </xf>
    <xf numFmtId="0" fontId="6" fillId="7" borderId="0" xfId="4" applyFont="1" applyFill="1" applyBorder="1" applyAlignment="1">
      <alignment vertical="top"/>
    </xf>
    <xf numFmtId="165" fontId="6" fillId="0" borderId="3" xfId="1" applyFont="1" applyBorder="1" applyAlignment="1">
      <alignment wrapText="1"/>
    </xf>
    <xf numFmtId="165" fontId="6" fillId="0" borderId="0" xfId="1" applyFont="1" applyBorder="1" applyAlignment="1">
      <alignment wrapText="1"/>
    </xf>
    <xf numFmtId="165" fontId="6" fillId="0" borderId="11" xfId="1" applyFont="1" applyBorder="1" applyAlignment="1">
      <alignment vertical="top" wrapText="1"/>
    </xf>
    <xf numFmtId="165" fontId="0" fillId="0" borderId="13" xfId="0" applyBorder="1"/>
    <xf numFmtId="165" fontId="6" fillId="0" borderId="13" xfId="1" applyFont="1" applyBorder="1" applyAlignment="1">
      <alignment vertical="top" wrapText="1"/>
    </xf>
    <xf numFmtId="165" fontId="6" fillId="0" borderId="1" xfId="1" applyFont="1" applyBorder="1" applyProtection="1"/>
    <xf numFmtId="165" fontId="6" fillId="4" borderId="4" xfId="1" applyFont="1" applyFill="1" applyBorder="1" applyAlignment="1" applyProtection="1"/>
    <xf numFmtId="165" fontId="6" fillId="5" borderId="4" xfId="1" applyFont="1" applyFill="1" applyBorder="1" applyAlignment="1" applyProtection="1"/>
    <xf numFmtId="165" fontId="7" fillId="4" borderId="4" xfId="1" applyFont="1" applyFill="1" applyBorder="1" applyAlignment="1" applyProtection="1"/>
    <xf numFmtId="165" fontId="7" fillId="16" borderId="0" xfId="0" applyFont="1" applyFill="1"/>
    <xf numFmtId="165" fontId="6" fillId="0" borderId="3" xfId="0" applyFont="1" applyBorder="1"/>
    <xf numFmtId="165" fontId="6" fillId="0" borderId="3" xfId="0" applyFont="1" applyBorder="1" applyAlignment="1">
      <alignment horizontal="left"/>
    </xf>
    <xf numFmtId="165" fontId="6" fillId="0" borderId="0" xfId="0" applyFont="1" applyBorder="1"/>
    <xf numFmtId="165" fontId="6" fillId="0" borderId="0" xfId="0" applyFont="1" applyBorder="1" applyAlignment="1">
      <alignment horizontal="left"/>
    </xf>
    <xf numFmtId="165" fontId="6" fillId="0" borderId="35" xfId="0" applyFont="1" applyBorder="1" applyAlignment="1">
      <alignment horizontal="left" wrapText="1"/>
    </xf>
    <xf numFmtId="165" fontId="6" fillId="0" borderId="34" xfId="0" applyFont="1" applyBorder="1"/>
    <xf numFmtId="165" fontId="6" fillId="0" borderId="9" xfId="0" applyFont="1" applyBorder="1"/>
    <xf numFmtId="165" fontId="6" fillId="0" borderId="13" xfId="0" applyFont="1" applyBorder="1" applyAlignment="1">
      <alignment vertical="top"/>
    </xf>
    <xf numFmtId="165" fontId="6" fillId="0" borderId="13" xfId="0" applyFont="1" applyBorder="1" applyAlignment="1">
      <alignment horizontal="left"/>
    </xf>
    <xf numFmtId="165" fontId="6" fillId="0" borderId="36" xfId="0" applyFont="1" applyBorder="1" applyAlignment="1">
      <alignment horizontal="left" wrapText="1"/>
    </xf>
    <xf numFmtId="165" fontId="7" fillId="0" borderId="8" xfId="0" applyFont="1" applyBorder="1"/>
    <xf numFmtId="165" fontId="7" fillId="0" borderId="13" xfId="0" applyFont="1" applyBorder="1"/>
    <xf numFmtId="165" fontId="6" fillId="0" borderId="3" xfId="0" applyFont="1" applyBorder="1" applyAlignment="1">
      <alignment vertical="top"/>
    </xf>
    <xf numFmtId="165" fontId="6" fillId="0" borderId="37" xfId="0" applyFont="1" applyBorder="1" applyAlignment="1">
      <alignment horizontal="left" vertical="top" wrapText="1"/>
    </xf>
    <xf numFmtId="165" fontId="6" fillId="0" borderId="37" xfId="1" applyFont="1" applyBorder="1" applyAlignment="1">
      <alignment horizontal="left" vertical="top" wrapText="1"/>
    </xf>
    <xf numFmtId="165" fontId="6" fillId="0" borderId="35" xfId="0" applyFont="1" applyBorder="1" applyAlignment="1">
      <alignment horizontal="left" vertical="top" wrapText="1"/>
    </xf>
    <xf numFmtId="165" fontId="6" fillId="0" borderId="38" xfId="0" applyFont="1" applyBorder="1" applyAlignment="1">
      <alignment horizontal="left" vertical="top" wrapText="1"/>
    </xf>
    <xf numFmtId="165" fontId="6" fillId="0" borderId="39" xfId="0" applyFont="1" applyBorder="1" applyAlignment="1">
      <alignment horizontal="left" vertical="top" wrapText="1"/>
    </xf>
    <xf numFmtId="165" fontId="7" fillId="15" borderId="2" xfId="0" applyFont="1" applyFill="1" applyBorder="1" applyAlignment="1">
      <alignment horizontal="left" vertical="top" wrapText="1"/>
    </xf>
    <xf numFmtId="165" fontId="7" fillId="15" borderId="37" xfId="0" applyFont="1" applyFill="1" applyBorder="1" applyAlignment="1">
      <alignment horizontal="left" vertical="top" wrapText="1"/>
    </xf>
    <xf numFmtId="165" fontId="6" fillId="0" borderId="13" xfId="0" applyFont="1" applyBorder="1"/>
    <xf numFmtId="165" fontId="7" fillId="0" borderId="40" xfId="0" applyFont="1" applyBorder="1" applyAlignment="1">
      <alignment horizontal="left" vertical="top" wrapText="1"/>
    </xf>
    <xf numFmtId="165" fontId="7" fillId="0" borderId="41" xfId="0" applyFont="1" applyBorder="1" applyAlignment="1">
      <alignment horizontal="left" vertical="top" wrapText="1"/>
    </xf>
    <xf numFmtId="165" fontId="7" fillId="15" borderId="40" xfId="0" applyFont="1" applyFill="1" applyBorder="1" applyAlignment="1">
      <alignment horizontal="left" vertical="top" wrapText="1"/>
    </xf>
    <xf numFmtId="165" fontId="7" fillId="0" borderId="40" xfId="1" applyFont="1" applyBorder="1" applyAlignment="1">
      <alignment horizontal="left" vertical="top" wrapText="1"/>
    </xf>
    <xf numFmtId="165" fontId="6" fillId="0" borderId="43" xfId="0" applyFont="1" applyBorder="1"/>
    <xf numFmtId="165" fontId="7" fillId="0" borderId="43" xfId="0" applyFont="1" applyBorder="1" applyAlignment="1">
      <alignment vertical="top" wrapText="1"/>
    </xf>
    <xf numFmtId="165" fontId="6" fillId="0" borderId="43" xfId="0" applyFont="1" applyBorder="1" applyAlignment="1">
      <alignment vertical="top" wrapText="1"/>
    </xf>
    <xf numFmtId="165" fontId="6" fillId="0" borderId="43" xfId="0" applyFont="1" applyBorder="1" applyAlignment="1">
      <alignment horizontal="left" vertical="top" wrapText="1"/>
    </xf>
    <xf numFmtId="165" fontId="7" fillId="0" borderId="43" xfId="0" applyFont="1" applyBorder="1" applyAlignment="1">
      <alignment horizontal="left" vertical="top" wrapText="1"/>
    </xf>
    <xf numFmtId="165" fontId="7" fillId="0" borderId="42" xfId="0" applyFont="1" applyBorder="1" applyAlignment="1">
      <alignment horizontal="left" vertical="top" wrapText="1"/>
    </xf>
    <xf numFmtId="165" fontId="7" fillId="0" borderId="34" xfId="0" applyFont="1" applyBorder="1"/>
    <xf numFmtId="165" fontId="7" fillId="0" borderId="9" xfId="0" applyFont="1" applyBorder="1"/>
    <xf numFmtId="165" fontId="7" fillId="0" borderId="9" xfId="0" applyFont="1" applyBorder="1" applyAlignment="1">
      <alignment horizontal="left" vertical="top" wrapText="1"/>
    </xf>
    <xf numFmtId="165" fontId="6" fillId="0" borderId="13" xfId="0" applyFont="1" applyBorder="1" applyAlignment="1"/>
    <xf numFmtId="165" fontId="6" fillId="0" borderId="37" xfId="0" applyFont="1" applyBorder="1" applyAlignment="1">
      <alignment vertical="top" wrapText="1"/>
    </xf>
    <xf numFmtId="0" fontId="7" fillId="0" borderId="40" xfId="2" applyFont="1" applyFill="1" applyBorder="1" applyAlignment="1">
      <alignment horizontal="left" vertical="top" wrapText="1"/>
    </xf>
    <xf numFmtId="0" fontId="6" fillId="0" borderId="2" xfId="2" applyFont="1" applyFill="1" applyBorder="1" applyAlignment="1">
      <alignment horizontal="left" vertical="top" wrapText="1"/>
    </xf>
    <xf numFmtId="165" fontId="6" fillId="0" borderId="35" xfId="0" applyFont="1" applyBorder="1"/>
    <xf numFmtId="165" fontId="6" fillId="17" borderId="34" xfId="1" applyFont="1" applyFill="1" applyBorder="1"/>
    <xf numFmtId="165" fontId="6" fillId="17" borderId="0" xfId="1" applyFont="1" applyFill="1" applyBorder="1"/>
    <xf numFmtId="165" fontId="6" fillId="17" borderId="35" xfId="1" applyFont="1" applyFill="1" applyBorder="1"/>
    <xf numFmtId="165" fontId="6" fillId="17" borderId="0" xfId="1" applyFont="1" applyFill="1"/>
    <xf numFmtId="165" fontId="6" fillId="17" borderId="0" xfId="1" applyFont="1" applyFill="1" applyBorder="1" applyAlignment="1">
      <alignment horizontal="left" vertical="top" wrapText="1"/>
    </xf>
    <xf numFmtId="165" fontId="6" fillId="17" borderId="0" xfId="1" applyFont="1" applyFill="1" applyBorder="1" applyAlignment="1">
      <alignment horizontal="left" vertical="top"/>
    </xf>
    <xf numFmtId="165" fontId="7" fillId="4" borderId="5" xfId="1" applyFont="1" applyFill="1" applyBorder="1" applyAlignment="1" applyProtection="1">
      <alignment horizontal="center" wrapText="1"/>
    </xf>
    <xf numFmtId="165" fontId="7" fillId="4" borderId="12" xfId="1" applyFont="1" applyFill="1" applyBorder="1" applyAlignment="1" applyProtection="1">
      <alignment horizontal="center" wrapText="1"/>
    </xf>
    <xf numFmtId="0" fontId="6" fillId="0" borderId="0" xfId="80"/>
    <xf numFmtId="0" fontId="6" fillId="2" borderId="1" xfId="80" applyFont="1" applyFill="1" applyBorder="1" applyAlignment="1" applyProtection="1">
      <alignment vertical="top" wrapText="1"/>
      <protection locked="0"/>
    </xf>
    <xf numFmtId="0" fontId="6" fillId="0" borderId="0" xfId="80" applyFont="1" applyAlignment="1">
      <alignment vertical="top" wrapText="1"/>
    </xf>
    <xf numFmtId="165" fontId="6" fillId="17" borderId="34" xfId="1" applyFont="1" applyFill="1" applyBorder="1" applyAlignment="1">
      <alignment horizontal="left" vertical="top"/>
    </xf>
    <xf numFmtId="165" fontId="6" fillId="17" borderId="0" xfId="1" applyFont="1" applyFill="1" applyBorder="1" applyAlignment="1">
      <alignment horizontal="left" vertical="top"/>
    </xf>
    <xf numFmtId="165" fontId="6" fillId="17" borderId="35" xfId="1" applyFont="1" applyFill="1" applyBorder="1" applyAlignment="1">
      <alignment horizontal="left" vertical="top"/>
    </xf>
    <xf numFmtId="165" fontId="6" fillId="0" borderId="9" xfId="1" applyFont="1" applyBorder="1"/>
    <xf numFmtId="165" fontId="6" fillId="0" borderId="13" xfId="1" applyFont="1" applyBorder="1"/>
    <xf numFmtId="165" fontId="6" fillId="17" borderId="36" xfId="1" applyFont="1" applyFill="1" applyBorder="1"/>
    <xf numFmtId="0" fontId="6" fillId="0" borderId="0" xfId="80" applyFont="1"/>
    <xf numFmtId="165" fontId="9" fillId="0" borderId="0" xfId="1" applyFont="1"/>
    <xf numFmtId="165" fontId="6" fillId="0" borderId="0" xfId="1" applyFont="1" applyAlignment="1">
      <alignment horizontal="left" vertical="top" wrapText="1"/>
    </xf>
    <xf numFmtId="165" fontId="47" fillId="17" borderId="17" xfId="0" applyFont="1" applyFill="1" applyBorder="1" applyAlignment="1">
      <alignment horizontal="left" vertical="top"/>
    </xf>
    <xf numFmtId="165" fontId="0" fillId="17" borderId="0" xfId="0" applyFill="1" applyBorder="1" applyAlignment="1">
      <alignment horizontal="left" vertical="top" wrapText="1"/>
    </xf>
    <xf numFmtId="165" fontId="0" fillId="17" borderId="18" xfId="0" applyFill="1" applyBorder="1" applyAlignment="1">
      <alignment horizontal="left" vertical="top" wrapText="1"/>
    </xf>
    <xf numFmtId="0" fontId="4" fillId="36" borderId="15" xfId="4" applyFill="1" applyBorder="1"/>
    <xf numFmtId="0" fontId="4" fillId="36" borderId="16" xfId="4" applyFill="1" applyBorder="1"/>
    <xf numFmtId="0" fontId="4" fillId="36" borderId="0" xfId="4" applyFill="1" applyBorder="1"/>
    <xf numFmtId="0" fontId="17" fillId="36" borderId="0" xfId="4" applyFont="1" applyFill="1" applyBorder="1" applyAlignment="1">
      <alignment vertical="top"/>
    </xf>
    <xf numFmtId="0" fontId="4" fillId="36" borderId="18" xfId="4" applyFill="1" applyBorder="1"/>
    <xf numFmtId="0" fontId="46" fillId="36" borderId="0" xfId="4" applyFont="1" applyFill="1" applyBorder="1"/>
    <xf numFmtId="14" fontId="49" fillId="36" borderId="0" xfId="4" applyNumberFormat="1" applyFont="1" applyFill="1" applyBorder="1"/>
    <xf numFmtId="165" fontId="6" fillId="0" borderId="0" xfId="1" applyFont="1" applyBorder="1" applyAlignment="1">
      <alignment horizontal="left" vertical="top" wrapText="1"/>
    </xf>
    <xf numFmtId="0" fontId="6" fillId="0" borderId="3" xfId="80" applyFont="1" applyBorder="1" applyAlignment="1">
      <alignment horizontal="left" vertical="top" wrapText="1"/>
    </xf>
    <xf numFmtId="0" fontId="6" fillId="0" borderId="0" xfId="80" applyFont="1" applyBorder="1" applyAlignment="1">
      <alignment horizontal="left" vertical="top" wrapText="1"/>
    </xf>
    <xf numFmtId="165" fontId="6" fillId="0" borderId="1" xfId="1" applyFont="1" applyBorder="1" applyAlignment="1">
      <alignment vertical="top" wrapText="1"/>
    </xf>
    <xf numFmtId="165" fontId="52" fillId="0" borderId="0" xfId="0" applyFont="1"/>
    <xf numFmtId="165" fontId="52" fillId="0" borderId="0" xfId="0" applyFont="1" applyAlignment="1">
      <alignment horizontal="left" vertical="center" wrapText="1"/>
    </xf>
    <xf numFmtId="165" fontId="52" fillId="0" borderId="0" xfId="0" applyFont="1" applyBorder="1" applyAlignment="1">
      <alignment horizontal="left" vertical="center" wrapText="1"/>
    </xf>
    <xf numFmtId="165" fontId="7" fillId="0" borderId="0" xfId="1" applyFont="1" applyAlignment="1">
      <alignment vertical="center" wrapText="1"/>
    </xf>
    <xf numFmtId="165" fontId="9" fillId="0" borderId="0" xfId="0" applyFont="1" applyAlignment="1">
      <alignment vertical="center" wrapText="1"/>
    </xf>
    <xf numFmtId="165" fontId="47" fillId="17" borderId="20" xfId="0" applyFont="1" applyFill="1" applyBorder="1" applyAlignment="1">
      <alignment horizontal="left" vertical="top"/>
    </xf>
    <xf numFmtId="0" fontId="2" fillId="37" borderId="0" xfId="207" applyFill="1"/>
    <xf numFmtId="0" fontId="2" fillId="0" borderId="0" xfId="207"/>
    <xf numFmtId="0" fontId="16" fillId="37" borderId="0" xfId="207" applyFont="1" applyFill="1"/>
    <xf numFmtId="0" fontId="2" fillId="38" borderId="44" xfId="207" applyFill="1" applyBorder="1"/>
    <xf numFmtId="0" fontId="54" fillId="37" borderId="0" xfId="67" applyFont="1" applyFill="1" applyAlignment="1" applyProtection="1">
      <alignment horizontal="left" vertical="center"/>
    </xf>
    <xf numFmtId="0" fontId="55" fillId="39" borderId="45" xfId="8" applyFont="1" applyFill="1" applyBorder="1" applyAlignment="1" applyProtection="1">
      <alignment horizontal="left" vertical="center" wrapText="1"/>
    </xf>
    <xf numFmtId="0" fontId="54" fillId="37" borderId="0" xfId="67" applyFont="1" applyFill="1" applyAlignment="1" applyProtection="1">
      <alignment vertical="center"/>
    </xf>
    <xf numFmtId="0" fontId="56" fillId="37" borderId="0" xfId="67" applyFont="1" applyFill="1" applyAlignment="1" applyProtection="1">
      <alignment horizontal="left" vertical="center"/>
    </xf>
    <xf numFmtId="0" fontId="58" fillId="37" borderId="0" xfId="68" applyFont="1" applyFill="1" applyAlignment="1">
      <alignment horizontal="center"/>
    </xf>
    <xf numFmtId="0" fontId="56" fillId="37" borderId="0" xfId="67" applyFont="1" applyFill="1" applyAlignment="1" applyProtection="1">
      <alignment vertical="center"/>
    </xf>
    <xf numFmtId="0" fontId="56" fillId="37" borderId="0" xfId="67" applyFont="1" applyFill="1" applyAlignment="1" applyProtection="1">
      <alignment horizontal="right" vertical="center"/>
    </xf>
    <xf numFmtId="14" fontId="56" fillId="37" borderId="0" xfId="67" applyNumberFormat="1" applyFont="1" applyFill="1" applyAlignment="1" applyProtection="1">
      <alignment vertical="center"/>
    </xf>
    <xf numFmtId="0" fontId="19" fillId="17" borderId="17" xfId="207" applyFont="1" applyFill="1" applyBorder="1"/>
    <xf numFmtId="0" fontId="19" fillId="0" borderId="17" xfId="207" applyFont="1" applyFill="1" applyBorder="1"/>
    <xf numFmtId="0" fontId="57" fillId="40" borderId="50" xfId="208" applyFill="1" applyBorder="1" applyAlignment="1">
      <alignment horizontal="center" vertical="center"/>
    </xf>
    <xf numFmtId="0" fontId="55" fillId="41" borderId="50" xfId="208" applyFont="1" applyFill="1" applyBorder="1" applyAlignment="1">
      <alignment horizontal="center" vertical="center" wrapText="1"/>
    </xf>
    <xf numFmtId="0" fontId="55" fillId="41" borderId="50" xfId="208" applyFont="1" applyFill="1" applyBorder="1" applyAlignment="1">
      <alignment horizontal="center" vertical="center"/>
    </xf>
    <xf numFmtId="0" fontId="5" fillId="43" borderId="50" xfId="209" applyFont="1" applyFill="1" applyBorder="1" applyAlignment="1">
      <alignment horizontal="center" vertical="center"/>
    </xf>
    <xf numFmtId="0" fontId="55" fillId="41" borderId="1" xfId="208" applyFont="1" applyFill="1" applyBorder="1" applyAlignment="1">
      <alignment horizontal="center" vertical="center" wrapText="1"/>
    </xf>
    <xf numFmtId="0" fontId="57" fillId="40" borderId="50" xfId="208" applyFill="1" applyBorder="1" applyAlignment="1">
      <alignment horizontal="center" vertical="center" wrapText="1"/>
    </xf>
    <xf numFmtId="0" fontId="57" fillId="40" borderId="51" xfId="208" applyFill="1" applyBorder="1" applyAlignment="1">
      <alignment horizontal="center" vertical="center" wrapText="1"/>
    </xf>
    <xf numFmtId="0" fontId="57" fillId="40" borderId="1" xfId="208" applyFill="1" applyBorder="1" applyAlignment="1">
      <alignment horizontal="center" vertical="center" wrapText="1"/>
    </xf>
    <xf numFmtId="0" fontId="16" fillId="44" borderId="0" xfId="4" applyFont="1" applyFill="1" applyBorder="1" applyAlignment="1">
      <alignment horizontal="left" vertical="center"/>
    </xf>
    <xf numFmtId="165" fontId="59" fillId="0" borderId="0" xfId="1" applyFont="1" applyAlignment="1">
      <alignment vertical="center"/>
    </xf>
    <xf numFmtId="165" fontId="7" fillId="0" borderId="0" xfId="1" applyFont="1" applyAlignment="1">
      <alignment horizontal="left" vertical="top" wrapText="1"/>
    </xf>
    <xf numFmtId="165" fontId="7" fillId="2" borderId="1" xfId="1" applyFont="1" applyFill="1" applyBorder="1" applyAlignment="1" applyProtection="1">
      <alignment vertical="top" wrapText="1"/>
      <protection locked="0"/>
    </xf>
    <xf numFmtId="165" fontId="6" fillId="0" borderId="0" xfId="1" applyNumberFormat="1" applyFont="1" applyAlignment="1" applyProtection="1">
      <alignment horizontal="left"/>
    </xf>
    <xf numFmtId="174" fontId="6" fillId="0" borderId="0" xfId="1" applyNumberFormat="1" applyFont="1" applyAlignment="1" applyProtection="1">
      <alignment horizontal="left"/>
    </xf>
    <xf numFmtId="174" fontId="9" fillId="0" borderId="0" xfId="1" applyNumberFormat="1" applyAlignment="1" applyProtection="1">
      <alignment horizontal="left"/>
    </xf>
    <xf numFmtId="14" fontId="11" fillId="0" borderId="0" xfId="1" quotePrefix="1" applyNumberFormat="1" applyFont="1" applyAlignment="1" applyProtection="1">
      <alignment horizontal="left"/>
    </xf>
    <xf numFmtId="3" fontId="9" fillId="6" borderId="0" xfId="1" applyNumberFormat="1" applyFill="1" applyAlignment="1" applyProtection="1">
      <alignment horizontal="right"/>
      <protection locked="0"/>
    </xf>
    <xf numFmtId="165" fontId="11" fillId="0" borderId="0" xfId="1" quotePrefix="1" applyFont="1" applyAlignment="1" applyProtection="1">
      <alignment horizontal="left"/>
    </xf>
    <xf numFmtId="165" fontId="11" fillId="0" borderId="0" xfId="1" applyFont="1" applyAlignment="1" applyProtection="1">
      <alignment horizontal="left"/>
    </xf>
    <xf numFmtId="174" fontId="13" fillId="0" borderId="0" xfId="1" applyNumberFormat="1" applyFont="1" applyFill="1" applyAlignment="1" applyProtection="1">
      <alignment horizontal="left"/>
      <protection locked="0"/>
    </xf>
    <xf numFmtId="165" fontId="13" fillId="0" borderId="0" xfId="1" applyFont="1" applyAlignment="1" applyProtection="1">
      <alignment horizontal="left"/>
    </xf>
    <xf numFmtId="165" fontId="9" fillId="0" borderId="0" xfId="1" applyAlignment="1" applyProtection="1">
      <alignment horizontal="left"/>
    </xf>
    <xf numFmtId="3" fontId="9" fillId="0" borderId="0" xfId="1" applyNumberFormat="1" applyFill="1" applyProtection="1"/>
    <xf numFmtId="3" fontId="9" fillId="0" borderId="0" xfId="1" applyNumberFormat="1" applyFill="1" applyAlignment="1" applyProtection="1">
      <alignment horizontal="right"/>
      <protection locked="0"/>
    </xf>
    <xf numFmtId="174" fontId="9" fillId="0" borderId="0" xfId="1" applyNumberFormat="1" applyFill="1" applyAlignment="1" applyProtection="1">
      <alignment horizontal="right"/>
      <protection locked="0"/>
    </xf>
    <xf numFmtId="3" fontId="9" fillId="6" borderId="0" xfId="1" applyNumberFormat="1" applyFill="1" applyAlignment="1" applyProtection="1">
      <alignment horizontal="right"/>
    </xf>
    <xf numFmtId="174" fontId="9" fillId="0" borderId="0" xfId="1" applyNumberFormat="1" applyFill="1" applyAlignment="1" applyProtection="1">
      <alignment horizontal="right"/>
    </xf>
    <xf numFmtId="165" fontId="6" fillId="0" borderId="0" xfId="1" applyFont="1" applyAlignment="1" applyProtection="1">
      <alignment horizontal="left"/>
    </xf>
    <xf numFmtId="174" fontId="6" fillId="0" borderId="0" xfId="1" applyNumberFormat="1" applyFont="1" applyFill="1" applyAlignment="1" applyProtection="1">
      <alignment horizontal="right"/>
    </xf>
    <xf numFmtId="3" fontId="6" fillId="0" borderId="0" xfId="1" applyNumberFormat="1" applyFont="1" applyFill="1" applyProtection="1"/>
    <xf numFmtId="3" fontId="6" fillId="0" borderId="0" xfId="1" applyNumberFormat="1" applyFont="1" applyFill="1" applyAlignment="1" applyProtection="1">
      <alignment horizontal="right"/>
      <protection locked="0"/>
    </xf>
    <xf numFmtId="174" fontId="9" fillId="0" borderId="0" xfId="1" applyNumberFormat="1" applyFill="1" applyAlignment="1" applyProtection="1">
      <alignment horizontal="left"/>
    </xf>
    <xf numFmtId="165" fontId="0" fillId="0" borderId="0" xfId="0" applyFill="1"/>
    <xf numFmtId="165" fontId="7" fillId="0" borderId="0" xfId="1" applyNumberFormat="1" applyFont="1" applyAlignment="1" applyProtection="1">
      <alignment horizontal="left"/>
    </xf>
    <xf numFmtId="165" fontId="6" fillId="46" borderId="0" xfId="1" applyNumberFormat="1" applyFont="1" applyFill="1" applyAlignment="1" applyProtection="1">
      <alignment horizontal="left"/>
    </xf>
    <xf numFmtId="165" fontId="6" fillId="0" borderId="1" xfId="1" applyNumberFormat="1" applyFont="1" applyBorder="1" applyAlignment="1" applyProtection="1">
      <alignment horizontal="center"/>
    </xf>
    <xf numFmtId="9" fontId="9" fillId="6" borderId="0" xfId="210" applyFont="1" applyFill="1" applyAlignment="1" applyProtection="1">
      <alignment horizontal="right"/>
    </xf>
    <xf numFmtId="14" fontId="6" fillId="0" borderId="0" xfId="1" applyNumberFormat="1" applyFont="1" applyAlignment="1" applyProtection="1">
      <alignment horizontal="left"/>
    </xf>
    <xf numFmtId="3" fontId="9" fillId="48" borderId="0" xfId="1" applyNumberFormat="1" applyFill="1" applyAlignment="1" applyProtection="1">
      <alignment horizontal="right"/>
      <protection locked="0"/>
    </xf>
    <xf numFmtId="165" fontId="6" fillId="0" borderId="1" xfId="1" applyFont="1" applyBorder="1" applyAlignment="1" applyProtection="1">
      <alignment horizontal="center" vertical="center" wrapText="1"/>
    </xf>
    <xf numFmtId="9" fontId="0" fillId="0" borderId="0" xfId="210" applyFont="1"/>
    <xf numFmtId="9" fontId="0" fillId="48" borderId="0" xfId="210" applyFont="1" applyFill="1"/>
    <xf numFmtId="14" fontId="13" fillId="0" borderId="0" xfId="1" quotePrefix="1" applyNumberFormat="1" applyFont="1" applyAlignment="1" applyProtection="1">
      <alignment horizontal="left"/>
    </xf>
    <xf numFmtId="174" fontId="61" fillId="0" borderId="0" xfId="1" applyNumberFormat="1" applyFont="1" applyAlignment="1" applyProtection="1">
      <alignment horizontal="left"/>
    </xf>
    <xf numFmtId="165" fontId="6" fillId="0" borderId="1" xfId="1" applyNumberFormat="1" applyFont="1" applyBorder="1" applyAlignment="1" applyProtection="1">
      <alignment horizontal="center" vertical="center" wrapText="1"/>
    </xf>
    <xf numFmtId="165" fontId="6" fillId="0" borderId="1" xfId="1" applyNumberFormat="1" applyFont="1" applyBorder="1" applyAlignment="1" applyProtection="1">
      <alignment horizontal="center" vertical="center"/>
    </xf>
    <xf numFmtId="165" fontId="7" fillId="0" borderId="0" xfId="1" applyNumberFormat="1" applyFont="1" applyAlignment="1" applyProtection="1"/>
    <xf numFmtId="174" fontId="61" fillId="0" borderId="0" xfId="1" applyNumberFormat="1" applyFont="1" applyFill="1" applyAlignment="1" applyProtection="1">
      <alignment horizontal="left"/>
    </xf>
    <xf numFmtId="9" fontId="0" fillId="47" borderId="0" xfId="210" applyFont="1" applyFill="1"/>
    <xf numFmtId="174" fontId="11" fillId="0" borderId="0" xfId="1" applyNumberFormat="1" applyFont="1" applyFill="1" applyAlignment="1" applyProtection="1">
      <alignment horizontal="left"/>
      <protection locked="0"/>
    </xf>
    <xf numFmtId="0" fontId="57" fillId="41" borderId="1" xfId="208" applyFill="1" applyBorder="1" applyAlignment="1">
      <alignment horizontal="center" vertical="center" wrapText="1"/>
    </xf>
    <xf numFmtId="0" fontId="57" fillId="42" borderId="1" xfId="208" applyFill="1" applyBorder="1" applyAlignment="1">
      <alignment horizontal="center" vertical="center" wrapText="1"/>
    </xf>
    <xf numFmtId="165" fontId="6" fillId="17" borderId="28" xfId="1" applyFont="1" applyFill="1" applyBorder="1" applyAlignment="1">
      <alignment vertical="top" wrapText="1"/>
    </xf>
    <xf numFmtId="165" fontId="6" fillId="0" borderId="0" xfId="1" applyFont="1" applyBorder="1" applyAlignment="1">
      <alignment horizontal="left" vertical="top" wrapText="1"/>
    </xf>
    <xf numFmtId="165" fontId="7" fillId="0" borderId="0" xfId="1" applyNumberFormat="1" applyFont="1" applyAlignment="1" applyProtection="1">
      <alignment horizontal="left" wrapText="1"/>
    </xf>
    <xf numFmtId="174" fontId="6" fillId="0" borderId="0" xfId="1" applyNumberFormat="1" applyFont="1" applyFill="1" applyAlignment="1" applyProtection="1">
      <alignment horizontal="left"/>
    </xf>
    <xf numFmtId="14" fontId="6" fillId="0" borderId="0" xfId="1" applyNumberFormat="1" applyFont="1" applyFill="1" applyAlignment="1" applyProtection="1">
      <alignment horizontal="left"/>
    </xf>
    <xf numFmtId="165" fontId="11" fillId="0" borderId="0" xfId="1" applyFont="1" applyFill="1" applyAlignment="1" applyProtection="1">
      <alignment horizontal="left"/>
    </xf>
    <xf numFmtId="165" fontId="6" fillId="0" borderId="0" xfId="1" applyFont="1" applyFill="1" applyProtection="1"/>
    <xf numFmtId="165" fontId="6" fillId="0" borderId="0" xfId="1" applyFont="1" applyBorder="1" applyAlignment="1">
      <alignment horizontal="left" vertical="top" wrapText="1"/>
    </xf>
    <xf numFmtId="165" fontId="6" fillId="0" borderId="0" xfId="0" applyFont="1" applyBorder="1" applyAlignment="1">
      <alignment horizontal="left" vertical="top" wrapText="1"/>
    </xf>
    <xf numFmtId="165" fontId="7" fillId="0" borderId="34" xfId="0" applyFont="1" applyBorder="1" applyAlignment="1">
      <alignment horizontal="left" vertical="top" wrapText="1"/>
    </xf>
    <xf numFmtId="165" fontId="6" fillId="0" borderId="13" xfId="0" applyFont="1" applyBorder="1" applyAlignment="1">
      <alignment horizontal="left" vertical="top" wrapText="1"/>
    </xf>
    <xf numFmtId="165" fontId="6" fillId="0" borderId="33" xfId="0" applyFont="1" applyBorder="1" applyAlignment="1">
      <alignment horizontal="left" wrapText="1"/>
    </xf>
    <xf numFmtId="0" fontId="57" fillId="41" borderId="50" xfId="208" applyFill="1" applyBorder="1" applyAlignment="1">
      <alignment horizontal="center" vertical="center"/>
    </xf>
    <xf numFmtId="0" fontId="57" fillId="42" borderId="50" xfId="208" applyFill="1" applyBorder="1" applyAlignment="1">
      <alignment horizontal="center" vertical="center"/>
    </xf>
    <xf numFmtId="165" fontId="0" fillId="0" borderId="0" xfId="0" applyFont="1"/>
    <xf numFmtId="0" fontId="63" fillId="43" borderId="1" xfId="209" applyFont="1" applyFill="1" applyBorder="1" applyAlignment="1">
      <alignment horizontal="center" vertical="center" wrapText="1"/>
    </xf>
    <xf numFmtId="0" fontId="6" fillId="7" borderId="28" xfId="4" applyFont="1" applyFill="1" applyBorder="1" applyAlignment="1">
      <alignment vertical="top"/>
    </xf>
    <xf numFmtId="165" fontId="6" fillId="0" borderId="0" xfId="1" applyFont="1" applyBorder="1"/>
    <xf numFmtId="0" fontId="1" fillId="7" borderId="0" xfId="4" applyFont="1" applyFill="1"/>
    <xf numFmtId="165" fontId="0" fillId="17" borderId="21" xfId="0" applyFill="1" applyBorder="1" applyAlignment="1">
      <alignment horizontal="left" vertical="top" wrapText="1"/>
    </xf>
    <xf numFmtId="165" fontId="0" fillId="17" borderId="22" xfId="0" applyFill="1" applyBorder="1" applyAlignment="1">
      <alignment horizontal="left" vertical="top" wrapText="1"/>
    </xf>
    <xf numFmtId="165" fontId="6" fillId="0" borderId="0" xfId="1" applyFont="1" applyBorder="1" applyAlignment="1">
      <alignment horizontal="left" vertical="top" wrapText="1"/>
    </xf>
    <xf numFmtId="0" fontId="55" fillId="39" borderId="45" xfId="8" applyFont="1" applyFill="1" applyBorder="1" applyAlignment="1">
      <alignment horizontal="left" vertical="center" wrapText="1"/>
    </xf>
    <xf numFmtId="0" fontId="48" fillId="36" borderId="1" xfId="211" applyFont="1" applyFill="1" applyBorder="1" applyAlignment="1">
      <alignment horizontal="left"/>
    </xf>
    <xf numFmtId="0" fontId="48" fillId="49" borderId="1" xfId="211" applyFont="1" applyFill="1" applyBorder="1"/>
    <xf numFmtId="165" fontId="6" fillId="50" borderId="1" xfId="1" applyFont="1" applyFill="1" applyBorder="1" applyAlignment="1" applyProtection="1">
      <alignment vertical="top" wrapText="1"/>
      <protection locked="0"/>
    </xf>
    <xf numFmtId="165" fontId="6" fillId="50" borderId="1" xfId="0" applyFont="1" applyFill="1" applyBorder="1" applyAlignment="1" applyProtection="1">
      <alignment vertical="top" wrapText="1"/>
      <protection locked="0"/>
    </xf>
    <xf numFmtId="165" fontId="6" fillId="50" borderId="7" xfId="1" applyFont="1" applyFill="1" applyBorder="1" applyAlignment="1" applyProtection="1">
      <alignment vertical="top" wrapText="1"/>
      <protection locked="0"/>
    </xf>
    <xf numFmtId="165" fontId="6" fillId="50" borderId="27" xfId="1" applyFont="1" applyFill="1" applyBorder="1" applyAlignment="1" applyProtection="1">
      <alignment vertical="top" wrapText="1"/>
      <protection locked="0"/>
    </xf>
    <xf numFmtId="165" fontId="6" fillId="0" borderId="28" xfId="1" applyFont="1" applyBorder="1" applyAlignment="1">
      <alignment horizontal="left" vertical="top" wrapText="1"/>
    </xf>
    <xf numFmtId="0" fontId="6" fillId="7" borderId="29" xfId="4" applyFont="1" applyFill="1" applyBorder="1" applyAlignment="1">
      <alignment horizontal="left" vertical="top"/>
    </xf>
    <xf numFmtId="0" fontId="6" fillId="7" borderId="30" xfId="4" applyFont="1" applyFill="1" applyBorder="1" applyAlignment="1">
      <alignment horizontal="left" vertical="top"/>
    </xf>
    <xf numFmtId="0" fontId="6" fillId="7" borderId="31" xfId="4" applyFont="1" applyFill="1" applyBorder="1" applyAlignment="1">
      <alignment horizontal="left" vertical="top"/>
    </xf>
    <xf numFmtId="0" fontId="6" fillId="7" borderId="29" xfId="4" applyFont="1" applyFill="1" applyBorder="1" applyAlignment="1">
      <alignment horizontal="left" vertical="top" wrapText="1"/>
    </xf>
    <xf numFmtId="0" fontId="6" fillId="7" borderId="30" xfId="4" applyFont="1" applyFill="1" applyBorder="1" applyAlignment="1">
      <alignment horizontal="left" vertical="top" wrapText="1"/>
    </xf>
    <xf numFmtId="0" fontId="6" fillId="7" borderId="31" xfId="4" applyFont="1" applyFill="1" applyBorder="1" applyAlignment="1">
      <alignment horizontal="left" vertical="top" wrapText="1"/>
    </xf>
    <xf numFmtId="0" fontId="4" fillId="36" borderId="0" xfId="4" applyFill="1" applyBorder="1" applyAlignment="1">
      <alignment horizontal="left" vertical="center"/>
    </xf>
    <xf numFmtId="0" fontId="6" fillId="7" borderId="11" xfId="4" applyFont="1" applyFill="1" applyBorder="1" applyAlignment="1">
      <alignment horizontal="left" vertical="top" wrapText="1"/>
    </xf>
    <xf numFmtId="165" fontId="48" fillId="17" borderId="19" xfId="0" quotePrefix="1" applyFont="1" applyFill="1" applyBorder="1" applyAlignment="1">
      <alignment horizontal="left" vertical="top" wrapText="1"/>
    </xf>
    <xf numFmtId="165" fontId="48" fillId="17" borderId="17" xfId="0" quotePrefix="1" applyFont="1" applyFill="1" applyBorder="1" applyAlignment="1">
      <alignment horizontal="left" vertical="top" wrapText="1"/>
    </xf>
    <xf numFmtId="165" fontId="6" fillId="17" borderId="3" xfId="0" applyFont="1" applyFill="1" applyBorder="1" applyAlignment="1">
      <alignment horizontal="left" vertical="top" wrapText="1"/>
    </xf>
    <xf numFmtId="165" fontId="57" fillId="17" borderId="0" xfId="208" applyNumberFormat="1" applyFill="1" applyBorder="1" applyAlignment="1">
      <alignment horizontal="left" vertical="top" wrapText="1"/>
    </xf>
    <xf numFmtId="0" fontId="19" fillId="17" borderId="46" xfId="8" applyFont="1" applyFill="1" applyBorder="1" applyAlignment="1" applyProtection="1">
      <alignment horizontal="center" vertical="center" wrapText="1"/>
      <protection locked="0"/>
    </xf>
    <xf numFmtId="0" fontId="53" fillId="37" borderId="0" xfId="67" applyFont="1" applyFill="1" applyAlignment="1" applyProtection="1">
      <alignment horizontal="left" vertical="center" wrapText="1"/>
    </xf>
    <xf numFmtId="0" fontId="55" fillId="37" borderId="0" xfId="67" applyFont="1" applyFill="1" applyAlignment="1" applyProtection="1">
      <alignment horizontal="left" vertical="center"/>
    </xf>
    <xf numFmtId="0" fontId="19" fillId="17" borderId="47" xfId="8" applyFont="1" applyFill="1" applyBorder="1" applyAlignment="1" applyProtection="1">
      <alignment horizontal="center" vertical="center" wrapText="1"/>
      <protection locked="0"/>
    </xf>
    <xf numFmtId="0" fontId="19" fillId="17" borderId="48" xfId="8" applyFont="1" applyFill="1" applyBorder="1" applyAlignment="1" applyProtection="1">
      <alignment horizontal="center" vertical="center" wrapText="1"/>
      <protection locked="0"/>
    </xf>
    <xf numFmtId="0" fontId="19" fillId="17" borderId="49" xfId="8" applyFont="1" applyFill="1" applyBorder="1" applyAlignment="1" applyProtection="1">
      <alignment horizontal="center" vertical="center" wrapText="1"/>
      <protection locked="0"/>
    </xf>
    <xf numFmtId="0" fontId="19" fillId="17" borderId="46" xfId="8" applyFont="1" applyFill="1" applyBorder="1" applyAlignment="1" applyProtection="1">
      <alignment horizontal="left" vertical="center" wrapText="1"/>
      <protection locked="0"/>
    </xf>
    <xf numFmtId="0" fontId="55" fillId="17" borderId="46" xfId="8" applyFont="1" applyFill="1" applyBorder="1" applyAlignment="1" applyProtection="1">
      <alignment horizontal="left" vertical="center" wrapText="1"/>
      <protection locked="0"/>
    </xf>
    <xf numFmtId="0" fontId="57" fillId="17" borderId="46" xfId="208" applyFill="1" applyBorder="1" applyAlignment="1" applyProtection="1">
      <alignment horizontal="left" vertical="center" wrapText="1"/>
      <protection locked="0"/>
    </xf>
    <xf numFmtId="165" fontId="7" fillId="17" borderId="8" xfId="1" applyFont="1" applyFill="1" applyBorder="1" applyAlignment="1">
      <alignment horizontal="left" vertical="top" wrapText="1"/>
    </xf>
    <xf numFmtId="165" fontId="7" fillId="17" borderId="3" xfId="1" applyFont="1" applyFill="1" applyBorder="1" applyAlignment="1">
      <alignment horizontal="left" vertical="top" wrapText="1"/>
    </xf>
    <xf numFmtId="165" fontId="7" fillId="17" borderId="33" xfId="1" applyFont="1" applyFill="1" applyBorder="1" applyAlignment="1">
      <alignment horizontal="left" vertical="top" wrapText="1"/>
    </xf>
    <xf numFmtId="165" fontId="15" fillId="17" borderId="0" xfId="1" applyFont="1" applyFill="1" applyAlignment="1">
      <alignment horizontal="left" vertical="top"/>
    </xf>
    <xf numFmtId="165" fontId="6" fillId="17" borderId="9" xfId="1" applyFont="1" applyFill="1" applyBorder="1" applyAlignment="1">
      <alignment horizontal="left" vertical="top" wrapText="1"/>
    </xf>
    <xf numFmtId="165" fontId="6" fillId="17" borderId="13" xfId="1" applyFont="1" applyFill="1" applyBorder="1" applyAlignment="1">
      <alignment horizontal="left" vertical="top"/>
    </xf>
    <xf numFmtId="165" fontId="6" fillId="17" borderId="36" xfId="1" applyFont="1" applyFill="1" applyBorder="1" applyAlignment="1">
      <alignment horizontal="left" vertical="top"/>
    </xf>
    <xf numFmtId="165" fontId="7" fillId="17" borderId="8" xfId="1" applyFont="1" applyFill="1" applyBorder="1" applyAlignment="1">
      <alignment horizontal="left" vertical="top"/>
    </xf>
    <xf numFmtId="165" fontId="7" fillId="17" borderId="3" xfId="1" applyFont="1" applyFill="1" applyBorder="1" applyAlignment="1">
      <alignment horizontal="left" vertical="top"/>
    </xf>
    <xf numFmtId="165" fontId="7" fillId="17" borderId="33" xfId="1" applyFont="1" applyFill="1" applyBorder="1" applyAlignment="1">
      <alignment horizontal="left" vertical="top"/>
    </xf>
    <xf numFmtId="165" fontId="6" fillId="17" borderId="34" xfId="1" applyFont="1" applyFill="1" applyBorder="1" applyAlignment="1">
      <alignment horizontal="left" vertical="top" wrapText="1"/>
    </xf>
    <xf numFmtId="165" fontId="6" fillId="17" borderId="0" xfId="1" applyFont="1" applyFill="1" applyBorder="1" applyAlignment="1">
      <alignment horizontal="left" vertical="top" wrapText="1"/>
    </xf>
    <xf numFmtId="165" fontId="6" fillId="17" borderId="35" xfId="1" applyFont="1" applyFill="1" applyBorder="1" applyAlignment="1">
      <alignment horizontal="left" vertical="top" wrapText="1"/>
    </xf>
    <xf numFmtId="165" fontId="6" fillId="17" borderId="34" xfId="1" applyFont="1" applyFill="1" applyBorder="1" applyAlignment="1">
      <alignment horizontal="left" vertical="top"/>
    </xf>
    <xf numFmtId="165" fontId="6" fillId="17" borderId="0" xfId="1" applyFont="1" applyFill="1" applyBorder="1" applyAlignment="1">
      <alignment horizontal="left" vertical="top"/>
    </xf>
    <xf numFmtId="165" fontId="6" fillId="17" borderId="35" xfId="1" applyFont="1" applyFill="1" applyBorder="1" applyAlignment="1">
      <alignment horizontal="left" vertical="top"/>
    </xf>
    <xf numFmtId="165" fontId="7" fillId="17" borderId="34" xfId="1" applyFont="1" applyFill="1" applyBorder="1" applyAlignment="1">
      <alignment horizontal="left" vertical="top" wrapText="1"/>
    </xf>
    <xf numFmtId="165" fontId="7" fillId="17" borderId="0" xfId="1" applyFont="1" applyFill="1" applyBorder="1" applyAlignment="1">
      <alignment horizontal="left" vertical="top" wrapText="1"/>
    </xf>
    <xf numFmtId="165" fontId="7" fillId="17" borderId="35" xfId="1" applyFont="1" applyFill="1" applyBorder="1" applyAlignment="1">
      <alignment horizontal="left" vertical="top" wrapText="1"/>
    </xf>
    <xf numFmtId="165" fontId="6" fillId="17" borderId="13" xfId="1" applyFont="1" applyFill="1" applyBorder="1" applyAlignment="1">
      <alignment horizontal="left" vertical="top" wrapText="1"/>
    </xf>
    <xf numFmtId="165" fontId="6" fillId="17" borderId="36" xfId="1" applyFont="1" applyFill="1" applyBorder="1" applyAlignment="1">
      <alignment horizontal="left" vertical="top" wrapText="1"/>
    </xf>
    <xf numFmtId="165" fontId="6" fillId="17" borderId="26" xfId="1" applyFont="1" applyFill="1" applyBorder="1" applyAlignment="1">
      <alignment horizontal="left" vertical="top" wrapText="1"/>
    </xf>
    <xf numFmtId="165" fontId="6" fillId="17" borderId="11" xfId="1" applyFont="1" applyFill="1" applyBorder="1" applyAlignment="1">
      <alignment horizontal="left" vertical="top" wrapText="1"/>
    </xf>
    <xf numFmtId="165" fontId="6" fillId="17" borderId="27" xfId="1" applyFont="1" applyFill="1" applyBorder="1" applyAlignment="1">
      <alignment horizontal="left" vertical="top" wrapText="1"/>
    </xf>
    <xf numFmtId="165" fontId="15" fillId="0" borderId="0" xfId="1" applyFont="1" applyAlignment="1">
      <alignment horizontal="left" vertical="center" wrapText="1"/>
    </xf>
    <xf numFmtId="165" fontId="6" fillId="0" borderId="3" xfId="1" applyFont="1" applyBorder="1" applyAlignment="1">
      <alignment horizontal="left" vertical="top" wrapText="1"/>
    </xf>
    <xf numFmtId="165" fontId="6" fillId="0" borderId="0" xfId="1" applyFont="1" applyBorder="1" applyAlignment="1">
      <alignment horizontal="left" vertical="top" wrapText="1"/>
    </xf>
    <xf numFmtId="165" fontId="7" fillId="0" borderId="0" xfId="1" applyFont="1" applyAlignment="1">
      <alignment horizontal="center" vertical="top" wrapText="1"/>
    </xf>
    <xf numFmtId="165" fontId="6" fillId="0" borderId="3" xfId="0" applyFont="1" applyBorder="1" applyAlignment="1">
      <alignment horizontal="left" vertical="top" wrapText="1"/>
    </xf>
    <xf numFmtId="165" fontId="6" fillId="0" borderId="0" xfId="0" applyFont="1" applyBorder="1" applyAlignment="1">
      <alignment horizontal="left" vertical="top" wrapText="1"/>
    </xf>
    <xf numFmtId="165" fontId="6" fillId="0" borderId="13" xfId="1" applyFont="1" applyBorder="1" applyAlignment="1">
      <alignment horizontal="left" vertical="top" wrapText="1"/>
    </xf>
    <xf numFmtId="165" fontId="6" fillId="0" borderId="1" xfId="1" applyFont="1" applyBorder="1" applyAlignment="1">
      <alignment horizontal="left" vertical="top" wrapText="1"/>
    </xf>
    <xf numFmtId="0" fontId="6" fillId="0" borderId="3" xfId="80" applyFont="1" applyBorder="1" applyAlignment="1">
      <alignment horizontal="left" vertical="top" wrapText="1"/>
    </xf>
    <xf numFmtId="0" fontId="6" fillId="0" borderId="0" xfId="80" applyFont="1" applyBorder="1" applyAlignment="1">
      <alignment horizontal="left" vertical="top" wrapText="1"/>
    </xf>
    <xf numFmtId="165" fontId="7" fillId="0" borderId="0" xfId="1" applyFont="1" applyAlignment="1">
      <alignment horizontal="center" vertical="center" wrapText="1"/>
    </xf>
    <xf numFmtId="165" fontId="9" fillId="0" borderId="0" xfId="0" applyFont="1" applyAlignment="1">
      <alignment horizontal="center" vertical="center" wrapText="1"/>
    </xf>
    <xf numFmtId="165" fontId="7" fillId="0" borderId="0" xfId="1" applyFont="1" applyAlignment="1">
      <alignment horizontal="left" wrapText="1"/>
    </xf>
    <xf numFmtId="165" fontId="7" fillId="0" borderId="8" xfId="0" applyFont="1" applyBorder="1" applyAlignment="1">
      <alignment horizontal="left" vertical="top" wrapText="1"/>
    </xf>
    <xf numFmtId="165" fontId="7" fillId="0" borderId="34" xfId="0" applyFont="1" applyBorder="1" applyAlignment="1">
      <alignment horizontal="left" vertical="top" wrapText="1"/>
    </xf>
    <xf numFmtId="165" fontId="6" fillId="0" borderId="13" xfId="0" applyFont="1" applyBorder="1" applyAlignment="1">
      <alignment horizontal="left" vertical="top" wrapText="1"/>
    </xf>
    <xf numFmtId="165" fontId="6" fillId="0" borderId="36" xfId="0" applyFont="1" applyBorder="1" applyAlignment="1">
      <alignment horizontal="left" vertical="top" wrapText="1"/>
    </xf>
    <xf numFmtId="165" fontId="6" fillId="0" borderId="3" xfId="0" applyFont="1" applyBorder="1" applyAlignment="1">
      <alignment horizontal="left" wrapText="1"/>
    </xf>
    <xf numFmtId="165" fontId="6" fillId="0" borderId="33" xfId="0" applyFont="1" applyBorder="1" applyAlignment="1">
      <alignment horizontal="left" wrapText="1"/>
    </xf>
    <xf numFmtId="165" fontId="7" fillId="0" borderId="8" xfId="0" applyFont="1" applyBorder="1" applyAlignment="1">
      <alignment horizontal="left" wrapText="1"/>
    </xf>
    <xf numFmtId="165" fontId="7" fillId="0" borderId="34" xfId="0" applyFont="1" applyBorder="1" applyAlignment="1">
      <alignment horizontal="left" wrapText="1"/>
    </xf>
    <xf numFmtId="165" fontId="6" fillId="46" borderId="0" xfId="1" applyNumberFormat="1" applyFont="1" applyFill="1" applyAlignment="1" applyProtection="1">
      <alignment horizontal="right" wrapText="1"/>
    </xf>
    <xf numFmtId="165" fontId="60" fillId="45" borderId="0" xfId="1" applyNumberFormat="1" applyFont="1" applyFill="1" applyAlignment="1" applyProtection="1">
      <alignment horizontal="left" vertical="center" wrapText="1"/>
    </xf>
    <xf numFmtId="165" fontId="7" fillId="0" borderId="0" xfId="1" applyNumberFormat="1" applyFont="1" applyAlignment="1" applyProtection="1">
      <alignment horizontal="left" wrapText="1"/>
    </xf>
  </cellXfs>
  <cellStyles count="212">
    <cellStyle name="20% - uthevingsfarge 1" xfId="138" xr:uid="{00000000-0005-0000-0000-000000000000}"/>
    <cellStyle name="20% - uthevingsfarge 2" xfId="139" xr:uid="{00000000-0005-0000-0000-000001000000}"/>
    <cellStyle name="20% - uthevingsfarge 3" xfId="140" xr:uid="{00000000-0005-0000-0000-000002000000}"/>
    <cellStyle name="20% - uthevingsfarge 4" xfId="141" xr:uid="{00000000-0005-0000-0000-000003000000}"/>
    <cellStyle name="20% - uthevingsfarge 5" xfId="142" xr:uid="{00000000-0005-0000-0000-000004000000}"/>
    <cellStyle name="20% - uthevingsfarge 6" xfId="143" xr:uid="{00000000-0005-0000-0000-000005000000}"/>
    <cellStyle name="40% - uthevingsfarge 1" xfId="144" xr:uid="{00000000-0005-0000-0000-000006000000}"/>
    <cellStyle name="40% - uthevingsfarge 2" xfId="145" xr:uid="{00000000-0005-0000-0000-000007000000}"/>
    <cellStyle name="40% - uthevingsfarge 3" xfId="146" xr:uid="{00000000-0005-0000-0000-000008000000}"/>
    <cellStyle name="40% - uthevingsfarge 4" xfId="147" xr:uid="{00000000-0005-0000-0000-000009000000}"/>
    <cellStyle name="40% - uthevingsfarge 5" xfId="148" xr:uid="{00000000-0005-0000-0000-00000A000000}"/>
    <cellStyle name="40% - uthevingsfarge 6" xfId="149" xr:uid="{00000000-0005-0000-0000-00000B000000}"/>
    <cellStyle name="60% - uthevingsfarge 1" xfId="150" xr:uid="{00000000-0005-0000-0000-00000C000000}"/>
    <cellStyle name="60% - uthevingsfarge 2" xfId="151" xr:uid="{00000000-0005-0000-0000-00000D000000}"/>
    <cellStyle name="60% - uthevingsfarge 3" xfId="152" xr:uid="{00000000-0005-0000-0000-00000E000000}"/>
    <cellStyle name="60% - uthevingsfarge 4" xfId="153" xr:uid="{00000000-0005-0000-0000-00000F000000}"/>
    <cellStyle name="60% - uthevingsfarge 5" xfId="154" xr:uid="{00000000-0005-0000-0000-000010000000}"/>
    <cellStyle name="60% - uthevingsfarge 6" xfId="155" xr:uid="{00000000-0005-0000-0000-000011000000}"/>
    <cellStyle name="bin" xfId="5" xr:uid="{00000000-0005-0000-0000-000012000000}"/>
    <cellStyle name="blue" xfId="6" xr:uid="{00000000-0005-0000-0000-000013000000}"/>
    <cellStyle name="čárky_1997" xfId="7" xr:uid="{00000000-0005-0000-0000-000014000000}"/>
    <cellStyle name="cell" xfId="8" xr:uid="{00000000-0005-0000-0000-000015000000}"/>
    <cellStyle name="cell 2" xfId="9" xr:uid="{00000000-0005-0000-0000-000016000000}"/>
    <cellStyle name="cell 2 2" xfId="10" xr:uid="{00000000-0005-0000-0000-000017000000}"/>
    <cellStyle name="cell 3" xfId="11" xr:uid="{00000000-0005-0000-0000-000018000000}"/>
    <cellStyle name="cell 3 2" xfId="12" xr:uid="{00000000-0005-0000-0000-000019000000}"/>
    <cellStyle name="cell 4" xfId="13" xr:uid="{00000000-0005-0000-0000-00001A000000}"/>
    <cellStyle name="cell_06entr" xfId="14" xr:uid="{00000000-0005-0000-0000-00001B000000}"/>
    <cellStyle name="Col&amp;RowHeadings" xfId="15" xr:uid="{00000000-0005-0000-0000-00001C000000}"/>
    <cellStyle name="ColCodes" xfId="16" xr:uid="{00000000-0005-0000-0000-00001D000000}"/>
    <cellStyle name="ColTitles" xfId="17" xr:uid="{00000000-0005-0000-0000-00001E000000}"/>
    <cellStyle name="column" xfId="18" xr:uid="{00000000-0005-0000-0000-00001F000000}"/>
    <cellStyle name="Comma 2" xfId="19" xr:uid="{00000000-0005-0000-0000-000020000000}"/>
    <cellStyle name="DataEntryCells" xfId="20" xr:uid="{00000000-0005-0000-0000-000021000000}"/>
    <cellStyle name="DataEntryCells 2" xfId="21" xr:uid="{00000000-0005-0000-0000-000022000000}"/>
    <cellStyle name="DataEntryCells 2 2" xfId="22" xr:uid="{00000000-0005-0000-0000-000023000000}"/>
    <cellStyle name="DataEntryCells 2_08pers" xfId="23" xr:uid="{00000000-0005-0000-0000-000024000000}"/>
    <cellStyle name="DataEntryCells_05entr" xfId="24" xr:uid="{00000000-0005-0000-0000-000025000000}"/>
    <cellStyle name="ErrRpt_DataEntryCells" xfId="25" xr:uid="{00000000-0005-0000-0000-000026000000}"/>
    <cellStyle name="ErrRpt-DataEntryCells" xfId="26" xr:uid="{00000000-0005-0000-0000-000027000000}"/>
    <cellStyle name="ErrRpt-DataEntryCells 2" xfId="27" xr:uid="{00000000-0005-0000-0000-000028000000}"/>
    <cellStyle name="ErrRpt-GreyBackground" xfId="28" xr:uid="{00000000-0005-0000-0000-000029000000}"/>
    <cellStyle name="formula" xfId="29" xr:uid="{00000000-0005-0000-0000-00002A000000}"/>
    <cellStyle name="formula 2" xfId="30" xr:uid="{00000000-0005-0000-0000-00002B000000}"/>
    <cellStyle name="formula_annexe II actualisée 24 03 2015" xfId="31" xr:uid="{00000000-0005-0000-0000-00002C000000}"/>
    <cellStyle name="gap" xfId="32" xr:uid="{00000000-0005-0000-0000-00002D000000}"/>
    <cellStyle name="GreyBackground" xfId="33" xr:uid="{00000000-0005-0000-0000-00002E000000}"/>
    <cellStyle name="GreyBackground 2" xfId="34" xr:uid="{00000000-0005-0000-0000-00002F000000}"/>
    <cellStyle name="GreyBackground 2 2" xfId="35" xr:uid="{00000000-0005-0000-0000-000030000000}"/>
    <cellStyle name="GreyBackground 2_08pers" xfId="36" xr:uid="{00000000-0005-0000-0000-000031000000}"/>
    <cellStyle name="GreyBackground_00enrl" xfId="37" xr:uid="{00000000-0005-0000-0000-000032000000}"/>
    <cellStyle name="Header1" xfId="38" xr:uid="{00000000-0005-0000-0000-000033000000}"/>
    <cellStyle name="Header2" xfId="39" xr:uid="{00000000-0005-0000-0000-000034000000}"/>
    <cellStyle name="Hyperlink" xfId="208" builtinId="8"/>
    <cellStyle name="Hyperlink 2" xfId="40" xr:uid="{00000000-0005-0000-0000-000036000000}"/>
    <cellStyle name="Hypertextový odkaz_SVK_neac-Janka" xfId="41" xr:uid="{00000000-0005-0000-0000-000037000000}"/>
    <cellStyle name="ISC" xfId="42" xr:uid="{00000000-0005-0000-0000-000038000000}"/>
    <cellStyle name="ISC 2" xfId="43" xr:uid="{00000000-0005-0000-0000-000039000000}"/>
    <cellStyle name="isced" xfId="44" xr:uid="{00000000-0005-0000-0000-00003A000000}"/>
    <cellStyle name="isced 2" xfId="45" xr:uid="{00000000-0005-0000-0000-00003B000000}"/>
    <cellStyle name="ISCED Titles" xfId="46" xr:uid="{00000000-0005-0000-0000-00003C000000}"/>
    <cellStyle name="isced_05enrl_REVISED_2" xfId="47" xr:uid="{00000000-0005-0000-0000-00003D000000}"/>
    <cellStyle name="level1a" xfId="48" xr:uid="{00000000-0005-0000-0000-00003E000000}"/>
    <cellStyle name="level1a 2" xfId="49" xr:uid="{00000000-0005-0000-0000-00003F000000}"/>
    <cellStyle name="level2" xfId="50" xr:uid="{00000000-0005-0000-0000-000040000000}"/>
    <cellStyle name="level2a" xfId="51" xr:uid="{00000000-0005-0000-0000-000041000000}"/>
    <cellStyle name="level2a 2" xfId="52" xr:uid="{00000000-0005-0000-0000-000042000000}"/>
    <cellStyle name="level2a_annexe II actualisée 24 03 2015" xfId="53" xr:uid="{00000000-0005-0000-0000-000043000000}"/>
    <cellStyle name="level3" xfId="54" xr:uid="{00000000-0005-0000-0000-000044000000}"/>
    <cellStyle name="level3 2" xfId="55" xr:uid="{00000000-0005-0000-0000-000045000000}"/>
    <cellStyle name="level3 2 2" xfId="56" xr:uid="{00000000-0005-0000-0000-000046000000}"/>
    <cellStyle name="level3 3" xfId="57" xr:uid="{00000000-0005-0000-0000-000047000000}"/>
    <cellStyle name="měny_1997" xfId="58" xr:uid="{00000000-0005-0000-0000-000048000000}"/>
    <cellStyle name="Migliaia (0)_conti99" xfId="59" xr:uid="{00000000-0005-0000-0000-000049000000}"/>
    <cellStyle name="Normaali_Y8_Fin02" xfId="60" xr:uid="{00000000-0005-0000-0000-00004A000000}"/>
    <cellStyle name="Normal" xfId="0" builtinId="0"/>
    <cellStyle name="Normal 10" xfId="61" xr:uid="{00000000-0005-0000-0000-00004C000000}"/>
    <cellStyle name="Normal 10 2" xfId="62" xr:uid="{00000000-0005-0000-0000-00004D000000}"/>
    <cellStyle name="Normal 10 3" xfId="63" xr:uid="{00000000-0005-0000-0000-00004E000000}"/>
    <cellStyle name="Normal 10_QIII_FRA_NEAC14_2013 data_vp" xfId="64" xr:uid="{00000000-0005-0000-0000-00004F000000}"/>
    <cellStyle name="Normal 11" xfId="65" xr:uid="{00000000-0005-0000-0000-000050000000}"/>
    <cellStyle name="Normal 11 2" xfId="66" xr:uid="{00000000-0005-0000-0000-000051000000}"/>
    <cellStyle name="Normal 12" xfId="156" xr:uid="{00000000-0005-0000-0000-000052000000}"/>
    <cellStyle name="Normal 13" xfId="207" xr:uid="{00000000-0005-0000-0000-000053000000}"/>
    <cellStyle name="Normal 2" xfId="1" xr:uid="{00000000-0005-0000-0000-000054000000}"/>
    <cellStyle name="Normal 2 2" xfId="67" xr:uid="{00000000-0005-0000-0000-000055000000}"/>
    <cellStyle name="Normal 2 2 2" xfId="68" xr:uid="{00000000-0005-0000-0000-000056000000}"/>
    <cellStyle name="Normal 2 2 3" xfId="69" xr:uid="{00000000-0005-0000-0000-000057000000}"/>
    <cellStyle name="Normal 2 2_annexe II actualisée 24 03 2015" xfId="70" xr:uid="{00000000-0005-0000-0000-000058000000}"/>
    <cellStyle name="Normal 2 3" xfId="71" xr:uid="{00000000-0005-0000-0000-000059000000}"/>
    <cellStyle name="Normal 2 3 2" xfId="72" xr:uid="{00000000-0005-0000-0000-00005A000000}"/>
    <cellStyle name="Normal 2 3_annexe II actualisée 24 03 2015" xfId="73" xr:uid="{00000000-0005-0000-0000-00005B000000}"/>
    <cellStyle name="Normal 2 4" xfId="74" xr:uid="{00000000-0005-0000-0000-00005C000000}"/>
    <cellStyle name="Normal 2 4 2" xfId="75" xr:uid="{00000000-0005-0000-0000-00005D000000}"/>
    <cellStyle name="Normal 2 5" xfId="76" xr:uid="{00000000-0005-0000-0000-00005E000000}"/>
    <cellStyle name="Normal 2 5 2" xfId="77" xr:uid="{00000000-0005-0000-0000-00005F000000}"/>
    <cellStyle name="Normal 2 6" xfId="78" xr:uid="{00000000-0005-0000-0000-000060000000}"/>
    <cellStyle name="Normal 2_annexe II actualisée 24 03 2015" xfId="79" xr:uid="{00000000-0005-0000-0000-000061000000}"/>
    <cellStyle name="Normal 3" xfId="3" xr:uid="{00000000-0005-0000-0000-000062000000}"/>
    <cellStyle name="Normal 3 2" xfId="80" xr:uid="{00000000-0005-0000-0000-000063000000}"/>
    <cellStyle name="Normal 3 2 2" xfId="81" xr:uid="{00000000-0005-0000-0000-000064000000}"/>
    <cellStyle name="Normal 3 2 2 2" xfId="169" xr:uid="{00000000-0005-0000-0000-000065000000}"/>
    <cellStyle name="Normal 3 2 2 3" xfId="176" xr:uid="{00000000-0005-0000-0000-000066000000}"/>
    <cellStyle name="Normal 3 2 2 4" xfId="187" xr:uid="{00000000-0005-0000-0000-000067000000}"/>
    <cellStyle name="Normal 3 2 2 5" xfId="158" xr:uid="{00000000-0005-0000-0000-000068000000}"/>
    <cellStyle name="Normal 3 2_annexe II actualisée 24 03 2015" xfId="82" xr:uid="{00000000-0005-0000-0000-000069000000}"/>
    <cellStyle name="Normal 3 3" xfId="83" xr:uid="{00000000-0005-0000-0000-00006A000000}"/>
    <cellStyle name="Normal 3 4" xfId="84" xr:uid="{00000000-0005-0000-0000-00006B000000}"/>
    <cellStyle name="Normal 3_annexe II actualisée 24 03 2015" xfId="85" xr:uid="{00000000-0005-0000-0000-00006C000000}"/>
    <cellStyle name="Normal 4" xfId="4" xr:uid="{00000000-0005-0000-0000-00006D000000}"/>
    <cellStyle name="Normal 4 2" xfId="86" xr:uid="{00000000-0005-0000-0000-00006E000000}"/>
    <cellStyle name="Normal 4 3" xfId="170" xr:uid="{00000000-0005-0000-0000-00006F000000}"/>
    <cellStyle name="Normal 4 4" xfId="175" xr:uid="{00000000-0005-0000-0000-000070000000}"/>
    <cellStyle name="Normal 4 5" xfId="186" xr:uid="{00000000-0005-0000-0000-000071000000}"/>
    <cellStyle name="Normal 4 6" xfId="157" xr:uid="{00000000-0005-0000-0000-000072000000}"/>
    <cellStyle name="Normal 4_annexe II actualisée 24 03 2015" xfId="87" xr:uid="{00000000-0005-0000-0000-000073000000}"/>
    <cellStyle name="Normal 5" xfId="88" xr:uid="{00000000-0005-0000-0000-000074000000}"/>
    <cellStyle name="Normal 5 2" xfId="89" xr:uid="{00000000-0005-0000-0000-000075000000}"/>
    <cellStyle name="Normal 5 3" xfId="171" xr:uid="{00000000-0005-0000-0000-000076000000}"/>
    <cellStyle name="Normal 5 4" xfId="177" xr:uid="{00000000-0005-0000-0000-000077000000}"/>
    <cellStyle name="Normal 5 5" xfId="188" xr:uid="{00000000-0005-0000-0000-000078000000}"/>
    <cellStyle name="Normal 5 6" xfId="159" xr:uid="{00000000-0005-0000-0000-000079000000}"/>
    <cellStyle name="Normal 5_annexe II actualisée 24 03 2015" xfId="90" xr:uid="{00000000-0005-0000-0000-00007A000000}"/>
    <cellStyle name="Normal 6" xfId="91" xr:uid="{00000000-0005-0000-0000-00007B000000}"/>
    <cellStyle name="Normal 6 2" xfId="92" xr:uid="{00000000-0005-0000-0000-00007C000000}"/>
    <cellStyle name="Normal 7" xfId="93" xr:uid="{00000000-0005-0000-0000-00007D000000}"/>
    <cellStyle name="Normal 8" xfId="94" xr:uid="{00000000-0005-0000-0000-00007E000000}"/>
    <cellStyle name="Normal 8 2" xfId="95" xr:uid="{00000000-0005-0000-0000-00007F000000}"/>
    <cellStyle name="Normal 9" xfId="96" xr:uid="{00000000-0005-0000-0000-000080000000}"/>
    <cellStyle name="Normal_A14_Database_Metadata" xfId="2" xr:uid="{00000000-0005-0000-0000-000081000000}"/>
    <cellStyle name="Normal_Book3" xfId="211" xr:uid="{D3D7754C-7EE6-4D08-B8BC-BE702E726468}"/>
    <cellStyle name="Normal_Sheet2" xfId="209" xr:uid="{00000000-0005-0000-0000-000085000000}"/>
    <cellStyle name="normální_SVK ANNHRS-novy" xfId="97" xr:uid="{00000000-0005-0000-0000-000086000000}"/>
    <cellStyle name="Percent" xfId="210" builtinId="5"/>
    <cellStyle name="Percent 2" xfId="98" xr:uid="{00000000-0005-0000-0000-000088000000}"/>
    <cellStyle name="Percent 2 2" xfId="99" xr:uid="{00000000-0005-0000-0000-000089000000}"/>
    <cellStyle name="Percent 3" xfId="100" xr:uid="{00000000-0005-0000-0000-00008A000000}"/>
    <cellStyle name="Prozent_SubCatperStud" xfId="101" xr:uid="{00000000-0005-0000-0000-00008B000000}"/>
    <cellStyle name="row" xfId="102" xr:uid="{00000000-0005-0000-0000-00008C000000}"/>
    <cellStyle name="row 2" xfId="103" xr:uid="{00000000-0005-0000-0000-00008D000000}"/>
    <cellStyle name="row 2 2" xfId="104" xr:uid="{00000000-0005-0000-0000-00008E000000}"/>
    <cellStyle name="row 3" xfId="105" xr:uid="{00000000-0005-0000-0000-00008F000000}"/>
    <cellStyle name="row_ENRLSUP5" xfId="106" xr:uid="{00000000-0005-0000-0000-000090000000}"/>
    <cellStyle name="RowCodes" xfId="107" xr:uid="{00000000-0005-0000-0000-000091000000}"/>
    <cellStyle name="Row-Col Headings" xfId="108" xr:uid="{00000000-0005-0000-0000-000092000000}"/>
    <cellStyle name="RowTitles" xfId="109" xr:uid="{00000000-0005-0000-0000-000093000000}"/>
    <cellStyle name="RowTitles 2" xfId="110" xr:uid="{00000000-0005-0000-0000-000094000000}"/>
    <cellStyle name="RowTitles1-Detail" xfId="111" xr:uid="{00000000-0005-0000-0000-000095000000}"/>
    <cellStyle name="RowTitles1-Detail 2" xfId="112" xr:uid="{00000000-0005-0000-0000-000096000000}"/>
    <cellStyle name="RowTitles1-Detail 2 2" xfId="113" xr:uid="{00000000-0005-0000-0000-000097000000}"/>
    <cellStyle name="RowTitles-Col2" xfId="114" xr:uid="{00000000-0005-0000-0000-000098000000}"/>
    <cellStyle name="RowTitles-Col2 2" xfId="115" xr:uid="{00000000-0005-0000-0000-000099000000}"/>
    <cellStyle name="RowTitles-Detail" xfId="116" xr:uid="{00000000-0005-0000-0000-00009A000000}"/>
    <cellStyle name="RowTitles-Detail 2" xfId="117" xr:uid="{00000000-0005-0000-0000-00009B000000}"/>
    <cellStyle name="RowTitles-Detail 2 2" xfId="118" xr:uid="{00000000-0005-0000-0000-00009C000000}"/>
    <cellStyle name="Standaard_OESO BEL_TRANS 2010 trim 1" xfId="119" xr:uid="{00000000-0005-0000-0000-00009D000000}"/>
    <cellStyle name="Standard_Info" xfId="120" xr:uid="{00000000-0005-0000-0000-00009E000000}"/>
    <cellStyle name="TableStyleLight1" xfId="121" xr:uid="{00000000-0005-0000-0000-00009F000000}"/>
    <cellStyle name="TableStyleLight1 2" xfId="122" xr:uid="{00000000-0005-0000-0000-0000A0000000}"/>
    <cellStyle name="TableStyleLight1 2 2" xfId="123" xr:uid="{00000000-0005-0000-0000-0000A1000000}"/>
    <cellStyle name="TableStyleLight1 3" xfId="124" xr:uid="{00000000-0005-0000-0000-0000A2000000}"/>
    <cellStyle name="TableStyleLight1 4" xfId="125" xr:uid="{00000000-0005-0000-0000-0000A3000000}"/>
    <cellStyle name="temp" xfId="126" xr:uid="{00000000-0005-0000-0000-0000A4000000}"/>
    <cellStyle name="title1" xfId="127" xr:uid="{00000000-0005-0000-0000-0000A5000000}"/>
    <cellStyle name="쉼표 [0] 2" xfId="164" xr:uid="{00000000-0005-0000-0000-0000A6000000}"/>
    <cellStyle name="쉼표 [0] 3" xfId="165" xr:uid="{00000000-0005-0000-0000-0000A7000000}"/>
    <cellStyle name="쉼표 [0] 4" xfId="166" xr:uid="{00000000-0005-0000-0000-0000A8000000}"/>
    <cellStyle name="자리수" xfId="128" xr:uid="{00000000-0005-0000-0000-0000A9000000}"/>
    <cellStyle name="자리수0" xfId="129" xr:uid="{00000000-0005-0000-0000-0000AA000000}"/>
    <cellStyle name="콤마 [0]_ACCOUNT" xfId="130" xr:uid="{00000000-0005-0000-0000-0000AB000000}"/>
    <cellStyle name="콤마_ACCOUNT" xfId="131" xr:uid="{00000000-0005-0000-0000-0000AC000000}"/>
    <cellStyle name="통화 [0]_ACCOUNT" xfId="132" xr:uid="{00000000-0005-0000-0000-0000AD000000}"/>
    <cellStyle name="통화_ACCOUNT" xfId="133" xr:uid="{00000000-0005-0000-0000-0000AE000000}"/>
    <cellStyle name="퍼센트" xfId="134" xr:uid="{00000000-0005-0000-0000-0000AF000000}"/>
    <cellStyle name="표준 2" xfId="162" xr:uid="{00000000-0005-0000-0000-0000B0000000}"/>
    <cellStyle name="표준 2 2" xfId="172" xr:uid="{00000000-0005-0000-0000-0000B1000000}"/>
    <cellStyle name="표준 2 2 2" xfId="183" xr:uid="{00000000-0005-0000-0000-0000B2000000}"/>
    <cellStyle name="표준 2 2 2 2" xfId="204" xr:uid="{00000000-0005-0000-0000-0000B3000000}"/>
    <cellStyle name="표준 2 2 2 3" xfId="194" xr:uid="{00000000-0005-0000-0000-0000B4000000}"/>
    <cellStyle name="표준 2 2 3" xfId="202" xr:uid="{00000000-0005-0000-0000-0000B5000000}"/>
    <cellStyle name="표준 2 2 4" xfId="192" xr:uid="{00000000-0005-0000-0000-0000B6000000}"/>
    <cellStyle name="표준 2 2 5" xfId="181" xr:uid="{00000000-0005-0000-0000-0000B7000000}"/>
    <cellStyle name="표준 2 3" xfId="182" xr:uid="{00000000-0005-0000-0000-0000B8000000}"/>
    <cellStyle name="표준 2 3 2" xfId="203" xr:uid="{00000000-0005-0000-0000-0000B9000000}"/>
    <cellStyle name="표준 2 3 3" xfId="193" xr:uid="{00000000-0005-0000-0000-0000BA000000}"/>
    <cellStyle name="표준 2 4" xfId="200" xr:uid="{00000000-0005-0000-0000-0000BB000000}"/>
    <cellStyle name="표준 2 5" xfId="198" xr:uid="{00000000-0005-0000-0000-0000BC000000}"/>
    <cellStyle name="표준 2 6" xfId="190" xr:uid="{00000000-0005-0000-0000-0000BD000000}"/>
    <cellStyle name="표준 2 7" xfId="178" xr:uid="{00000000-0005-0000-0000-0000BE000000}"/>
    <cellStyle name="표준 3" xfId="163" xr:uid="{00000000-0005-0000-0000-0000BF000000}"/>
    <cellStyle name="표준 3 2" xfId="173" xr:uid="{00000000-0005-0000-0000-0000C0000000}"/>
    <cellStyle name="표준 3 3" xfId="179" xr:uid="{00000000-0005-0000-0000-0000C1000000}"/>
    <cellStyle name="표준 4" xfId="167" xr:uid="{00000000-0005-0000-0000-0000C2000000}"/>
    <cellStyle name="표준 4 2" xfId="184" xr:uid="{00000000-0005-0000-0000-0000C3000000}"/>
    <cellStyle name="표준 4 2 2" xfId="205" xr:uid="{00000000-0005-0000-0000-0000C4000000}"/>
    <cellStyle name="표준 4 2 3" xfId="195" xr:uid="{00000000-0005-0000-0000-0000C5000000}"/>
    <cellStyle name="표준 4 3" xfId="201" xr:uid="{00000000-0005-0000-0000-0000C6000000}"/>
    <cellStyle name="표준 4 4" xfId="191" xr:uid="{00000000-0005-0000-0000-0000C7000000}"/>
    <cellStyle name="표준 4 5" xfId="180" xr:uid="{00000000-0005-0000-0000-0000C8000000}"/>
    <cellStyle name="표준 5" xfId="168" xr:uid="{00000000-0005-0000-0000-0000C9000000}"/>
    <cellStyle name="표준 6" xfId="174" xr:uid="{00000000-0005-0000-0000-0000CA000000}"/>
    <cellStyle name="표준 6 2" xfId="185" xr:uid="{00000000-0005-0000-0000-0000CB000000}"/>
    <cellStyle name="표준 6 2 2" xfId="206" xr:uid="{00000000-0005-0000-0000-0000CC000000}"/>
    <cellStyle name="표준 6 2 3" xfId="196" xr:uid="{00000000-0005-0000-0000-0000CD000000}"/>
    <cellStyle name="표준 6 3" xfId="199" xr:uid="{00000000-0005-0000-0000-0000CE000000}"/>
    <cellStyle name="표준 6 4" xfId="189" xr:uid="{00000000-0005-0000-0000-0000CF000000}"/>
    <cellStyle name="표준 7" xfId="197" xr:uid="{00000000-0005-0000-0000-0000D0000000}"/>
    <cellStyle name="표준_9511REV" xfId="135" xr:uid="{00000000-0005-0000-0000-0000D1000000}"/>
    <cellStyle name="화폐기호" xfId="136" xr:uid="{00000000-0005-0000-0000-0000D2000000}"/>
    <cellStyle name="화폐기호 2" xfId="160" xr:uid="{00000000-0005-0000-0000-0000D3000000}"/>
    <cellStyle name="화폐기호0" xfId="137" xr:uid="{00000000-0005-0000-0000-0000D4000000}"/>
    <cellStyle name="화폐기호0 2" xfId="161" xr:uid="{00000000-0005-0000-0000-0000D5000000}"/>
  </cellStyles>
  <dxfs count="0"/>
  <tableStyles count="0" defaultTableStyle="TableStyleMedium9" defaultPivotStyle="PivotStyleLight16"/>
  <colors>
    <mruColors>
      <color rgb="FFCCFFCC"/>
      <color rgb="FFFFCC99"/>
      <color rgb="FFFFCC66"/>
      <color rgb="FFFF5050"/>
      <color rgb="FFFFFF66"/>
      <color rgb="FFFFFF99"/>
      <color rgb="FFFF99FF"/>
      <color rgb="FFFA94AA"/>
      <color rgb="FFFFCCFF"/>
      <color rgb="FFF2C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6</xdr:row>
      <xdr:rowOff>19050</xdr:rowOff>
    </xdr:from>
    <xdr:to>
      <xdr:col>2</xdr:col>
      <xdr:colOff>844910</xdr:colOff>
      <xdr:row>9</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5520"/>
        <a:stretch>
          <a:fillRect/>
        </a:stretch>
      </xdr:blipFill>
      <xdr:spPr bwMode="auto">
        <a:xfrm>
          <a:off x="276225" y="1238250"/>
          <a:ext cx="196251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73026</xdr:colOff>
      <xdr:row>1</xdr:row>
      <xdr:rowOff>79375</xdr:rowOff>
    </xdr:from>
    <xdr:to>
      <xdr:col>2</xdr:col>
      <xdr:colOff>1514474</xdr:colOff>
      <xdr:row>5</xdr:row>
      <xdr:rowOff>79303</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2576" y="244475"/>
          <a:ext cx="2619373" cy="838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ecd-ilibrary.org/fr/education/oecd-handbook-for-internationally-comparative-education-statistics-2018_9789264304444-en"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DU.LSONetwork@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N29"/>
  <sheetViews>
    <sheetView tabSelected="1" zoomScaleNormal="100" zoomScaleSheetLayoutView="100" workbookViewId="0"/>
  </sheetViews>
  <sheetFormatPr defaultColWidth="9" defaultRowHeight="12.75"/>
  <cols>
    <col min="1" max="1" width="2.75" style="47" customWidth="1"/>
    <col min="2" max="2" width="15.5" style="47" customWidth="1"/>
    <col min="3" max="3" width="27.5" style="47" customWidth="1"/>
    <col min="4" max="4" width="8.125" style="47" customWidth="1"/>
    <col min="5" max="5" width="6.5" style="47" customWidth="1"/>
    <col min="6" max="13" width="8.75" style="47" customWidth="1"/>
    <col min="14" max="14" width="2" style="47" customWidth="1"/>
    <col min="15" max="255" width="10" style="47" customWidth="1"/>
    <col min="256" max="16384" width="9" style="47"/>
  </cols>
  <sheetData>
    <row r="1" spans="1:14" ht="13.5" thickBot="1">
      <c r="A1" s="243"/>
    </row>
    <row r="2" spans="1:14" ht="16.5" customHeight="1">
      <c r="B2" s="48"/>
      <c r="C2" s="49"/>
      <c r="D2" s="49"/>
      <c r="E2" s="142"/>
      <c r="F2" s="142"/>
      <c r="G2" s="142"/>
      <c r="H2" s="142"/>
      <c r="I2" s="142"/>
      <c r="J2" s="142"/>
      <c r="K2" s="142"/>
      <c r="L2" s="142"/>
      <c r="M2" s="142"/>
      <c r="N2" s="143"/>
    </row>
    <row r="3" spans="1:14" ht="16.5" customHeight="1">
      <c r="B3" s="50"/>
      <c r="C3" s="51"/>
      <c r="D3" s="51"/>
      <c r="E3" s="144"/>
      <c r="F3" s="145" t="s">
        <v>384</v>
      </c>
      <c r="G3" s="145"/>
      <c r="H3" s="145"/>
      <c r="I3" s="144"/>
      <c r="J3" s="144"/>
      <c r="K3" s="144"/>
      <c r="L3" s="144"/>
      <c r="M3" s="144"/>
      <c r="N3" s="146"/>
    </row>
    <row r="4" spans="1:14" ht="16.5" customHeight="1">
      <c r="B4" s="50"/>
      <c r="C4" s="51"/>
      <c r="D4" s="51"/>
      <c r="E4" s="144"/>
      <c r="F4" s="145"/>
      <c r="G4" s="145"/>
      <c r="H4" s="145"/>
      <c r="I4" s="144"/>
      <c r="J4" s="144"/>
      <c r="K4" s="144"/>
      <c r="L4" s="144"/>
      <c r="M4" s="144"/>
      <c r="N4" s="146"/>
    </row>
    <row r="5" spans="1:14" ht="16.5" customHeight="1">
      <c r="B5" s="50"/>
      <c r="C5" s="51"/>
      <c r="D5" s="51"/>
      <c r="E5" s="144"/>
      <c r="F5" s="147" t="s">
        <v>132</v>
      </c>
      <c r="G5" s="144"/>
      <c r="H5" s="144"/>
      <c r="I5" s="144"/>
      <c r="J5" s="144"/>
      <c r="K5" s="144"/>
      <c r="L5" s="144"/>
      <c r="M5" s="144"/>
      <c r="N5" s="146"/>
    </row>
    <row r="6" spans="1:14" ht="16.5" customHeight="1">
      <c r="B6" s="50"/>
      <c r="C6" s="51"/>
      <c r="D6" s="51"/>
      <c r="E6" s="144"/>
      <c r="F6" s="144"/>
      <c r="G6" s="144"/>
      <c r="H6" s="144"/>
      <c r="I6" s="144"/>
      <c r="J6" s="144"/>
      <c r="K6" s="144"/>
      <c r="L6" s="144"/>
      <c r="M6" s="144"/>
      <c r="N6" s="146"/>
    </row>
    <row r="7" spans="1:14">
      <c r="B7" s="52"/>
      <c r="C7" s="53"/>
      <c r="D7" s="53"/>
      <c r="E7" s="144"/>
      <c r="F7" s="261" t="s">
        <v>211</v>
      </c>
      <c r="G7" s="261"/>
      <c r="H7" s="181">
        <v>2021</v>
      </c>
      <c r="I7" s="144"/>
      <c r="J7" s="144"/>
      <c r="K7" s="144"/>
      <c r="L7" s="144"/>
      <c r="M7" s="144"/>
      <c r="N7" s="146"/>
    </row>
    <row r="8" spans="1:14">
      <c r="B8" s="50"/>
      <c r="C8" s="51"/>
      <c r="D8" s="51"/>
      <c r="E8" s="144"/>
      <c r="F8" s="144"/>
      <c r="G8" s="144"/>
      <c r="H8" s="144"/>
      <c r="I8" s="144"/>
      <c r="J8" s="144"/>
      <c r="K8" s="144"/>
      <c r="L8" s="144"/>
      <c r="M8" s="144"/>
      <c r="N8" s="146"/>
    </row>
    <row r="9" spans="1:14">
      <c r="B9" s="50"/>
      <c r="C9" s="51"/>
      <c r="D9" s="51"/>
      <c r="E9" s="144"/>
      <c r="F9" s="144"/>
      <c r="G9" s="144"/>
      <c r="H9" s="144"/>
      <c r="I9" s="144"/>
      <c r="J9" s="144"/>
      <c r="K9" s="144"/>
      <c r="L9" s="144"/>
      <c r="M9" s="144"/>
      <c r="N9" s="146"/>
    </row>
    <row r="10" spans="1:14" ht="13.5" thickBot="1">
      <c r="B10" s="50"/>
      <c r="C10" s="51"/>
      <c r="D10" s="51"/>
      <c r="E10" s="144"/>
      <c r="F10" s="144"/>
      <c r="G10" s="144"/>
      <c r="H10" s="144"/>
      <c r="I10" s="144"/>
      <c r="J10" s="144"/>
      <c r="K10" s="144"/>
      <c r="L10" s="144"/>
      <c r="M10" s="148">
        <v>44859</v>
      </c>
      <c r="N10" s="146"/>
    </row>
    <row r="11" spans="1:14">
      <c r="B11" s="48"/>
      <c r="C11" s="49"/>
      <c r="D11" s="49"/>
      <c r="E11" s="49"/>
      <c r="F11" s="49"/>
      <c r="G11" s="49"/>
      <c r="H11" s="49"/>
      <c r="I11" s="49"/>
      <c r="J11" s="49"/>
      <c r="K11" s="49"/>
      <c r="L11" s="49"/>
      <c r="M11" s="49"/>
      <c r="N11" s="54"/>
    </row>
    <row r="12" spans="1:14" s="57" customFormat="1" ht="92.25" customHeight="1">
      <c r="B12" s="67" t="s">
        <v>138</v>
      </c>
      <c r="C12" s="262" t="s">
        <v>365</v>
      </c>
      <c r="D12" s="262"/>
      <c r="E12" s="262"/>
      <c r="F12" s="262"/>
      <c r="G12" s="262"/>
      <c r="H12" s="262"/>
      <c r="I12" s="262"/>
      <c r="J12" s="262"/>
      <c r="K12" s="262"/>
      <c r="L12" s="262"/>
      <c r="M12" s="262"/>
      <c r="N12" s="56"/>
    </row>
    <row r="13" spans="1:14" ht="45">
      <c r="B13" s="67" t="s">
        <v>139</v>
      </c>
      <c r="C13" s="262" t="s">
        <v>383</v>
      </c>
      <c r="D13" s="262"/>
      <c r="E13" s="262"/>
      <c r="F13" s="262"/>
      <c r="G13" s="262"/>
      <c r="H13" s="262"/>
      <c r="I13" s="262"/>
      <c r="J13" s="262"/>
      <c r="K13" s="262"/>
      <c r="L13" s="262"/>
      <c r="M13" s="262"/>
      <c r="N13" s="59"/>
    </row>
    <row r="14" spans="1:14" ht="30">
      <c r="B14" s="68" t="s">
        <v>140</v>
      </c>
      <c r="C14" s="69" t="s">
        <v>141</v>
      </c>
      <c r="D14" s="69"/>
      <c r="E14" s="69"/>
      <c r="F14" s="69"/>
      <c r="G14" s="69"/>
      <c r="H14" s="69"/>
      <c r="I14" s="69"/>
      <c r="J14" s="69"/>
      <c r="K14" s="69"/>
      <c r="L14" s="69"/>
      <c r="M14" s="69"/>
      <c r="N14" s="59"/>
    </row>
    <row r="15" spans="1:14" ht="15">
      <c r="B15" s="63"/>
      <c r="C15" s="241" t="s">
        <v>133</v>
      </c>
      <c r="D15" s="255" t="s">
        <v>135</v>
      </c>
      <c r="E15" s="256"/>
      <c r="F15" s="256"/>
      <c r="G15" s="256"/>
      <c r="H15" s="256"/>
      <c r="I15" s="256"/>
      <c r="J15" s="256"/>
      <c r="K15" s="256"/>
      <c r="L15" s="256"/>
      <c r="M15" s="257"/>
      <c r="N15" s="59"/>
    </row>
    <row r="16" spans="1:14" ht="39" customHeight="1">
      <c r="B16" s="63"/>
      <c r="C16" s="241" t="s">
        <v>306</v>
      </c>
      <c r="D16" s="258" t="s">
        <v>360</v>
      </c>
      <c r="E16" s="259"/>
      <c r="F16" s="259"/>
      <c r="G16" s="259"/>
      <c r="H16" s="259"/>
      <c r="I16" s="259"/>
      <c r="J16" s="259"/>
      <c r="K16" s="259"/>
      <c r="L16" s="259"/>
      <c r="M16" s="260"/>
      <c r="N16" s="59"/>
    </row>
    <row r="17" spans="2:14" ht="15">
      <c r="B17" s="63"/>
      <c r="C17" s="241" t="s">
        <v>134</v>
      </c>
      <c r="D17" s="255" t="s">
        <v>136</v>
      </c>
      <c r="E17" s="256"/>
      <c r="F17" s="256"/>
      <c r="G17" s="256"/>
      <c r="H17" s="256"/>
      <c r="I17" s="256"/>
      <c r="J17" s="256"/>
      <c r="K17" s="256"/>
      <c r="L17" s="256"/>
      <c r="M17" s="257"/>
      <c r="N17" s="59"/>
    </row>
    <row r="18" spans="2:14" ht="33.75" customHeight="1">
      <c r="B18" s="63"/>
      <c r="C18" s="60" t="s">
        <v>305</v>
      </c>
      <c r="D18" s="254" t="s">
        <v>397</v>
      </c>
      <c r="E18" s="254"/>
      <c r="F18" s="254"/>
      <c r="G18" s="254"/>
      <c r="H18" s="254"/>
      <c r="I18" s="254"/>
      <c r="J18" s="254"/>
      <c r="K18" s="254"/>
      <c r="L18" s="254"/>
      <c r="M18" s="254"/>
      <c r="N18" s="59"/>
    </row>
    <row r="19" spans="2:14" ht="15">
      <c r="B19" s="63"/>
      <c r="C19" s="225" t="s">
        <v>364</v>
      </c>
      <c r="D19" s="254" t="s">
        <v>366</v>
      </c>
      <c r="E19" s="254"/>
      <c r="F19" s="254"/>
      <c r="G19" s="254"/>
      <c r="H19" s="254"/>
      <c r="I19" s="254"/>
      <c r="J19" s="254"/>
      <c r="K19" s="254"/>
      <c r="L19" s="254"/>
      <c r="M19" s="254"/>
      <c r="N19" s="59"/>
    </row>
    <row r="20" spans="2:14" ht="40.5" customHeight="1">
      <c r="B20" s="63"/>
      <c r="C20" s="60" t="s">
        <v>361</v>
      </c>
      <c r="D20" s="254" t="s">
        <v>367</v>
      </c>
      <c r="E20" s="254"/>
      <c r="F20" s="254"/>
      <c r="G20" s="254"/>
      <c r="H20" s="254"/>
      <c r="I20" s="254"/>
      <c r="J20" s="254"/>
      <c r="K20" s="254"/>
      <c r="L20" s="254"/>
      <c r="M20" s="254"/>
      <c r="N20" s="59"/>
    </row>
    <row r="21" spans="2:14" ht="15">
      <c r="B21" s="55"/>
      <c r="C21" s="225" t="s">
        <v>368</v>
      </c>
      <c r="D21" s="254" t="s">
        <v>369</v>
      </c>
      <c r="E21" s="254"/>
      <c r="F21" s="254"/>
      <c r="G21" s="254"/>
      <c r="H21" s="254"/>
      <c r="I21" s="254"/>
      <c r="J21" s="254"/>
      <c r="K21" s="254"/>
      <c r="L21" s="254"/>
      <c r="M21" s="254"/>
      <c r="N21" s="59"/>
    </row>
    <row r="22" spans="2:14" ht="54.6" customHeight="1">
      <c r="B22" s="58"/>
      <c r="C22" s="60" t="s">
        <v>362</v>
      </c>
      <c r="D22" s="254" t="s">
        <v>370</v>
      </c>
      <c r="E22" s="254"/>
      <c r="F22" s="254"/>
      <c r="G22" s="254"/>
      <c r="H22" s="254"/>
      <c r="I22" s="254"/>
      <c r="J22" s="254"/>
      <c r="K22" s="254"/>
      <c r="L22" s="254"/>
      <c r="M22" s="254"/>
      <c r="N22" s="59"/>
    </row>
    <row r="23" spans="2:14" ht="15">
      <c r="B23" s="55"/>
      <c r="C23" s="60" t="s">
        <v>371</v>
      </c>
      <c r="D23" s="254" t="s">
        <v>372</v>
      </c>
      <c r="E23" s="254"/>
      <c r="F23" s="254"/>
      <c r="G23" s="254"/>
      <c r="H23" s="254"/>
      <c r="I23" s="254"/>
      <c r="J23" s="254"/>
      <c r="K23" s="254"/>
      <c r="L23" s="254"/>
      <c r="M23" s="254"/>
      <c r="N23" s="59"/>
    </row>
    <row r="24" spans="2:14" ht="55.15" customHeight="1">
      <c r="B24" s="50"/>
      <c r="C24" s="60" t="s">
        <v>363</v>
      </c>
      <c r="D24" s="254" t="s">
        <v>373</v>
      </c>
      <c r="E24" s="254"/>
      <c r="F24" s="254"/>
      <c r="G24" s="254"/>
      <c r="H24" s="254"/>
      <c r="I24" s="254"/>
      <c r="J24" s="254"/>
      <c r="K24" s="254"/>
      <c r="L24" s="254"/>
      <c r="M24" s="254"/>
      <c r="N24" s="59"/>
    </row>
    <row r="25" spans="2:14" ht="43.5" customHeight="1">
      <c r="B25" s="50"/>
      <c r="C25" s="60" t="s">
        <v>313</v>
      </c>
      <c r="D25" s="254" t="s">
        <v>404</v>
      </c>
      <c r="E25" s="254"/>
      <c r="F25" s="254"/>
      <c r="G25" s="254"/>
      <c r="H25" s="254"/>
      <c r="I25" s="254"/>
      <c r="J25" s="254"/>
      <c r="K25" s="254"/>
      <c r="L25" s="254"/>
      <c r="M25" s="254"/>
      <c r="N25" s="59"/>
    </row>
    <row r="26" spans="2:14" ht="17.25" customHeight="1">
      <c r="B26" s="139"/>
      <c r="C26" s="140"/>
      <c r="D26" s="140"/>
      <c r="E26" s="140"/>
      <c r="F26" s="140"/>
      <c r="G26" s="140"/>
      <c r="H26" s="140"/>
      <c r="I26" s="140"/>
      <c r="J26" s="140"/>
      <c r="K26" s="140"/>
      <c r="L26" s="140"/>
      <c r="M26" s="140"/>
      <c r="N26" s="141"/>
    </row>
    <row r="27" spans="2:14" ht="29.25" customHeight="1">
      <c r="B27" s="263" t="s">
        <v>307</v>
      </c>
      <c r="C27" s="265" t="s">
        <v>309</v>
      </c>
      <c r="D27" s="265"/>
      <c r="E27" s="265"/>
      <c r="F27" s="265"/>
      <c r="G27" s="265"/>
      <c r="H27" s="265"/>
      <c r="I27" s="265"/>
      <c r="J27" s="265"/>
      <c r="K27" s="265"/>
      <c r="L27" s="265"/>
      <c r="M27" s="265"/>
      <c r="N27" s="141"/>
    </row>
    <row r="28" spans="2:14" ht="17.25" customHeight="1">
      <c r="B28" s="264"/>
      <c r="C28" s="266" t="s">
        <v>308</v>
      </c>
      <c r="D28" s="266"/>
      <c r="E28" s="266"/>
      <c r="F28" s="266"/>
      <c r="G28" s="266"/>
      <c r="H28" s="266"/>
      <c r="I28" s="266"/>
      <c r="J28" s="266"/>
      <c r="K28" s="266"/>
      <c r="L28" s="266"/>
      <c r="M28" s="266"/>
      <c r="N28" s="141"/>
    </row>
    <row r="29" spans="2:14" ht="17.25" customHeight="1" thickBot="1">
      <c r="B29" s="158"/>
      <c r="C29" s="244"/>
      <c r="D29" s="244"/>
      <c r="E29" s="244"/>
      <c r="F29" s="244"/>
      <c r="G29" s="244"/>
      <c r="H29" s="244"/>
      <c r="I29" s="244"/>
      <c r="J29" s="244"/>
      <c r="K29" s="244"/>
      <c r="L29" s="244"/>
      <c r="M29" s="244"/>
      <c r="N29" s="245"/>
    </row>
  </sheetData>
  <mergeCells count="17">
    <mergeCell ref="B27:B28"/>
    <mergeCell ref="C27:M27"/>
    <mergeCell ref="C28:M28"/>
    <mergeCell ref="D22:M22"/>
    <mergeCell ref="D23:M23"/>
    <mergeCell ref="D24:M24"/>
    <mergeCell ref="D25:M25"/>
    <mergeCell ref="F7:G7"/>
    <mergeCell ref="C12:M12"/>
    <mergeCell ref="C13:M13"/>
    <mergeCell ref="D18:M18"/>
    <mergeCell ref="D19:M19"/>
    <mergeCell ref="D20:M20"/>
    <mergeCell ref="D21:M21"/>
    <mergeCell ref="D15:M15"/>
    <mergeCell ref="D17:M17"/>
    <mergeCell ref="D16:M16"/>
  </mergeCells>
  <hyperlinks>
    <hyperlink ref="C28" r:id="rId1" xr:uid="{00000000-0004-0000-0000-000000000000}"/>
  </hyperlinks>
  <pageMargins left="0.70866141732283472" right="0.70866141732283472" top="0.74803149606299213" bottom="0.74803149606299213" header="0.31496062992125984" footer="0.31496062992125984"/>
  <pageSetup paperSize="9" scale="66" orientation="portrait" r:id="rId2"/>
  <headerFooter>
    <oddFooter>&amp;R&amp;Z&amp;F
&amp;A &amp;P/&amp;N</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codeName="Sheet11">
    <tabColor rgb="FF00B050"/>
    <pageSetUpPr autoPageBreaks="0" fitToPage="1"/>
  </sheetPr>
  <dimension ref="A1:BF122"/>
  <sheetViews>
    <sheetView zoomScaleNormal="100" zoomScaleSheetLayoutView="100" workbookViewId="0"/>
  </sheetViews>
  <sheetFormatPr defaultColWidth="9.5" defaultRowHeight="12.75"/>
  <cols>
    <col min="1" max="1" width="9.75" style="30" customWidth="1"/>
    <col min="2" max="4" width="8.5" style="30" customWidth="1"/>
    <col min="5" max="5" width="11.5" style="30" customWidth="1"/>
    <col min="6" max="6" width="19.5" style="30" customWidth="1"/>
    <col min="7" max="7" width="13.375" style="30" customWidth="1"/>
    <col min="8" max="9" width="14.75" style="30" customWidth="1"/>
    <col min="10" max="10" width="14.75" style="15" customWidth="1"/>
    <col min="11" max="11" width="17.125" style="15" customWidth="1"/>
    <col min="12" max="27" width="8" style="30" customWidth="1"/>
    <col min="28" max="16384" width="9.5" style="30"/>
  </cols>
  <sheetData>
    <row r="1" spans="1:58" ht="30" customHeight="1">
      <c r="A1" s="178" t="s">
        <v>328</v>
      </c>
      <c r="B1" s="178" t="s">
        <v>329</v>
      </c>
      <c r="C1" s="179" t="s">
        <v>331</v>
      </c>
      <c r="D1" s="180" t="s">
        <v>330</v>
      </c>
      <c r="E1" s="173" t="s">
        <v>303</v>
      </c>
      <c r="F1" s="178" t="s">
        <v>334</v>
      </c>
      <c r="G1" s="178" t="s">
        <v>332</v>
      </c>
      <c r="H1" s="223" t="s">
        <v>105</v>
      </c>
      <c r="I1" s="224" t="s">
        <v>106</v>
      </c>
      <c r="J1" s="177" t="s">
        <v>110</v>
      </c>
      <c r="K1" s="240" t="s">
        <v>25</v>
      </c>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row>
    <row r="2" spans="1:58">
      <c r="A2" s="242"/>
      <c r="B2" s="242"/>
      <c r="C2" s="242"/>
      <c r="D2" s="242"/>
      <c r="E2" s="242"/>
      <c r="F2" s="242"/>
      <c r="G2" s="242"/>
      <c r="H2" s="242"/>
      <c r="I2" s="242"/>
      <c r="J2" s="242"/>
      <c r="K2" s="242"/>
    </row>
    <row r="3" spans="1:58">
      <c r="A3" s="242"/>
      <c r="B3" s="242"/>
      <c r="C3" s="242"/>
      <c r="D3" s="242"/>
      <c r="E3" s="242"/>
      <c r="F3" s="242"/>
      <c r="G3" s="242"/>
      <c r="H3" s="242"/>
      <c r="I3" s="242"/>
      <c r="J3" s="242"/>
      <c r="K3" s="242"/>
    </row>
    <row r="4" spans="1:58">
      <c r="A4" s="242"/>
      <c r="B4" s="242"/>
      <c r="C4" s="242"/>
      <c r="D4" s="242"/>
      <c r="E4" s="242"/>
      <c r="F4" s="242"/>
      <c r="G4" s="242"/>
      <c r="H4" s="242"/>
      <c r="I4" s="242"/>
      <c r="J4" s="242"/>
      <c r="K4" s="242"/>
    </row>
    <row r="5" spans="1:58">
      <c r="A5" s="242"/>
      <c r="B5" s="242"/>
      <c r="C5" s="242"/>
      <c r="D5" s="242"/>
      <c r="E5" s="242"/>
      <c r="F5" s="242"/>
      <c r="G5" s="242"/>
      <c r="H5" s="242"/>
      <c r="I5" s="242"/>
      <c r="J5" s="242"/>
      <c r="K5" s="242"/>
    </row>
    <row r="6" spans="1:58">
      <c r="A6" s="242"/>
      <c r="B6" s="242"/>
      <c r="C6" s="242"/>
      <c r="D6" s="242"/>
      <c r="E6" s="242"/>
      <c r="F6" s="242"/>
      <c r="G6" s="242"/>
      <c r="H6" s="242"/>
      <c r="I6" s="242"/>
      <c r="J6" s="242"/>
      <c r="K6" s="242"/>
    </row>
    <row r="7" spans="1:58">
      <c r="A7" s="242"/>
      <c r="B7" s="242"/>
      <c r="C7" s="242"/>
      <c r="D7" s="242"/>
      <c r="E7" s="242"/>
      <c r="F7" s="242"/>
      <c r="G7" s="242"/>
      <c r="H7" s="242"/>
      <c r="I7" s="242"/>
      <c r="J7" s="242"/>
      <c r="K7" s="242"/>
    </row>
    <row r="8" spans="1:58">
      <c r="A8" s="242"/>
      <c r="B8" s="242"/>
      <c r="C8" s="242"/>
      <c r="D8" s="242"/>
      <c r="E8" s="242"/>
      <c r="F8" s="242"/>
      <c r="G8" s="242"/>
      <c r="H8" s="242"/>
      <c r="I8" s="242"/>
      <c r="J8" s="242"/>
      <c r="K8" s="242"/>
    </row>
    <row r="9" spans="1:58">
      <c r="A9" s="242"/>
      <c r="B9" s="242"/>
      <c r="C9" s="242"/>
      <c r="D9" s="242"/>
      <c r="E9" s="242"/>
      <c r="F9" s="242"/>
      <c r="G9" s="242"/>
      <c r="H9" s="242"/>
      <c r="I9" s="242"/>
      <c r="J9" s="242"/>
      <c r="K9" s="242"/>
    </row>
    <row r="10" spans="1:58">
      <c r="A10" s="242"/>
      <c r="B10" s="242"/>
      <c r="C10" s="242"/>
      <c r="D10" s="242"/>
      <c r="E10" s="242"/>
      <c r="F10" s="242"/>
      <c r="G10" s="242"/>
      <c r="H10" s="242"/>
      <c r="I10" s="242"/>
      <c r="J10" s="242"/>
      <c r="K10" s="242"/>
    </row>
    <row r="11" spans="1:58">
      <c r="A11" s="242"/>
      <c r="B11" s="242"/>
      <c r="C11" s="242"/>
      <c r="D11" s="242"/>
      <c r="E11" s="242"/>
      <c r="F11" s="242"/>
      <c r="G11" s="242"/>
      <c r="H11" s="242"/>
      <c r="I11" s="242"/>
      <c r="J11" s="242"/>
      <c r="K11" s="242"/>
    </row>
    <row r="12" spans="1:58">
      <c r="A12" s="242"/>
      <c r="B12" s="242"/>
      <c r="C12" s="242"/>
      <c r="D12" s="242"/>
      <c r="E12" s="242"/>
      <c r="F12" s="242"/>
      <c r="G12" s="242"/>
      <c r="H12" s="242"/>
      <c r="I12" s="242"/>
      <c r="J12" s="242"/>
      <c r="K12" s="242"/>
    </row>
    <row r="13" spans="1:58">
      <c r="A13" s="242"/>
      <c r="B13" s="242"/>
      <c r="C13" s="242"/>
      <c r="D13" s="242"/>
      <c r="E13" s="242"/>
      <c r="F13" s="242"/>
      <c r="G13" s="242"/>
      <c r="H13" s="242"/>
      <c r="I13" s="242"/>
      <c r="J13" s="242"/>
      <c r="K13" s="242"/>
    </row>
    <row r="14" spans="1:58">
      <c r="A14" s="242"/>
      <c r="B14" s="242"/>
      <c r="C14" s="242"/>
      <c r="D14" s="242"/>
      <c r="E14" s="242"/>
      <c r="F14" s="242"/>
      <c r="G14" s="242"/>
      <c r="H14" s="242"/>
      <c r="I14" s="242"/>
      <c r="J14" s="242"/>
      <c r="K14" s="242"/>
    </row>
    <row r="15" spans="1:58">
      <c r="A15" s="242"/>
      <c r="B15" s="242"/>
      <c r="C15" s="242"/>
      <c r="D15" s="242"/>
      <c r="E15" s="242"/>
      <c r="F15" s="242"/>
      <c r="G15" s="242"/>
      <c r="H15" s="242"/>
      <c r="I15" s="242"/>
      <c r="J15" s="242"/>
      <c r="K15" s="242"/>
    </row>
    <row r="16" spans="1:58">
      <c r="A16" s="242"/>
      <c r="B16" s="242"/>
      <c r="C16" s="242"/>
      <c r="D16" s="242"/>
      <c r="E16" s="242"/>
      <c r="F16" s="242"/>
      <c r="G16" s="242"/>
      <c r="H16" s="242"/>
      <c r="I16" s="242"/>
      <c r="J16" s="242"/>
      <c r="K16" s="242"/>
    </row>
    <row r="17" spans="1:11">
      <c r="A17" s="242"/>
      <c r="B17" s="242"/>
      <c r="C17" s="242"/>
      <c r="D17" s="242"/>
      <c r="E17" s="242"/>
      <c r="F17" s="242"/>
      <c r="G17" s="242"/>
      <c r="H17" s="242"/>
      <c r="I17" s="242"/>
      <c r="J17" s="242"/>
      <c r="K17" s="242"/>
    </row>
    <row r="18" spans="1:11">
      <c r="A18" s="242"/>
      <c r="B18" s="242"/>
      <c r="C18" s="242"/>
      <c r="D18" s="242"/>
      <c r="E18" s="242"/>
      <c r="F18" s="242"/>
      <c r="G18" s="242"/>
      <c r="H18" s="242"/>
      <c r="I18" s="242"/>
      <c r="J18" s="242"/>
      <c r="K18" s="242"/>
    </row>
    <row r="19" spans="1:11">
      <c r="A19" s="242"/>
      <c r="B19" s="242"/>
      <c r="C19" s="242"/>
      <c r="D19" s="242"/>
      <c r="E19" s="242"/>
      <c r="F19" s="242"/>
      <c r="G19" s="242"/>
      <c r="H19" s="242"/>
      <c r="I19" s="242"/>
      <c r="J19" s="242"/>
      <c r="K19" s="242"/>
    </row>
    <row r="20" spans="1:11">
      <c r="A20" s="242"/>
      <c r="B20" s="242"/>
      <c r="C20" s="242"/>
      <c r="D20" s="242"/>
      <c r="E20" s="242"/>
      <c r="F20" s="242"/>
      <c r="G20" s="242"/>
      <c r="H20" s="242"/>
      <c r="I20" s="242"/>
      <c r="J20" s="242"/>
      <c r="K20" s="242"/>
    </row>
    <row r="21" spans="1:11">
      <c r="A21" s="242"/>
      <c r="B21" s="242"/>
      <c r="C21" s="242"/>
      <c r="D21" s="242"/>
      <c r="E21" s="242"/>
      <c r="F21" s="242"/>
      <c r="G21" s="242"/>
      <c r="H21" s="242"/>
      <c r="I21" s="242"/>
      <c r="J21" s="242"/>
      <c r="K21" s="242"/>
    </row>
    <row r="22" spans="1:11">
      <c r="A22" s="242"/>
      <c r="B22" s="242"/>
      <c r="C22" s="242"/>
      <c r="D22" s="242"/>
      <c r="E22" s="242"/>
      <c r="F22" s="242"/>
      <c r="G22" s="242"/>
      <c r="H22" s="242"/>
      <c r="I22" s="242"/>
      <c r="J22" s="242"/>
      <c r="K22" s="242"/>
    </row>
    <row r="23" spans="1:11">
      <c r="A23" s="242"/>
      <c r="B23" s="242"/>
      <c r="C23" s="242"/>
      <c r="D23" s="242"/>
      <c r="E23" s="242"/>
      <c r="F23" s="242"/>
      <c r="G23" s="242"/>
      <c r="H23" s="242"/>
      <c r="I23" s="242"/>
      <c r="J23" s="242"/>
      <c r="K23" s="242"/>
    </row>
    <row r="24" spans="1:11">
      <c r="A24" s="242"/>
      <c r="B24" s="242"/>
      <c r="C24" s="242"/>
      <c r="D24" s="242"/>
      <c r="E24" s="242"/>
      <c r="F24" s="242"/>
      <c r="G24" s="242"/>
      <c r="H24" s="242"/>
      <c r="I24" s="242"/>
      <c r="J24" s="242"/>
      <c r="K24" s="242"/>
    </row>
    <row r="25" spans="1:11">
      <c r="A25" s="242"/>
      <c r="B25" s="242"/>
      <c r="C25" s="242"/>
      <c r="D25" s="242"/>
      <c r="E25" s="242"/>
      <c r="F25" s="242"/>
      <c r="G25" s="242"/>
      <c r="H25" s="242"/>
      <c r="I25" s="242"/>
      <c r="J25" s="242"/>
      <c r="K25" s="242"/>
    </row>
    <row r="26" spans="1:11">
      <c r="A26" s="242"/>
      <c r="B26" s="242"/>
      <c r="C26" s="242"/>
      <c r="D26" s="242"/>
      <c r="E26" s="242"/>
      <c r="F26" s="242"/>
      <c r="G26" s="242"/>
      <c r="H26" s="242"/>
      <c r="I26" s="242"/>
      <c r="J26" s="242"/>
      <c r="K26" s="242"/>
    </row>
    <row r="27" spans="1:11">
      <c r="A27" s="242"/>
      <c r="B27" s="242"/>
      <c r="C27" s="242"/>
      <c r="D27" s="242"/>
      <c r="E27" s="242"/>
      <c r="F27" s="242"/>
      <c r="G27" s="242"/>
      <c r="H27" s="242"/>
      <c r="I27" s="242"/>
      <c r="J27" s="242"/>
      <c r="K27" s="242"/>
    </row>
    <row r="28" spans="1:11">
      <c r="A28" s="242"/>
      <c r="B28" s="242"/>
      <c r="C28" s="242"/>
      <c r="D28" s="242"/>
      <c r="E28" s="242"/>
      <c r="F28" s="242"/>
      <c r="G28" s="242"/>
      <c r="H28" s="242"/>
      <c r="I28" s="242"/>
      <c r="J28" s="242"/>
      <c r="K28" s="242"/>
    </row>
    <row r="29" spans="1:11">
      <c r="A29" s="242"/>
      <c r="B29" s="242"/>
      <c r="C29" s="242"/>
      <c r="D29" s="242"/>
      <c r="E29" s="242"/>
      <c r="F29" s="242"/>
      <c r="G29" s="242"/>
      <c r="H29" s="242"/>
      <c r="I29" s="242"/>
      <c r="J29" s="242"/>
      <c r="K29" s="242"/>
    </row>
    <row r="30" spans="1:11">
      <c r="A30" s="242"/>
      <c r="B30" s="242"/>
      <c r="C30" s="242"/>
      <c r="D30" s="242"/>
      <c r="E30" s="242"/>
      <c r="F30" s="242"/>
      <c r="G30" s="242"/>
      <c r="H30" s="242"/>
      <c r="I30" s="242"/>
      <c r="J30" s="242"/>
      <c r="K30" s="242"/>
    </row>
    <row r="31" spans="1:11">
      <c r="A31" s="242"/>
      <c r="B31" s="242"/>
      <c r="C31" s="242"/>
      <c r="D31" s="242"/>
      <c r="E31" s="242"/>
      <c r="F31" s="242"/>
      <c r="G31" s="242"/>
      <c r="H31" s="242"/>
      <c r="I31" s="242"/>
      <c r="J31" s="242"/>
      <c r="K31" s="242"/>
    </row>
    <row r="32" spans="1:11">
      <c r="A32" s="242"/>
      <c r="B32" s="242"/>
      <c r="C32" s="242"/>
      <c r="D32" s="242"/>
      <c r="E32" s="242"/>
      <c r="F32" s="242"/>
      <c r="G32" s="242"/>
      <c r="H32" s="242"/>
      <c r="I32" s="242"/>
      <c r="J32" s="242"/>
      <c r="K32" s="242"/>
    </row>
    <row r="33" spans="1:11">
      <c r="A33" s="242"/>
      <c r="B33" s="242"/>
      <c r="C33" s="242"/>
      <c r="D33" s="242"/>
      <c r="E33" s="242"/>
      <c r="F33" s="242"/>
      <c r="G33" s="242"/>
      <c r="H33" s="242"/>
      <c r="I33" s="242"/>
      <c r="J33" s="242"/>
      <c r="K33" s="242"/>
    </row>
    <row r="34" spans="1:11">
      <c r="A34" s="242"/>
      <c r="B34" s="242"/>
      <c r="C34" s="242"/>
      <c r="D34" s="242"/>
      <c r="E34" s="242"/>
      <c r="F34" s="242"/>
      <c r="G34" s="242"/>
      <c r="H34" s="242"/>
      <c r="I34" s="242"/>
      <c r="J34" s="242"/>
      <c r="K34" s="242"/>
    </row>
    <row r="35" spans="1:11">
      <c r="A35" s="242"/>
      <c r="B35" s="242"/>
      <c r="C35" s="242"/>
      <c r="D35" s="242"/>
      <c r="E35" s="242"/>
      <c r="F35" s="242"/>
      <c r="G35" s="242"/>
      <c r="H35" s="242"/>
      <c r="I35" s="242"/>
      <c r="J35" s="242"/>
      <c r="K35" s="242"/>
    </row>
    <row r="36" spans="1:11">
      <c r="A36" s="242"/>
      <c r="B36" s="242"/>
      <c r="C36" s="242"/>
      <c r="D36" s="242"/>
      <c r="E36" s="242"/>
      <c r="F36" s="242"/>
      <c r="G36" s="242"/>
      <c r="H36" s="242"/>
      <c r="I36" s="242"/>
      <c r="J36" s="242"/>
      <c r="K36" s="242"/>
    </row>
    <row r="37" spans="1:11">
      <c r="A37" s="242"/>
      <c r="B37" s="242"/>
      <c r="C37" s="242"/>
      <c r="D37" s="242"/>
      <c r="E37" s="242"/>
      <c r="F37" s="242"/>
      <c r="G37" s="242"/>
      <c r="H37" s="242"/>
      <c r="I37" s="242"/>
      <c r="J37" s="242"/>
      <c r="K37" s="242"/>
    </row>
    <row r="38" spans="1:11">
      <c r="A38" s="242"/>
      <c r="B38" s="242"/>
      <c r="C38" s="242"/>
      <c r="D38" s="242"/>
      <c r="E38" s="242"/>
      <c r="F38" s="242"/>
      <c r="G38" s="242"/>
      <c r="H38" s="242"/>
      <c r="I38" s="242"/>
      <c r="J38" s="242"/>
      <c r="K38" s="242"/>
    </row>
    <row r="39" spans="1:11">
      <c r="A39" s="242"/>
      <c r="B39" s="242"/>
      <c r="C39" s="242"/>
      <c r="D39" s="242"/>
      <c r="E39" s="242"/>
      <c r="F39" s="242"/>
      <c r="G39" s="242"/>
      <c r="H39" s="242"/>
      <c r="I39" s="242"/>
      <c r="J39" s="242"/>
      <c r="K39" s="242"/>
    </row>
    <row r="40" spans="1:11">
      <c r="A40" s="242"/>
      <c r="B40" s="242"/>
      <c r="C40" s="242"/>
      <c r="D40" s="242"/>
      <c r="E40" s="242"/>
      <c r="F40" s="242"/>
      <c r="G40" s="242"/>
      <c r="H40" s="242"/>
      <c r="I40" s="242"/>
      <c r="J40" s="242"/>
      <c r="K40" s="242"/>
    </row>
    <row r="41" spans="1:11">
      <c r="A41" s="242"/>
      <c r="B41" s="242"/>
      <c r="C41" s="242"/>
      <c r="D41" s="242"/>
      <c r="E41" s="242"/>
      <c r="F41" s="242"/>
      <c r="G41" s="242"/>
      <c r="H41" s="242"/>
      <c r="I41" s="242"/>
      <c r="J41" s="242"/>
      <c r="K41" s="242"/>
    </row>
    <row r="42" spans="1:11">
      <c r="A42" s="242"/>
      <c r="B42" s="242"/>
      <c r="C42" s="242"/>
      <c r="D42" s="242"/>
      <c r="E42" s="242"/>
      <c r="F42" s="242"/>
      <c r="G42" s="242"/>
      <c r="H42" s="242"/>
      <c r="I42" s="242"/>
      <c r="J42" s="242"/>
      <c r="K42" s="242"/>
    </row>
    <row r="43" spans="1:11">
      <c r="A43" s="242"/>
      <c r="B43" s="242"/>
      <c r="C43" s="242"/>
      <c r="D43" s="242"/>
      <c r="E43" s="242"/>
      <c r="F43" s="242"/>
      <c r="G43" s="242"/>
      <c r="H43" s="242"/>
      <c r="I43" s="242"/>
      <c r="J43" s="242"/>
      <c r="K43" s="242"/>
    </row>
    <row r="44" spans="1:11">
      <c r="A44" s="242"/>
      <c r="B44" s="242"/>
      <c r="C44" s="242"/>
      <c r="D44" s="242"/>
      <c r="E44" s="242"/>
      <c r="F44" s="242"/>
      <c r="G44" s="242"/>
      <c r="H44" s="242"/>
      <c r="I44" s="242"/>
      <c r="J44" s="242"/>
      <c r="K44" s="242"/>
    </row>
    <row r="45" spans="1:11">
      <c r="A45" s="242"/>
      <c r="B45" s="242"/>
      <c r="C45" s="242"/>
      <c r="D45" s="242"/>
      <c r="E45" s="242"/>
      <c r="F45" s="242"/>
      <c r="G45" s="242"/>
      <c r="H45" s="242"/>
      <c r="I45" s="242"/>
      <c r="J45" s="242"/>
      <c r="K45" s="242"/>
    </row>
    <row r="46" spans="1:11">
      <c r="A46" s="242"/>
      <c r="B46" s="242"/>
      <c r="C46" s="242"/>
      <c r="D46" s="242"/>
      <c r="E46" s="242"/>
      <c r="F46" s="242"/>
      <c r="G46" s="242"/>
      <c r="H46" s="242"/>
      <c r="I46" s="242"/>
      <c r="J46" s="242"/>
      <c r="K46" s="242"/>
    </row>
    <row r="47" spans="1:11">
      <c r="A47" s="242"/>
      <c r="B47" s="242"/>
      <c r="C47" s="242"/>
      <c r="D47" s="242"/>
      <c r="E47" s="242"/>
      <c r="F47" s="242"/>
      <c r="G47" s="242"/>
      <c r="H47" s="242"/>
      <c r="I47" s="242"/>
      <c r="J47" s="242"/>
      <c r="K47" s="242"/>
    </row>
    <row r="48" spans="1:11">
      <c r="A48" s="242"/>
      <c r="B48" s="242"/>
      <c r="C48" s="242"/>
      <c r="D48" s="242"/>
      <c r="E48" s="242"/>
      <c r="F48" s="242"/>
      <c r="G48" s="242"/>
      <c r="H48" s="242"/>
      <c r="I48" s="242"/>
      <c r="J48" s="242"/>
      <c r="K48" s="242"/>
    </row>
    <row r="49" spans="1:11">
      <c r="A49" s="242"/>
      <c r="B49" s="242"/>
      <c r="C49" s="242"/>
      <c r="D49" s="242"/>
      <c r="E49" s="242"/>
      <c r="F49" s="242"/>
      <c r="G49" s="242"/>
      <c r="H49" s="242"/>
      <c r="I49" s="242"/>
      <c r="J49" s="242"/>
      <c r="K49" s="242"/>
    </row>
    <row r="50" spans="1:11">
      <c r="A50" s="242"/>
      <c r="B50" s="242"/>
      <c r="C50" s="242"/>
      <c r="D50" s="242"/>
      <c r="E50" s="242"/>
      <c r="F50" s="242"/>
      <c r="G50" s="242"/>
      <c r="H50" s="242"/>
      <c r="I50" s="242"/>
      <c r="J50" s="242"/>
      <c r="K50" s="242"/>
    </row>
    <row r="51" spans="1:11">
      <c r="A51" s="242"/>
      <c r="B51" s="242"/>
      <c r="C51" s="242"/>
      <c r="D51" s="242"/>
      <c r="E51" s="242"/>
      <c r="F51" s="242"/>
      <c r="G51" s="242"/>
      <c r="H51" s="242"/>
      <c r="I51" s="242"/>
      <c r="J51" s="242"/>
      <c r="K51" s="242"/>
    </row>
    <row r="52" spans="1:11">
      <c r="A52" s="242"/>
      <c r="B52" s="242"/>
      <c r="C52" s="242"/>
      <c r="D52" s="242"/>
      <c r="E52" s="242"/>
      <c r="F52" s="242"/>
      <c r="G52" s="242"/>
      <c r="H52" s="242"/>
      <c r="I52" s="242"/>
      <c r="J52" s="242"/>
      <c r="K52" s="242"/>
    </row>
    <row r="53" spans="1:11">
      <c r="A53" s="242"/>
      <c r="B53" s="242"/>
      <c r="C53" s="242"/>
      <c r="D53" s="242"/>
      <c r="E53" s="242"/>
      <c r="F53" s="242"/>
      <c r="G53" s="242"/>
      <c r="H53" s="242"/>
      <c r="I53" s="242"/>
      <c r="J53" s="242"/>
      <c r="K53" s="242"/>
    </row>
    <row r="54" spans="1:11">
      <c r="A54" s="242"/>
      <c r="B54" s="242"/>
      <c r="C54" s="242"/>
      <c r="D54" s="242"/>
      <c r="E54" s="242"/>
      <c r="F54" s="242"/>
      <c r="G54" s="242"/>
      <c r="H54" s="242"/>
      <c r="I54" s="242"/>
      <c r="J54" s="242"/>
      <c r="K54" s="242"/>
    </row>
    <row r="55" spans="1:11">
      <c r="A55" s="242"/>
      <c r="B55" s="242"/>
      <c r="C55" s="242"/>
      <c r="D55" s="242"/>
      <c r="E55" s="242"/>
      <c r="F55" s="242"/>
      <c r="G55" s="242"/>
      <c r="H55" s="242"/>
      <c r="I55" s="242"/>
      <c r="J55" s="242"/>
      <c r="K55" s="242"/>
    </row>
    <row r="56" spans="1:11">
      <c r="A56" s="242"/>
      <c r="B56" s="242"/>
      <c r="C56" s="242"/>
      <c r="D56" s="242"/>
      <c r="E56" s="242"/>
      <c r="F56" s="242"/>
      <c r="G56" s="242"/>
      <c r="H56" s="242"/>
      <c r="I56" s="242"/>
      <c r="J56" s="242"/>
      <c r="K56" s="242"/>
    </row>
    <row r="57" spans="1:11">
      <c r="A57" s="242"/>
      <c r="B57" s="242"/>
      <c r="C57" s="242"/>
      <c r="D57" s="242"/>
      <c r="E57" s="242"/>
      <c r="F57" s="242"/>
      <c r="G57" s="242"/>
      <c r="H57" s="242"/>
      <c r="I57" s="242"/>
      <c r="J57" s="242"/>
      <c r="K57" s="242"/>
    </row>
    <row r="58" spans="1:11">
      <c r="A58" s="242"/>
      <c r="B58" s="242"/>
      <c r="C58" s="242"/>
      <c r="D58" s="242"/>
      <c r="E58" s="242"/>
      <c r="F58" s="242"/>
      <c r="G58" s="242"/>
      <c r="H58" s="242"/>
      <c r="I58" s="242"/>
      <c r="J58" s="242"/>
      <c r="K58" s="242"/>
    </row>
    <row r="59" spans="1:11">
      <c r="A59" s="242"/>
      <c r="B59" s="242"/>
      <c r="C59" s="242"/>
      <c r="D59" s="242"/>
      <c r="E59" s="242"/>
      <c r="F59" s="242"/>
      <c r="G59" s="242"/>
      <c r="H59" s="242"/>
      <c r="I59" s="242"/>
      <c r="J59" s="242"/>
      <c r="K59" s="242"/>
    </row>
    <row r="60" spans="1:11">
      <c r="A60" s="242"/>
      <c r="B60" s="242"/>
      <c r="C60" s="242"/>
      <c r="D60" s="242"/>
      <c r="E60" s="242"/>
      <c r="F60" s="242"/>
      <c r="G60" s="242"/>
      <c r="H60" s="242"/>
      <c r="I60" s="242"/>
      <c r="J60" s="242"/>
      <c r="K60" s="242"/>
    </row>
    <row r="61" spans="1:11">
      <c r="A61" s="242"/>
      <c r="B61" s="242"/>
      <c r="C61" s="242"/>
      <c r="D61" s="242"/>
      <c r="E61" s="242"/>
      <c r="F61" s="242"/>
      <c r="G61" s="242"/>
      <c r="H61" s="242"/>
      <c r="I61" s="242"/>
      <c r="J61" s="242"/>
      <c r="K61" s="242"/>
    </row>
    <row r="62" spans="1:11">
      <c r="A62" s="242"/>
      <c r="B62" s="242"/>
      <c r="C62" s="242"/>
      <c r="D62" s="242"/>
      <c r="E62" s="242"/>
      <c r="F62" s="242"/>
      <c r="G62" s="242"/>
      <c r="H62" s="242"/>
      <c r="I62" s="242"/>
      <c r="J62" s="242"/>
      <c r="K62" s="242"/>
    </row>
    <row r="63" spans="1:11">
      <c r="A63" s="242"/>
      <c r="B63" s="242"/>
      <c r="C63" s="242"/>
      <c r="D63" s="242"/>
      <c r="E63" s="242"/>
      <c r="F63" s="242"/>
      <c r="G63" s="242"/>
      <c r="H63" s="242"/>
      <c r="I63" s="242"/>
      <c r="J63" s="242"/>
      <c r="K63" s="242"/>
    </row>
    <row r="64" spans="1:11">
      <c r="A64" s="242"/>
      <c r="B64" s="242"/>
      <c r="C64" s="242"/>
      <c r="D64" s="242"/>
      <c r="E64" s="242"/>
      <c r="F64" s="242"/>
      <c r="G64" s="242"/>
      <c r="H64" s="242"/>
      <c r="I64" s="242"/>
      <c r="J64" s="242"/>
      <c r="K64" s="242"/>
    </row>
    <row r="65" spans="1:11">
      <c r="A65" s="242"/>
      <c r="B65" s="242"/>
      <c r="C65" s="242"/>
      <c r="D65" s="242"/>
      <c r="E65" s="242"/>
      <c r="F65" s="242"/>
      <c r="G65" s="242"/>
      <c r="H65" s="242"/>
      <c r="I65" s="242"/>
      <c r="J65" s="242"/>
      <c r="K65" s="242"/>
    </row>
    <row r="66" spans="1:11">
      <c r="A66" s="242"/>
      <c r="B66" s="242"/>
      <c r="C66" s="242"/>
      <c r="D66" s="242"/>
      <c r="E66" s="242"/>
      <c r="F66" s="242"/>
      <c r="G66" s="242"/>
      <c r="H66" s="242"/>
      <c r="I66" s="242"/>
      <c r="J66" s="242"/>
      <c r="K66" s="242"/>
    </row>
    <row r="67" spans="1:11">
      <c r="A67" s="242"/>
      <c r="B67" s="242"/>
      <c r="C67" s="242"/>
      <c r="D67" s="242"/>
      <c r="E67" s="242"/>
      <c r="F67" s="242"/>
      <c r="G67" s="242"/>
      <c r="H67" s="242"/>
      <c r="I67" s="242"/>
      <c r="J67" s="242"/>
      <c r="K67" s="242"/>
    </row>
    <row r="68" spans="1:11">
      <c r="A68" s="242"/>
      <c r="B68" s="242"/>
      <c r="C68" s="242"/>
      <c r="D68" s="242"/>
      <c r="E68" s="242"/>
      <c r="F68" s="242"/>
      <c r="G68" s="242"/>
      <c r="H68" s="242"/>
      <c r="I68" s="242"/>
      <c r="J68" s="242"/>
      <c r="K68" s="242"/>
    </row>
    <row r="69" spans="1:11">
      <c r="A69" s="242"/>
      <c r="B69" s="242"/>
      <c r="C69" s="242"/>
      <c r="D69" s="242"/>
      <c r="E69" s="242"/>
      <c r="F69" s="242"/>
      <c r="G69" s="242"/>
      <c r="H69" s="242"/>
      <c r="I69" s="242"/>
      <c r="J69" s="242"/>
      <c r="K69" s="242"/>
    </row>
    <row r="70" spans="1:11">
      <c r="A70" s="242"/>
      <c r="B70" s="242"/>
      <c r="C70" s="242"/>
      <c r="D70" s="242"/>
      <c r="E70" s="242"/>
      <c r="F70" s="242"/>
      <c r="G70" s="242"/>
      <c r="H70" s="242"/>
      <c r="I70" s="242"/>
      <c r="J70" s="242"/>
      <c r="K70" s="242"/>
    </row>
    <row r="71" spans="1:11">
      <c r="A71" s="242"/>
      <c r="B71" s="242"/>
      <c r="C71" s="242"/>
      <c r="D71" s="242"/>
      <c r="E71" s="242"/>
      <c r="F71" s="242"/>
      <c r="G71" s="242"/>
      <c r="H71" s="242"/>
      <c r="I71" s="242"/>
      <c r="J71" s="242"/>
      <c r="K71" s="242"/>
    </row>
    <row r="72" spans="1:11">
      <c r="A72" s="242"/>
      <c r="B72" s="242"/>
      <c r="C72" s="242"/>
      <c r="D72" s="242"/>
      <c r="E72" s="242"/>
      <c r="F72" s="242"/>
      <c r="G72" s="242"/>
      <c r="H72" s="242"/>
      <c r="I72" s="242"/>
      <c r="J72" s="242"/>
      <c r="K72" s="242"/>
    </row>
    <row r="73" spans="1:11">
      <c r="A73" s="242"/>
      <c r="B73" s="242"/>
      <c r="C73" s="242"/>
      <c r="D73" s="242"/>
      <c r="E73" s="242"/>
      <c r="F73" s="242"/>
      <c r="G73" s="242"/>
      <c r="H73" s="242"/>
      <c r="I73" s="242"/>
      <c r="J73" s="242"/>
      <c r="K73" s="242"/>
    </row>
    <row r="74" spans="1:11">
      <c r="A74" s="242"/>
      <c r="B74" s="242"/>
      <c r="C74" s="242"/>
      <c r="D74" s="242"/>
      <c r="E74" s="242"/>
      <c r="F74" s="242"/>
      <c r="G74" s="242"/>
      <c r="H74" s="242"/>
      <c r="I74" s="242"/>
      <c r="J74" s="242"/>
      <c r="K74" s="242"/>
    </row>
    <row r="75" spans="1:11">
      <c r="A75" s="242"/>
      <c r="B75" s="242"/>
      <c r="C75" s="242"/>
      <c r="D75" s="242"/>
      <c r="E75" s="242"/>
      <c r="F75" s="242"/>
      <c r="G75" s="242"/>
      <c r="H75" s="242"/>
      <c r="I75" s="242"/>
      <c r="J75" s="242"/>
      <c r="K75" s="242"/>
    </row>
    <row r="76" spans="1:11">
      <c r="A76" s="242"/>
      <c r="B76" s="242"/>
      <c r="C76" s="242"/>
      <c r="D76" s="242"/>
      <c r="E76" s="242"/>
      <c r="F76" s="242"/>
      <c r="G76" s="242"/>
      <c r="H76" s="242"/>
      <c r="I76" s="242"/>
      <c r="J76" s="242"/>
      <c r="K76" s="242"/>
    </row>
    <row r="77" spans="1:11">
      <c r="A77" s="242"/>
      <c r="B77" s="242"/>
      <c r="C77" s="242"/>
      <c r="D77" s="242"/>
      <c r="E77" s="242"/>
      <c r="F77" s="242"/>
      <c r="G77" s="242"/>
      <c r="H77" s="242"/>
      <c r="I77" s="242"/>
      <c r="J77" s="242"/>
      <c r="K77" s="242"/>
    </row>
    <row r="78" spans="1:11">
      <c r="A78" s="242"/>
      <c r="B78" s="242"/>
      <c r="C78" s="242"/>
      <c r="D78" s="242"/>
      <c r="E78" s="242"/>
      <c r="F78" s="242"/>
      <c r="G78" s="242"/>
      <c r="H78" s="242"/>
      <c r="I78" s="242"/>
      <c r="J78" s="242"/>
      <c r="K78" s="242"/>
    </row>
    <row r="79" spans="1:11">
      <c r="A79" s="242"/>
      <c r="B79" s="242"/>
      <c r="C79" s="242"/>
      <c r="D79" s="242"/>
      <c r="E79" s="242"/>
      <c r="F79" s="242"/>
      <c r="G79" s="242"/>
      <c r="H79" s="242"/>
      <c r="I79" s="242"/>
      <c r="J79" s="242"/>
      <c r="K79" s="242"/>
    </row>
    <row r="80" spans="1:11">
      <c r="A80" s="242"/>
      <c r="B80" s="242"/>
      <c r="C80" s="242"/>
      <c r="D80" s="242"/>
      <c r="E80" s="242"/>
      <c r="F80" s="242"/>
      <c r="G80" s="242"/>
      <c r="H80" s="242"/>
      <c r="I80" s="242"/>
      <c r="J80" s="242"/>
      <c r="K80" s="242"/>
    </row>
    <row r="81" spans="1:11">
      <c r="A81" s="242"/>
      <c r="B81" s="242"/>
      <c r="C81" s="242"/>
      <c r="D81" s="242"/>
      <c r="E81" s="242"/>
      <c r="F81" s="242"/>
      <c r="G81" s="242"/>
      <c r="H81" s="242"/>
      <c r="I81" s="242"/>
      <c r="J81" s="242"/>
      <c r="K81" s="242"/>
    </row>
    <row r="82" spans="1:11">
      <c r="A82" s="242"/>
      <c r="B82" s="242"/>
      <c r="C82" s="242"/>
      <c r="D82" s="242"/>
      <c r="E82" s="242"/>
      <c r="F82" s="242"/>
      <c r="G82" s="242"/>
      <c r="H82" s="242"/>
      <c r="I82" s="242"/>
      <c r="J82" s="242"/>
      <c r="K82" s="242"/>
    </row>
    <row r="83" spans="1:11">
      <c r="A83" s="242"/>
      <c r="B83" s="242"/>
      <c r="C83" s="242"/>
      <c r="D83" s="242"/>
      <c r="E83" s="242"/>
      <c r="F83" s="242"/>
      <c r="G83" s="242"/>
      <c r="H83" s="242"/>
      <c r="I83" s="242"/>
      <c r="J83" s="242"/>
      <c r="K83" s="242"/>
    </row>
    <row r="84" spans="1:11">
      <c r="A84" s="242"/>
      <c r="B84" s="242"/>
      <c r="C84" s="242"/>
      <c r="D84" s="242"/>
      <c r="E84" s="242"/>
      <c r="F84" s="242"/>
      <c r="G84" s="242"/>
      <c r="H84" s="242"/>
      <c r="I84" s="242"/>
      <c r="J84" s="242"/>
      <c r="K84" s="242"/>
    </row>
    <row r="85" spans="1:11">
      <c r="A85" s="242"/>
      <c r="B85" s="242"/>
      <c r="C85" s="242"/>
      <c r="D85" s="242"/>
      <c r="E85" s="242"/>
      <c r="F85" s="242"/>
      <c r="G85" s="242"/>
      <c r="H85" s="242"/>
      <c r="I85" s="242"/>
      <c r="J85" s="242"/>
      <c r="K85" s="242"/>
    </row>
    <row r="86" spans="1:11">
      <c r="A86" s="242"/>
      <c r="B86" s="242"/>
      <c r="C86" s="242"/>
      <c r="D86" s="242"/>
      <c r="E86" s="242"/>
      <c r="F86" s="242"/>
      <c r="G86" s="242"/>
      <c r="H86" s="242"/>
      <c r="I86" s="242"/>
      <c r="J86" s="242"/>
      <c r="K86" s="242"/>
    </row>
    <row r="87" spans="1:11">
      <c r="A87" s="242"/>
      <c r="B87" s="242"/>
      <c r="C87" s="242"/>
      <c r="D87" s="242"/>
      <c r="E87" s="242"/>
      <c r="F87" s="242"/>
      <c r="G87" s="242"/>
      <c r="H87" s="242"/>
      <c r="I87" s="242"/>
      <c r="J87" s="242"/>
      <c r="K87" s="242"/>
    </row>
    <row r="88" spans="1:11">
      <c r="A88" s="242"/>
      <c r="B88" s="242"/>
      <c r="C88" s="242"/>
      <c r="D88" s="242"/>
      <c r="E88" s="242"/>
      <c r="F88" s="242"/>
      <c r="G88" s="242"/>
      <c r="H88" s="242"/>
      <c r="I88" s="242"/>
      <c r="J88" s="242"/>
      <c r="K88" s="242"/>
    </row>
    <row r="89" spans="1:11">
      <c r="A89" s="242"/>
      <c r="B89" s="242"/>
      <c r="C89" s="242"/>
      <c r="D89" s="242"/>
      <c r="E89" s="242"/>
      <c r="F89" s="242"/>
      <c r="G89" s="242"/>
      <c r="H89" s="242"/>
      <c r="I89" s="242"/>
      <c r="J89" s="242"/>
      <c r="K89" s="242"/>
    </row>
    <row r="90" spans="1:11">
      <c r="A90" s="242"/>
      <c r="B90" s="242"/>
      <c r="C90" s="242"/>
      <c r="D90" s="242"/>
      <c r="E90" s="242"/>
      <c r="F90" s="242"/>
      <c r="G90" s="242"/>
      <c r="H90" s="242"/>
      <c r="I90" s="242"/>
      <c r="J90" s="242"/>
      <c r="K90" s="242"/>
    </row>
    <row r="91" spans="1:11">
      <c r="A91" s="242"/>
      <c r="B91" s="242"/>
      <c r="C91" s="242"/>
      <c r="D91" s="242"/>
      <c r="E91" s="242"/>
      <c r="F91" s="242"/>
      <c r="G91" s="242"/>
      <c r="H91" s="242"/>
      <c r="I91" s="242"/>
      <c r="J91" s="242"/>
      <c r="K91" s="242"/>
    </row>
    <row r="92" spans="1:11">
      <c r="A92" s="242"/>
      <c r="B92" s="242"/>
      <c r="C92" s="242"/>
      <c r="D92" s="242"/>
      <c r="E92" s="242"/>
      <c r="F92" s="242"/>
      <c r="G92" s="242"/>
      <c r="H92" s="242"/>
      <c r="I92" s="242"/>
      <c r="J92" s="242"/>
      <c r="K92" s="242"/>
    </row>
    <row r="93" spans="1:11">
      <c r="A93" s="242"/>
      <c r="B93" s="242"/>
      <c r="C93" s="242"/>
      <c r="D93" s="242"/>
      <c r="E93" s="242"/>
      <c r="F93" s="242"/>
      <c r="G93" s="242"/>
      <c r="H93" s="242"/>
      <c r="I93" s="242"/>
      <c r="J93" s="242"/>
      <c r="K93" s="242"/>
    </row>
    <row r="94" spans="1:11">
      <c r="A94" s="242"/>
      <c r="B94" s="242"/>
      <c r="C94" s="242"/>
      <c r="D94" s="242"/>
      <c r="E94" s="242"/>
      <c r="F94" s="242"/>
      <c r="G94" s="242"/>
      <c r="H94" s="242"/>
      <c r="I94" s="242"/>
      <c r="J94" s="242"/>
      <c r="K94" s="242"/>
    </row>
    <row r="95" spans="1:11">
      <c r="A95" s="242"/>
      <c r="B95" s="242"/>
      <c r="C95" s="242"/>
      <c r="D95" s="242"/>
      <c r="E95" s="242"/>
      <c r="F95" s="242"/>
      <c r="G95" s="242"/>
      <c r="H95" s="242"/>
      <c r="I95" s="242"/>
      <c r="J95" s="242"/>
      <c r="K95" s="242"/>
    </row>
    <row r="96" spans="1:11">
      <c r="A96" s="242"/>
      <c r="B96" s="242"/>
      <c r="C96" s="242"/>
      <c r="D96" s="242"/>
      <c r="E96" s="242"/>
      <c r="F96" s="242"/>
      <c r="G96" s="242"/>
      <c r="H96" s="242"/>
      <c r="I96" s="242"/>
      <c r="J96" s="242"/>
      <c r="K96" s="242"/>
    </row>
    <row r="97" spans="1:11">
      <c r="A97" s="242"/>
      <c r="B97" s="242"/>
      <c r="C97" s="242"/>
      <c r="D97" s="242"/>
      <c r="E97" s="242"/>
      <c r="F97" s="242"/>
      <c r="G97" s="242"/>
      <c r="H97" s="242"/>
      <c r="I97" s="242"/>
      <c r="J97" s="242"/>
      <c r="K97" s="242"/>
    </row>
    <row r="98" spans="1:11">
      <c r="A98" s="242"/>
      <c r="B98" s="242"/>
      <c r="C98" s="242"/>
      <c r="D98" s="242"/>
      <c r="E98" s="242"/>
      <c r="F98" s="242"/>
      <c r="G98" s="242"/>
      <c r="H98" s="242"/>
      <c r="I98" s="242"/>
      <c r="J98" s="242"/>
      <c r="K98" s="242"/>
    </row>
    <row r="99" spans="1:11">
      <c r="A99" s="242"/>
      <c r="B99" s="242"/>
      <c r="C99" s="242"/>
      <c r="D99" s="242"/>
      <c r="E99" s="242"/>
      <c r="F99" s="242"/>
      <c r="G99" s="242"/>
      <c r="H99" s="242"/>
      <c r="I99" s="242"/>
      <c r="J99" s="242"/>
      <c r="K99" s="242"/>
    </row>
    <row r="100" spans="1:11">
      <c r="A100" s="242"/>
      <c r="B100" s="242"/>
      <c r="C100" s="242"/>
      <c r="D100" s="242"/>
      <c r="E100" s="242"/>
      <c r="F100" s="242"/>
      <c r="G100" s="242"/>
      <c r="H100" s="242"/>
      <c r="I100" s="242"/>
      <c r="J100" s="242"/>
      <c r="K100" s="242"/>
    </row>
    <row r="101" spans="1:11">
      <c r="A101" s="242"/>
      <c r="B101" s="242"/>
      <c r="C101" s="242"/>
      <c r="D101" s="242"/>
      <c r="E101" s="242"/>
      <c r="F101" s="242"/>
      <c r="G101" s="242"/>
      <c r="H101" s="242"/>
      <c r="I101" s="242"/>
      <c r="J101" s="242"/>
      <c r="K101" s="242"/>
    </row>
    <row r="102" spans="1:11">
      <c r="A102" s="242"/>
      <c r="B102" s="242"/>
      <c r="C102" s="242"/>
      <c r="D102" s="242"/>
      <c r="E102" s="242"/>
      <c r="F102" s="242"/>
      <c r="G102" s="242"/>
      <c r="H102" s="242"/>
      <c r="I102" s="242"/>
      <c r="J102" s="242"/>
      <c r="K102" s="242"/>
    </row>
    <row r="103" spans="1:11">
      <c r="A103" s="242"/>
      <c r="B103" s="242"/>
      <c r="C103" s="242"/>
      <c r="D103" s="242"/>
      <c r="E103" s="242"/>
      <c r="F103" s="242"/>
      <c r="G103" s="242"/>
      <c r="H103" s="242"/>
      <c r="I103" s="242"/>
      <c r="J103" s="242"/>
      <c r="K103" s="242"/>
    </row>
    <row r="104" spans="1:11">
      <c r="A104" s="242"/>
      <c r="B104" s="242"/>
      <c r="C104" s="242"/>
      <c r="D104" s="242"/>
      <c r="E104" s="242"/>
      <c r="F104" s="242"/>
      <c r="G104" s="242"/>
      <c r="H104" s="242"/>
      <c r="I104" s="242"/>
      <c r="J104" s="242"/>
      <c r="K104" s="242"/>
    </row>
    <row r="105" spans="1:11">
      <c r="A105" s="242"/>
      <c r="B105" s="242"/>
      <c r="C105" s="242"/>
      <c r="D105" s="242"/>
      <c r="E105" s="242"/>
      <c r="F105" s="242"/>
      <c r="G105" s="242"/>
      <c r="H105" s="242"/>
      <c r="I105" s="242"/>
      <c r="J105" s="242"/>
      <c r="K105" s="242"/>
    </row>
    <row r="106" spans="1:11">
      <c r="A106" s="242"/>
      <c r="B106" s="242"/>
      <c r="C106" s="242"/>
      <c r="D106" s="242"/>
      <c r="E106" s="242"/>
      <c r="F106" s="242"/>
      <c r="G106" s="242"/>
      <c r="H106" s="242"/>
      <c r="I106" s="242"/>
      <c r="J106" s="242"/>
      <c r="K106" s="242"/>
    </row>
    <row r="107" spans="1:11">
      <c r="A107" s="242"/>
      <c r="B107" s="242"/>
      <c r="C107" s="242"/>
      <c r="D107" s="242"/>
      <c r="E107" s="242"/>
      <c r="F107" s="242"/>
      <c r="G107" s="242"/>
      <c r="H107" s="242"/>
      <c r="I107" s="242"/>
      <c r="J107" s="242"/>
      <c r="K107" s="242"/>
    </row>
    <row r="108" spans="1:11">
      <c r="A108" s="242"/>
      <c r="B108" s="242"/>
      <c r="C108" s="242"/>
      <c r="D108" s="242"/>
      <c r="E108" s="242"/>
      <c r="F108" s="242"/>
      <c r="G108" s="242"/>
      <c r="H108" s="242"/>
      <c r="I108" s="242"/>
      <c r="J108" s="242"/>
      <c r="K108" s="242"/>
    </row>
    <row r="109" spans="1:11">
      <c r="A109" s="242"/>
      <c r="B109" s="242"/>
      <c r="C109" s="242"/>
      <c r="D109" s="242"/>
      <c r="E109" s="242"/>
      <c r="F109" s="242"/>
      <c r="G109" s="242"/>
      <c r="H109" s="242"/>
      <c r="I109" s="242"/>
      <c r="J109" s="242"/>
      <c r="K109" s="242"/>
    </row>
    <row r="110" spans="1:11">
      <c r="A110" s="242"/>
      <c r="B110" s="242"/>
      <c r="C110" s="242"/>
      <c r="D110" s="242"/>
      <c r="E110" s="242"/>
      <c r="F110" s="242"/>
      <c r="G110" s="242"/>
      <c r="H110" s="242"/>
      <c r="I110" s="242"/>
      <c r="J110" s="242"/>
      <c r="K110" s="242"/>
    </row>
    <row r="111" spans="1:11">
      <c r="A111" s="242"/>
      <c r="B111" s="242"/>
      <c r="C111" s="242"/>
      <c r="D111" s="242"/>
      <c r="E111" s="242"/>
      <c r="F111" s="242"/>
      <c r="G111" s="242"/>
      <c r="H111" s="242"/>
      <c r="I111" s="242"/>
      <c r="J111" s="242"/>
      <c r="K111" s="242"/>
    </row>
    <row r="112" spans="1:11">
      <c r="A112" s="242"/>
      <c r="B112" s="242"/>
      <c r="C112" s="242"/>
      <c r="D112" s="242"/>
      <c r="E112" s="242"/>
      <c r="F112" s="242"/>
      <c r="G112" s="242"/>
      <c r="H112" s="242"/>
      <c r="I112" s="242"/>
      <c r="J112" s="242"/>
      <c r="K112" s="242"/>
    </row>
    <row r="113" spans="1:11">
      <c r="A113" s="242"/>
      <c r="B113" s="242"/>
      <c r="C113" s="242"/>
      <c r="D113" s="242"/>
      <c r="E113" s="242"/>
      <c r="F113" s="242"/>
      <c r="G113" s="242"/>
      <c r="H113" s="242"/>
      <c r="I113" s="242"/>
      <c r="J113" s="242"/>
      <c r="K113" s="242"/>
    </row>
    <row r="114" spans="1:11">
      <c r="A114" s="242"/>
      <c r="B114" s="242"/>
      <c r="C114" s="242"/>
      <c r="D114" s="242"/>
      <c r="E114" s="242"/>
      <c r="F114" s="242"/>
      <c r="G114" s="242"/>
      <c r="H114" s="242"/>
      <c r="I114" s="242"/>
      <c r="J114" s="242"/>
      <c r="K114" s="242"/>
    </row>
    <row r="115" spans="1:11">
      <c r="A115" s="242"/>
      <c r="B115" s="242"/>
      <c r="C115" s="242"/>
      <c r="D115" s="242"/>
      <c r="E115" s="242"/>
      <c r="F115" s="242"/>
      <c r="G115" s="242"/>
      <c r="H115" s="242"/>
      <c r="I115" s="242"/>
      <c r="J115" s="242"/>
      <c r="K115" s="242"/>
    </row>
    <row r="116" spans="1:11">
      <c r="A116" s="242"/>
      <c r="B116" s="242"/>
      <c r="C116" s="242"/>
      <c r="D116" s="242"/>
      <c r="E116" s="242"/>
      <c r="F116" s="242"/>
      <c r="G116" s="242"/>
      <c r="H116" s="242"/>
      <c r="I116" s="242"/>
      <c r="J116" s="242"/>
      <c r="K116" s="242"/>
    </row>
    <row r="117" spans="1:11">
      <c r="A117" s="242"/>
      <c r="B117" s="242"/>
      <c r="C117" s="242"/>
      <c r="D117" s="242"/>
      <c r="E117" s="242"/>
      <c r="F117" s="242"/>
      <c r="G117" s="242"/>
      <c r="H117" s="242"/>
      <c r="I117" s="242"/>
      <c r="J117" s="242"/>
      <c r="K117" s="242"/>
    </row>
    <row r="118" spans="1:11">
      <c r="A118" s="242"/>
      <c r="B118" s="242"/>
      <c r="C118" s="242"/>
      <c r="D118" s="242"/>
      <c r="E118" s="242"/>
      <c r="F118" s="242"/>
      <c r="G118" s="242"/>
      <c r="H118" s="242"/>
      <c r="I118" s="242"/>
      <c r="J118" s="242"/>
      <c r="K118" s="242"/>
    </row>
    <row r="119" spans="1:11">
      <c r="A119" s="242"/>
      <c r="B119" s="242"/>
      <c r="C119" s="242"/>
      <c r="D119" s="242"/>
      <c r="E119" s="242"/>
      <c r="F119" s="242"/>
      <c r="G119" s="242"/>
      <c r="H119" s="242"/>
      <c r="I119" s="242"/>
      <c r="J119" s="242"/>
      <c r="K119" s="242"/>
    </row>
    <row r="120" spans="1:11">
      <c r="A120" s="242"/>
      <c r="B120" s="242"/>
      <c r="C120" s="242"/>
      <c r="D120" s="242"/>
      <c r="E120" s="242"/>
      <c r="F120" s="242"/>
      <c r="G120" s="242"/>
      <c r="H120" s="242"/>
      <c r="I120" s="242"/>
      <c r="J120" s="242"/>
      <c r="K120" s="242"/>
    </row>
    <row r="121" spans="1:11">
      <c r="A121" s="242"/>
      <c r="B121" s="242"/>
      <c r="C121" s="242"/>
      <c r="D121" s="242"/>
      <c r="E121" s="242"/>
      <c r="F121" s="242"/>
      <c r="G121" s="242"/>
      <c r="H121" s="242"/>
      <c r="I121" s="242"/>
      <c r="J121" s="242"/>
      <c r="K121" s="242"/>
    </row>
    <row r="122" spans="1:11">
      <c r="A122" s="242"/>
      <c r="B122" s="242"/>
      <c r="C122" s="242"/>
      <c r="D122" s="242"/>
      <c r="E122" s="242"/>
      <c r="F122" s="242"/>
      <c r="G122" s="242"/>
      <c r="H122" s="242"/>
      <c r="I122" s="242"/>
      <c r="J122" s="242"/>
      <c r="K122" s="242"/>
    </row>
  </sheetData>
  <autoFilter ref="A1:K1" xr:uid="{00000000-0009-0000-0000-00000B000000}"/>
  <customSheetViews>
    <customSheetView guid="{543ACE64-70AC-496D-968C-B6AB259FBCA7}" fitToPage="1" printArea="1">
      <pageMargins left="0.55118110236220474" right="0.55118110236220474" top="0.59055118110236227" bottom="0.51181102362204722" header="0.39370078740157483" footer="0.31496062992125984"/>
      <printOptions gridLines="1"/>
      <pageSetup paperSize="9" scale="65" fitToHeight="26" orientation="landscape" blackAndWhite="1" horizontalDpi="300" verticalDpi="300" r:id="rId1"/>
      <headerFooter alignWithMargins="0">
        <oddFooter>&amp;L&amp;F   &amp;A&amp;CPage &amp;P</oddFooter>
      </headerFooter>
    </customSheetView>
  </customSheetViews>
  <hyperlinks>
    <hyperlink ref="F1" location="DatabaseS_Format!C46" display="STUDENT STATUS" xr:uid="{00000000-0004-0000-0B00-000000000000}"/>
    <hyperlink ref="C1" location="DatabaseS_Format!C35" display="AGE" xr:uid="{00000000-0004-0000-0B00-000001000000}"/>
    <hyperlink ref="D1" location="DatabaseS_Format!C31" display="GENDER" xr:uid="{00000000-0004-0000-0B00-000002000000}"/>
    <hyperlink ref="E1" location="DatabaseS_Format!C38" display="ISCED-A 2011" xr:uid="{00000000-0004-0000-0B00-000003000000}"/>
    <hyperlink ref="G1" location="DatabaseS_Format!C27" display="EARNINGS CATEGORY" xr:uid="{00000000-0004-0000-0B00-000004000000}"/>
    <hyperlink ref="A1" location="DatabaseS_Format!C20" display="COUNTRY" xr:uid="{00000000-0004-0000-0B00-000005000000}"/>
    <hyperlink ref="B1" location="DatabaseS_Format!C24" display="YEAR" xr:uid="{00000000-0004-0000-0B00-000006000000}"/>
    <hyperlink ref="H1" location="DatabaseS_Format!C51" display="Population, sum" xr:uid="{00000000-0004-0000-0B00-000007000000}"/>
    <hyperlink ref="I1" location="DatabaseS_Format!C53" display="Earnings, sum" xr:uid="{00000000-0004-0000-0B00-000008000000}"/>
  </hyperlinks>
  <printOptions gridLines="1" gridLinesSet="0"/>
  <pageMargins left="0.55118110236220474" right="0.55118110236220474" top="0.59055118110236227" bottom="0.51181102362204722" header="0.39370078740157483" footer="0.31496062992125984"/>
  <pageSetup paperSize="9" scale="42" fitToHeight="26" orientation="portrait" blackAndWhite="1" horizontalDpi="300" verticalDpi="300" r:id="rId2"/>
  <headerFooter alignWithMargins="0">
    <oddFooter>&amp;L&amp;F   &amp;A&amp;CPage &amp;P</oddFooter>
  </headerFooter>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9" tint="-0.249977111117893"/>
  </sheetPr>
  <dimension ref="A2:AC296"/>
  <sheetViews>
    <sheetView zoomScaleNormal="100" workbookViewId="0"/>
  </sheetViews>
  <sheetFormatPr defaultRowHeight="12"/>
  <cols>
    <col min="2" max="2" width="19.125" customWidth="1"/>
    <col min="3" max="9" width="18.75" customWidth="1"/>
    <col min="10" max="11" width="11" customWidth="1"/>
    <col min="12" max="12" width="20.75" customWidth="1"/>
    <col min="13" max="19" width="18.75" customWidth="1"/>
    <col min="22" max="22" width="20.75" customWidth="1"/>
    <col min="23" max="29" width="18.75" customWidth="1"/>
  </cols>
  <sheetData>
    <row r="2" spans="1:29" ht="12.75">
      <c r="A2" s="321" t="s">
        <v>311</v>
      </c>
      <c r="B2" s="321"/>
      <c r="C2" s="207">
        <f>DatabaseA!B2</f>
        <v>0</v>
      </c>
    </row>
    <row r="3" spans="1:29" ht="12.75">
      <c r="A3" s="185"/>
      <c r="B3" s="185"/>
    </row>
    <row r="4" spans="1:29" ht="25.5" customHeight="1">
      <c r="A4" s="322" t="s">
        <v>361</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row>
    <row r="6" spans="1:29" ht="12.75">
      <c r="A6" s="323" t="s">
        <v>359</v>
      </c>
      <c r="B6" s="323"/>
      <c r="C6" s="323"/>
      <c r="D6" s="323"/>
      <c r="E6" s="323"/>
      <c r="F6" s="323"/>
      <c r="G6" s="323"/>
      <c r="H6" s="323"/>
      <c r="I6" s="323"/>
      <c r="K6" s="323" t="s">
        <v>349</v>
      </c>
      <c r="L6" s="323"/>
      <c r="M6" s="323"/>
      <c r="N6" s="323"/>
      <c r="O6" s="323"/>
      <c r="P6" s="323"/>
      <c r="Q6" s="323"/>
      <c r="R6" s="323"/>
      <c r="S6" s="323"/>
      <c r="U6" s="323" t="s">
        <v>348</v>
      </c>
      <c r="V6" s="323"/>
      <c r="W6" s="323"/>
      <c r="X6" s="323"/>
      <c r="Y6" s="323"/>
      <c r="Z6" s="323"/>
      <c r="AA6" s="323"/>
      <c r="AB6" s="323"/>
      <c r="AC6" s="323"/>
    </row>
    <row r="7" spans="1:29" ht="12.75">
      <c r="A7" s="29"/>
      <c r="B7" s="29"/>
      <c r="C7" s="29"/>
      <c r="D7" s="29"/>
      <c r="E7" s="29"/>
      <c r="F7" s="29"/>
      <c r="G7" s="29"/>
      <c r="H7" s="29"/>
      <c r="I7" s="29"/>
      <c r="U7" s="186"/>
    </row>
    <row r="8" spans="1:29" ht="12.75">
      <c r="A8" s="29"/>
      <c r="B8" s="29"/>
      <c r="C8" s="208" t="s">
        <v>8</v>
      </c>
      <c r="D8" s="208" t="s">
        <v>9</v>
      </c>
      <c r="E8" s="208" t="s">
        <v>10</v>
      </c>
      <c r="F8" s="208" t="s">
        <v>11</v>
      </c>
      <c r="G8" s="208" t="s">
        <v>12</v>
      </c>
      <c r="H8" s="208" t="s">
        <v>13</v>
      </c>
      <c r="I8" s="208" t="s">
        <v>14</v>
      </c>
      <c r="K8" s="29"/>
      <c r="L8" s="29"/>
      <c r="M8" s="208" t="s">
        <v>8</v>
      </c>
      <c r="N8" s="208" t="s">
        <v>9</v>
      </c>
      <c r="O8" s="208" t="s">
        <v>10</v>
      </c>
      <c r="P8" s="208" t="s">
        <v>11</v>
      </c>
      <c r="Q8" s="208" t="s">
        <v>12</v>
      </c>
      <c r="R8" s="208" t="s">
        <v>13</v>
      </c>
      <c r="S8" s="208" t="s">
        <v>14</v>
      </c>
      <c r="U8" s="29"/>
      <c r="V8" s="29"/>
      <c r="W8" s="208" t="s">
        <v>8</v>
      </c>
      <c r="X8" s="208" t="s">
        <v>9</v>
      </c>
      <c r="Y8" s="208" t="s">
        <v>10</v>
      </c>
      <c r="Z8" s="208" t="s">
        <v>11</v>
      </c>
      <c r="AA8" s="208" t="s">
        <v>12</v>
      </c>
      <c r="AB8" s="208" t="s">
        <v>13</v>
      </c>
      <c r="AC8" s="208" t="s">
        <v>14</v>
      </c>
    </row>
    <row r="9" spans="1:29" ht="12.75">
      <c r="A9" s="187" t="s">
        <v>0</v>
      </c>
      <c r="B9" s="188" t="s">
        <v>122</v>
      </c>
      <c r="C9" s="189">
        <f>SUM(E9:I9)</f>
        <v>0</v>
      </c>
      <c r="D9" s="189">
        <f>SUMIFS(DatabaseA!$H:$H,DatabaseA!$B:$B,Summary_Earnings!$C$2,DatabaseA!$F:$F,"FTFYEarners",DatabaseA!$C:$C,D$8,DatabaseA!$D:$D,$A9,DatabaseA!$E:$E,$B9)</f>
        <v>0</v>
      </c>
      <c r="E9" s="189">
        <f>SUMIFS(DatabaseA!$H:$H,DatabaseA!$B:$B,Summary_Earnings!$C$2,DatabaseA!$F:$F,"FTFYEarners",DatabaseA!$C:$C,E$8,DatabaseA!$D:$D,$A9,DatabaseA!$E:$E,$B9)</f>
        <v>0</v>
      </c>
      <c r="F9" s="189">
        <f>SUMIFS(DatabaseA!$H:$H,DatabaseA!$B:$B,Summary_Earnings!$C$2,DatabaseA!$F:$F,"FTFYEarners",DatabaseA!$C:$C,F$8,DatabaseA!$D:$D,$A9,DatabaseA!$E:$E,$B9)</f>
        <v>0</v>
      </c>
      <c r="G9" s="189">
        <f>SUMIFS(DatabaseA!$H:$H,DatabaseA!$B:$B,Summary_Earnings!$C$2,DatabaseA!$F:$F,"FTFYEarners",DatabaseA!$C:$C,G$8,DatabaseA!$D:$D,$A9,DatabaseA!$E:$E,$B9)</f>
        <v>0</v>
      </c>
      <c r="H9" s="189">
        <f>SUMIFS(DatabaseA!$H:$H,DatabaseA!$B:$B,Summary_Earnings!$C$2,DatabaseA!$F:$F,"FTFYEarners",DatabaseA!$C:$C,H$8,DatabaseA!$D:$D,$A9,DatabaseA!$E:$E,$B9)</f>
        <v>0</v>
      </c>
      <c r="I9" s="189">
        <f>SUMIFS(DatabaseA!$H:$H,DatabaseA!$B:$B,Summary_Earnings!$C$2,DatabaseA!$F:$F,"FTFYEarners",DatabaseA!$C:$C,I$8,DatabaseA!$D:$D,$A9,DatabaseA!$E:$E,$B9)</f>
        <v>0</v>
      </c>
      <c r="K9" s="187" t="s">
        <v>0</v>
      </c>
      <c r="L9" s="188" t="s">
        <v>122</v>
      </c>
      <c r="M9" s="189">
        <f>SUM(O9:S9)</f>
        <v>0</v>
      </c>
      <c r="N9" s="189">
        <f>SUMIFS(DatabaseA!$G:$G,DatabaseA!$B:$B,Summary_Earnings!$C$2,DatabaseA!$F:$F,"FTFYEarners",DatabaseA!$C:$C,N$8,DatabaseA!$D:$D,$A9,DatabaseA!$E:$E,$B9)</f>
        <v>0</v>
      </c>
      <c r="O9" s="189">
        <f>SUMIFS(DatabaseA!$G:$G,DatabaseA!$B:$B,Summary_Earnings!$C$2,DatabaseA!$F:$F,"FTFYEarners",DatabaseA!$C:$C,O$8,DatabaseA!$D:$D,$A9,DatabaseA!$E:$E,$B9)</f>
        <v>0</v>
      </c>
      <c r="P9" s="189">
        <f>SUMIFS(DatabaseA!$G:$G,DatabaseA!$B:$B,Summary_Earnings!$C$2,DatabaseA!$F:$F,"FTFYEarners",DatabaseA!$C:$C,P$8,DatabaseA!$D:$D,$A9,DatabaseA!$E:$E,$B9)</f>
        <v>0</v>
      </c>
      <c r="Q9" s="189">
        <f>SUMIFS(DatabaseA!$G:$G,DatabaseA!$B:$B,Summary_Earnings!$C$2,DatabaseA!$F:$F,"FTFYEarners",DatabaseA!$C:$C,Q$8,DatabaseA!$D:$D,$A9,DatabaseA!$E:$E,$B9)</f>
        <v>0</v>
      </c>
      <c r="R9" s="189">
        <f>SUMIFS(DatabaseA!$G:$G,DatabaseA!$B:$B,Summary_Earnings!$C$2,DatabaseA!$F:$F,"FTFYEarners",DatabaseA!$C:$C,R$8,DatabaseA!$D:$D,$A9,DatabaseA!$E:$E,$B9)</f>
        <v>0</v>
      </c>
      <c r="S9" s="189">
        <f>SUMIFS(DatabaseA!$G:$G,DatabaseA!$B:$B,Summary_Earnings!$C$2,DatabaseA!$F:$F,"FTFYEarners",DatabaseA!$C:$C,S$8,DatabaseA!$D:$D,$A9,DatabaseA!$E:$E,$B9)</f>
        <v>0</v>
      </c>
      <c r="U9" s="187" t="s">
        <v>0</v>
      </c>
      <c r="V9" s="188" t="s">
        <v>122</v>
      </c>
      <c r="W9" s="189">
        <f>SUM(Y9:AC9)</f>
        <v>0</v>
      </c>
      <c r="X9" s="189">
        <f>SUMIFS(DatabaseA!$I:$I,DatabaseA!$B:$B,Summary_Earnings!$C$2,DatabaseA!$F:$F,"FTFYEarners",DatabaseA!$C:$C,X$8,DatabaseA!$D:$D,$A9,DatabaseA!$E:$E,$B9)</f>
        <v>0</v>
      </c>
      <c r="Y9" s="189">
        <f>SUMIFS(DatabaseA!$I:$I,DatabaseA!$B:$B,Summary_Earnings!$C$2,DatabaseA!$F:$F,"FTFYEarners",DatabaseA!$C:$C,Y$8,DatabaseA!$D:$D,$A9,DatabaseA!$E:$E,$B9)</f>
        <v>0</v>
      </c>
      <c r="Z9" s="189">
        <f>SUMIFS(DatabaseA!$I:$I,DatabaseA!$B:$B,Summary_Earnings!$C$2,DatabaseA!$F:$F,"FTFYEarners",DatabaseA!$C:$C,Z$8,DatabaseA!$D:$D,$A9,DatabaseA!$E:$E,$B9)</f>
        <v>0</v>
      </c>
      <c r="AA9" s="189">
        <f>SUMIFS(DatabaseA!$I:$I,DatabaseA!$B:$B,Summary_Earnings!$C$2,DatabaseA!$F:$F,"FTFYEarners",DatabaseA!$C:$C,AA$8,DatabaseA!$D:$D,$A9,DatabaseA!$E:$E,$B9)</f>
        <v>0</v>
      </c>
      <c r="AB9" s="189">
        <f>SUMIFS(DatabaseA!$I:$I,DatabaseA!$B:$B,Summary_Earnings!$C$2,DatabaseA!$F:$F,"FTFYEarners",DatabaseA!$C:$C,AB$8,DatabaseA!$D:$D,$A9,DatabaseA!$E:$E,$B9)</f>
        <v>0</v>
      </c>
      <c r="AC9" s="189">
        <f>SUMIFS(DatabaseA!$I:$I,DatabaseA!$B:$B,Summary_Earnings!$C$2,DatabaseA!$F:$F,"FTFYEarners",DatabaseA!$C:$C,AC$8,DatabaseA!$D:$D,$A9,DatabaseA!$E:$E,$B9)</f>
        <v>0</v>
      </c>
    </row>
    <row r="10" spans="1:29" ht="12.75">
      <c r="A10" s="187" t="s">
        <v>0</v>
      </c>
      <c r="B10" s="190" t="s">
        <v>108</v>
      </c>
      <c r="C10" s="189">
        <f t="shared" ref="C10:C14" si="0">SUM(E10:I10)</f>
        <v>0</v>
      </c>
      <c r="D10" s="189">
        <f>SUMIFS(DatabaseA!$H:$H,DatabaseA!$B:$B,Summary_Earnings!$C$2,DatabaseA!$F:$F,"FTFYEarners",DatabaseA!$C:$C,D$8,DatabaseA!$D:$D,$A10,DatabaseA!$E:$E,$B10)</f>
        <v>0</v>
      </c>
      <c r="E10" s="189">
        <f>SUMIFS(DatabaseA!$H:$H,DatabaseA!$B:$B,Summary_Earnings!$C$2,DatabaseA!$F:$F,"FTFYEarners",DatabaseA!$C:$C,E$8,DatabaseA!$D:$D,$A10,DatabaseA!$E:$E,$B10)</f>
        <v>0</v>
      </c>
      <c r="F10" s="189">
        <f>SUMIFS(DatabaseA!$H:$H,DatabaseA!$B:$B,Summary_Earnings!$C$2,DatabaseA!$F:$F,"FTFYEarners",DatabaseA!$C:$C,F$8,DatabaseA!$D:$D,$A10,DatabaseA!$E:$E,$B10)</f>
        <v>0</v>
      </c>
      <c r="G10" s="189">
        <f>SUMIFS(DatabaseA!$H:$H,DatabaseA!$B:$B,Summary_Earnings!$C$2,DatabaseA!$F:$F,"FTFYEarners",DatabaseA!$C:$C,G$8,DatabaseA!$D:$D,$A10,DatabaseA!$E:$E,$B10)</f>
        <v>0</v>
      </c>
      <c r="H10" s="189">
        <f>SUMIFS(DatabaseA!$H:$H,DatabaseA!$B:$B,Summary_Earnings!$C$2,DatabaseA!$F:$F,"FTFYEarners",DatabaseA!$C:$C,H$8,DatabaseA!$D:$D,$A10,DatabaseA!$E:$E,$B10)</f>
        <v>0</v>
      </c>
      <c r="I10" s="189">
        <f>SUMIFS(DatabaseA!$H:$H,DatabaseA!$B:$B,Summary_Earnings!$C$2,DatabaseA!$F:$F,"FTFYEarners",DatabaseA!$C:$C,I$8,DatabaseA!$D:$D,$A10,DatabaseA!$E:$E,$B10)</f>
        <v>0</v>
      </c>
      <c r="K10" s="187" t="s">
        <v>0</v>
      </c>
      <c r="L10" s="190" t="s">
        <v>108</v>
      </c>
      <c r="M10" s="189">
        <f t="shared" ref="M10:M14" si="1">SUM(O10:S10)</f>
        <v>0</v>
      </c>
      <c r="N10" s="189">
        <f>SUMIFS(DatabaseA!$G:$G,DatabaseA!$B:$B,Summary_Earnings!$C$2,DatabaseA!$F:$F,"FTFYEarners",DatabaseA!$C:$C,N$8,DatabaseA!$D:$D,$A10,DatabaseA!$E:$E,$B10)</f>
        <v>0</v>
      </c>
      <c r="O10" s="189">
        <f>SUMIFS(DatabaseA!$G:$G,DatabaseA!$B:$B,Summary_Earnings!$C$2,DatabaseA!$F:$F,"FTFYEarners",DatabaseA!$C:$C,O$8,DatabaseA!$D:$D,$A10,DatabaseA!$E:$E,$B10)</f>
        <v>0</v>
      </c>
      <c r="P10" s="189">
        <f>SUMIFS(DatabaseA!$G:$G,DatabaseA!$B:$B,Summary_Earnings!$C$2,DatabaseA!$F:$F,"FTFYEarners",DatabaseA!$C:$C,P$8,DatabaseA!$D:$D,$A10,DatabaseA!$E:$E,$B10)</f>
        <v>0</v>
      </c>
      <c r="Q10" s="189">
        <f>SUMIFS(DatabaseA!$G:$G,DatabaseA!$B:$B,Summary_Earnings!$C$2,DatabaseA!$F:$F,"FTFYEarners",DatabaseA!$C:$C,Q$8,DatabaseA!$D:$D,$A10,DatabaseA!$E:$E,$B10)</f>
        <v>0</v>
      </c>
      <c r="R10" s="189">
        <f>SUMIFS(DatabaseA!$G:$G,DatabaseA!$B:$B,Summary_Earnings!$C$2,DatabaseA!$F:$F,"FTFYEarners",DatabaseA!$C:$C,R$8,DatabaseA!$D:$D,$A10,DatabaseA!$E:$E,$B10)</f>
        <v>0</v>
      </c>
      <c r="S10" s="189">
        <f>SUMIFS(DatabaseA!$G:$G,DatabaseA!$B:$B,Summary_Earnings!$C$2,DatabaseA!$F:$F,"FTFYEarners",DatabaseA!$C:$C,S$8,DatabaseA!$D:$D,$A10,DatabaseA!$E:$E,$B10)</f>
        <v>0</v>
      </c>
      <c r="U10" s="187" t="s">
        <v>0</v>
      </c>
      <c r="V10" s="190" t="s">
        <v>108</v>
      </c>
      <c r="W10" s="189">
        <f t="shared" ref="W10:W14" si="2">SUM(Y10:AC10)</f>
        <v>0</v>
      </c>
      <c r="X10" s="189">
        <f>SUMIFS(DatabaseA!$I:$I,DatabaseA!$B:$B,Summary_Earnings!$C$2,DatabaseA!$F:$F,"FTFYEarners",DatabaseA!$C:$C,X$8,DatabaseA!$D:$D,$A10,DatabaseA!$E:$E,$B10)</f>
        <v>0</v>
      </c>
      <c r="Y10" s="189">
        <f>SUMIFS(DatabaseA!$I:$I,DatabaseA!$B:$B,Summary_Earnings!$C$2,DatabaseA!$F:$F,"FTFYEarners",DatabaseA!$C:$C,Y$8,DatabaseA!$D:$D,$A10,DatabaseA!$E:$E,$B10)</f>
        <v>0</v>
      </c>
      <c r="Z10" s="189">
        <f>SUMIFS(DatabaseA!$I:$I,DatabaseA!$B:$B,Summary_Earnings!$C$2,DatabaseA!$F:$F,"FTFYEarners",DatabaseA!$C:$C,Z$8,DatabaseA!$D:$D,$A10,DatabaseA!$E:$E,$B10)</f>
        <v>0</v>
      </c>
      <c r="AA10" s="189">
        <f>SUMIFS(DatabaseA!$I:$I,DatabaseA!$B:$B,Summary_Earnings!$C$2,DatabaseA!$F:$F,"FTFYEarners",DatabaseA!$C:$C,AA$8,DatabaseA!$D:$D,$A10,DatabaseA!$E:$E,$B10)</f>
        <v>0</v>
      </c>
      <c r="AB10" s="189">
        <f>SUMIFS(DatabaseA!$I:$I,DatabaseA!$B:$B,Summary_Earnings!$C$2,DatabaseA!$F:$F,"FTFYEarners",DatabaseA!$C:$C,AB$8,DatabaseA!$D:$D,$A10,DatabaseA!$E:$E,$B10)</f>
        <v>0</v>
      </c>
      <c r="AC10" s="189">
        <f>SUMIFS(DatabaseA!$I:$I,DatabaseA!$B:$B,Summary_Earnings!$C$2,DatabaseA!$F:$F,"FTFYEarners",DatabaseA!$C:$C,AC$8,DatabaseA!$D:$D,$A10,DatabaseA!$E:$E,$B10)</f>
        <v>0</v>
      </c>
    </row>
    <row r="11" spans="1:29" ht="12.75">
      <c r="A11" s="187" t="s">
        <v>0</v>
      </c>
      <c r="B11" s="190" t="s">
        <v>109</v>
      </c>
      <c r="C11" s="189">
        <f t="shared" si="0"/>
        <v>0</v>
      </c>
      <c r="D11" s="189">
        <f>SUMIFS(DatabaseA!$H:$H,DatabaseA!$B:$B,Summary_Earnings!$C$2,DatabaseA!$F:$F,"FTFYEarners",DatabaseA!$C:$C,D$8,DatabaseA!$D:$D,$A11,DatabaseA!$E:$E,$B11)</f>
        <v>0</v>
      </c>
      <c r="E11" s="189">
        <f>SUMIFS(DatabaseA!$H:$H,DatabaseA!$B:$B,Summary_Earnings!$C$2,DatabaseA!$F:$F,"FTFYEarners",DatabaseA!$C:$C,E$8,DatabaseA!$D:$D,$A11,DatabaseA!$E:$E,$B11)</f>
        <v>0</v>
      </c>
      <c r="F11" s="189">
        <f>SUMIFS(DatabaseA!$H:$H,DatabaseA!$B:$B,Summary_Earnings!$C$2,DatabaseA!$F:$F,"FTFYEarners",DatabaseA!$C:$C,F$8,DatabaseA!$D:$D,$A11,DatabaseA!$E:$E,$B11)</f>
        <v>0</v>
      </c>
      <c r="G11" s="189">
        <f>SUMIFS(DatabaseA!$H:$H,DatabaseA!$B:$B,Summary_Earnings!$C$2,DatabaseA!$F:$F,"FTFYEarners",DatabaseA!$C:$C,G$8,DatabaseA!$D:$D,$A11,DatabaseA!$E:$E,$B11)</f>
        <v>0</v>
      </c>
      <c r="H11" s="189">
        <f>SUMIFS(DatabaseA!$H:$H,DatabaseA!$B:$B,Summary_Earnings!$C$2,DatabaseA!$F:$F,"FTFYEarners",DatabaseA!$C:$C,H$8,DatabaseA!$D:$D,$A11,DatabaseA!$E:$E,$B11)</f>
        <v>0</v>
      </c>
      <c r="I11" s="189">
        <f>SUMIFS(DatabaseA!$H:$H,DatabaseA!$B:$B,Summary_Earnings!$C$2,DatabaseA!$F:$F,"FTFYEarners",DatabaseA!$C:$C,I$8,DatabaseA!$D:$D,$A11,DatabaseA!$E:$E,$B11)</f>
        <v>0</v>
      </c>
      <c r="K11" s="187" t="s">
        <v>0</v>
      </c>
      <c r="L11" s="190" t="s">
        <v>109</v>
      </c>
      <c r="M11" s="189">
        <f t="shared" si="1"/>
        <v>0</v>
      </c>
      <c r="N11" s="189">
        <f>SUMIFS(DatabaseA!$G:$G,DatabaseA!$B:$B,Summary_Earnings!$C$2,DatabaseA!$F:$F,"FTFYEarners",DatabaseA!$C:$C,N$8,DatabaseA!$D:$D,$A11,DatabaseA!$E:$E,$B11)</f>
        <v>0</v>
      </c>
      <c r="O11" s="189">
        <f>SUMIFS(DatabaseA!$G:$G,DatabaseA!$B:$B,Summary_Earnings!$C$2,DatabaseA!$F:$F,"FTFYEarners",DatabaseA!$C:$C,O$8,DatabaseA!$D:$D,$A11,DatabaseA!$E:$E,$B11)</f>
        <v>0</v>
      </c>
      <c r="P11" s="189">
        <f>SUMIFS(DatabaseA!$G:$G,DatabaseA!$B:$B,Summary_Earnings!$C$2,DatabaseA!$F:$F,"FTFYEarners",DatabaseA!$C:$C,P$8,DatabaseA!$D:$D,$A11,DatabaseA!$E:$E,$B11)</f>
        <v>0</v>
      </c>
      <c r="Q11" s="189">
        <f>SUMIFS(DatabaseA!$G:$G,DatabaseA!$B:$B,Summary_Earnings!$C$2,DatabaseA!$F:$F,"FTFYEarners",DatabaseA!$C:$C,Q$8,DatabaseA!$D:$D,$A11,DatabaseA!$E:$E,$B11)</f>
        <v>0</v>
      </c>
      <c r="R11" s="189">
        <f>SUMIFS(DatabaseA!$G:$G,DatabaseA!$B:$B,Summary_Earnings!$C$2,DatabaseA!$F:$F,"FTFYEarners",DatabaseA!$C:$C,R$8,DatabaseA!$D:$D,$A11,DatabaseA!$E:$E,$B11)</f>
        <v>0</v>
      </c>
      <c r="S11" s="189">
        <f>SUMIFS(DatabaseA!$G:$G,DatabaseA!$B:$B,Summary_Earnings!$C$2,DatabaseA!$F:$F,"FTFYEarners",DatabaseA!$C:$C,S$8,DatabaseA!$D:$D,$A11,DatabaseA!$E:$E,$B11)</f>
        <v>0</v>
      </c>
      <c r="U11" s="187" t="s">
        <v>0</v>
      </c>
      <c r="V11" s="190" t="s">
        <v>109</v>
      </c>
      <c r="W11" s="189">
        <f t="shared" si="2"/>
        <v>0</v>
      </c>
      <c r="X11" s="189">
        <f>SUMIFS(DatabaseA!$I:$I,DatabaseA!$B:$B,Summary_Earnings!$C$2,DatabaseA!$F:$F,"FTFYEarners",DatabaseA!$C:$C,X$8,DatabaseA!$D:$D,$A11,DatabaseA!$E:$E,$B11)</f>
        <v>0</v>
      </c>
      <c r="Y11" s="189">
        <f>SUMIFS(DatabaseA!$I:$I,DatabaseA!$B:$B,Summary_Earnings!$C$2,DatabaseA!$F:$F,"FTFYEarners",DatabaseA!$C:$C,Y$8,DatabaseA!$D:$D,$A11,DatabaseA!$E:$E,$B11)</f>
        <v>0</v>
      </c>
      <c r="Z11" s="189">
        <f>SUMIFS(DatabaseA!$I:$I,DatabaseA!$B:$B,Summary_Earnings!$C$2,DatabaseA!$F:$F,"FTFYEarners",DatabaseA!$C:$C,Z$8,DatabaseA!$D:$D,$A11,DatabaseA!$E:$E,$B11)</f>
        <v>0</v>
      </c>
      <c r="AA11" s="189">
        <f>SUMIFS(DatabaseA!$I:$I,DatabaseA!$B:$B,Summary_Earnings!$C$2,DatabaseA!$F:$F,"FTFYEarners",DatabaseA!$C:$C,AA$8,DatabaseA!$D:$D,$A11,DatabaseA!$E:$E,$B11)</f>
        <v>0</v>
      </c>
      <c r="AB11" s="189">
        <f>SUMIFS(DatabaseA!$I:$I,DatabaseA!$B:$B,Summary_Earnings!$C$2,DatabaseA!$F:$F,"FTFYEarners",DatabaseA!$C:$C,AB$8,DatabaseA!$D:$D,$A11,DatabaseA!$E:$E,$B11)</f>
        <v>0</v>
      </c>
      <c r="AC11" s="189">
        <f>SUMIFS(DatabaseA!$I:$I,DatabaseA!$B:$B,Summary_Earnings!$C$2,DatabaseA!$F:$F,"FTFYEarners",DatabaseA!$C:$C,AC$8,DatabaseA!$D:$D,$A11,DatabaseA!$E:$E,$B11)</f>
        <v>0</v>
      </c>
    </row>
    <row r="12" spans="1:29" ht="12.75">
      <c r="A12" s="187" t="s">
        <v>0</v>
      </c>
      <c r="B12" s="190" t="s">
        <v>114</v>
      </c>
      <c r="C12" s="189">
        <f t="shared" si="0"/>
        <v>0</v>
      </c>
      <c r="D12" s="189">
        <f>SUMIFS(DatabaseA!$H:$H,DatabaseA!$B:$B,Summary_Earnings!$C$2,DatabaseA!$F:$F,"FTFYEarners",DatabaseA!$C:$C,D$8,DatabaseA!$D:$D,$A12,DatabaseA!$E:$E,$B12)</f>
        <v>0</v>
      </c>
      <c r="E12" s="189">
        <f>SUMIFS(DatabaseA!$H:$H,DatabaseA!$B:$B,Summary_Earnings!$C$2,DatabaseA!$F:$F,"FTFYEarners",DatabaseA!$C:$C,E$8,DatabaseA!$D:$D,$A12,DatabaseA!$E:$E,$B12)</f>
        <v>0</v>
      </c>
      <c r="F12" s="189">
        <f>SUMIFS(DatabaseA!$H:$H,DatabaseA!$B:$B,Summary_Earnings!$C$2,DatabaseA!$F:$F,"FTFYEarners",DatabaseA!$C:$C,F$8,DatabaseA!$D:$D,$A12,DatabaseA!$E:$E,$B12)</f>
        <v>0</v>
      </c>
      <c r="G12" s="189">
        <f>SUMIFS(DatabaseA!$H:$H,DatabaseA!$B:$B,Summary_Earnings!$C$2,DatabaseA!$F:$F,"FTFYEarners",DatabaseA!$C:$C,G$8,DatabaseA!$D:$D,$A12,DatabaseA!$E:$E,$B12)</f>
        <v>0</v>
      </c>
      <c r="H12" s="189">
        <f>SUMIFS(DatabaseA!$H:$H,DatabaseA!$B:$B,Summary_Earnings!$C$2,DatabaseA!$F:$F,"FTFYEarners",DatabaseA!$C:$C,H$8,DatabaseA!$D:$D,$A12,DatabaseA!$E:$E,$B12)</f>
        <v>0</v>
      </c>
      <c r="I12" s="189">
        <f>SUMIFS(DatabaseA!$H:$H,DatabaseA!$B:$B,Summary_Earnings!$C$2,DatabaseA!$F:$F,"FTFYEarners",DatabaseA!$C:$C,I$8,DatabaseA!$D:$D,$A12,DatabaseA!$E:$E,$B12)</f>
        <v>0</v>
      </c>
      <c r="K12" s="187" t="s">
        <v>0</v>
      </c>
      <c r="L12" s="190" t="s">
        <v>114</v>
      </c>
      <c r="M12" s="189">
        <f t="shared" si="1"/>
        <v>0</v>
      </c>
      <c r="N12" s="189">
        <f>SUMIFS(DatabaseA!$G:$G,DatabaseA!$B:$B,Summary_Earnings!$C$2,DatabaseA!$F:$F,"FTFYEarners",DatabaseA!$C:$C,N$8,DatabaseA!$D:$D,$A12,DatabaseA!$E:$E,$B12)</f>
        <v>0</v>
      </c>
      <c r="O12" s="189">
        <f>SUMIFS(DatabaseA!$G:$G,DatabaseA!$B:$B,Summary_Earnings!$C$2,DatabaseA!$F:$F,"FTFYEarners",DatabaseA!$C:$C,O$8,DatabaseA!$D:$D,$A12,DatabaseA!$E:$E,$B12)</f>
        <v>0</v>
      </c>
      <c r="P12" s="189">
        <f>SUMIFS(DatabaseA!$G:$G,DatabaseA!$B:$B,Summary_Earnings!$C$2,DatabaseA!$F:$F,"FTFYEarners",DatabaseA!$C:$C,P$8,DatabaseA!$D:$D,$A12,DatabaseA!$E:$E,$B12)</f>
        <v>0</v>
      </c>
      <c r="Q12" s="189">
        <f>SUMIFS(DatabaseA!$G:$G,DatabaseA!$B:$B,Summary_Earnings!$C$2,DatabaseA!$F:$F,"FTFYEarners",DatabaseA!$C:$C,Q$8,DatabaseA!$D:$D,$A12,DatabaseA!$E:$E,$B12)</f>
        <v>0</v>
      </c>
      <c r="R12" s="189">
        <f>SUMIFS(DatabaseA!$G:$G,DatabaseA!$B:$B,Summary_Earnings!$C$2,DatabaseA!$F:$F,"FTFYEarners",DatabaseA!$C:$C,R$8,DatabaseA!$D:$D,$A12,DatabaseA!$E:$E,$B12)</f>
        <v>0</v>
      </c>
      <c r="S12" s="189">
        <f>SUMIFS(DatabaseA!$G:$G,DatabaseA!$B:$B,Summary_Earnings!$C$2,DatabaseA!$F:$F,"FTFYEarners",DatabaseA!$C:$C,S$8,DatabaseA!$D:$D,$A12,DatabaseA!$E:$E,$B12)</f>
        <v>0</v>
      </c>
      <c r="U12" s="187" t="s">
        <v>0</v>
      </c>
      <c r="V12" s="190" t="s">
        <v>114</v>
      </c>
      <c r="W12" s="189">
        <f t="shared" si="2"/>
        <v>0</v>
      </c>
      <c r="X12" s="189">
        <f>SUMIFS(DatabaseA!$I:$I,DatabaseA!$B:$B,Summary_Earnings!$C$2,DatabaseA!$F:$F,"FTFYEarners",DatabaseA!$C:$C,X$8,DatabaseA!$D:$D,$A12,DatabaseA!$E:$E,$B12)</f>
        <v>0</v>
      </c>
      <c r="Y12" s="189">
        <f>SUMIFS(DatabaseA!$I:$I,DatabaseA!$B:$B,Summary_Earnings!$C$2,DatabaseA!$F:$F,"FTFYEarners",DatabaseA!$C:$C,Y$8,DatabaseA!$D:$D,$A12,DatabaseA!$E:$E,$B12)</f>
        <v>0</v>
      </c>
      <c r="Z12" s="189">
        <f>SUMIFS(DatabaseA!$I:$I,DatabaseA!$B:$B,Summary_Earnings!$C$2,DatabaseA!$F:$F,"FTFYEarners",DatabaseA!$C:$C,Z$8,DatabaseA!$D:$D,$A12,DatabaseA!$E:$E,$B12)</f>
        <v>0</v>
      </c>
      <c r="AA12" s="189">
        <f>SUMIFS(DatabaseA!$I:$I,DatabaseA!$B:$B,Summary_Earnings!$C$2,DatabaseA!$F:$F,"FTFYEarners",DatabaseA!$C:$C,AA$8,DatabaseA!$D:$D,$A12,DatabaseA!$E:$E,$B12)</f>
        <v>0</v>
      </c>
      <c r="AB12" s="189">
        <f>SUMIFS(DatabaseA!$I:$I,DatabaseA!$B:$B,Summary_Earnings!$C$2,DatabaseA!$F:$F,"FTFYEarners",DatabaseA!$C:$C,AB$8,DatabaseA!$D:$D,$A12,DatabaseA!$E:$E,$B12)</f>
        <v>0</v>
      </c>
      <c r="AC12" s="189">
        <f>SUMIFS(DatabaseA!$I:$I,DatabaseA!$B:$B,Summary_Earnings!$C$2,DatabaseA!$F:$F,"FTFYEarners",DatabaseA!$C:$C,AC$8,DatabaseA!$D:$D,$A12,DatabaseA!$E:$E,$B12)</f>
        <v>0</v>
      </c>
    </row>
    <row r="13" spans="1:29" ht="12.75">
      <c r="A13" s="187" t="s">
        <v>0</v>
      </c>
      <c r="B13" s="191" t="s">
        <v>116</v>
      </c>
      <c r="C13" s="189">
        <f t="shared" si="0"/>
        <v>0</v>
      </c>
      <c r="D13" s="189">
        <f>SUMIFS(DatabaseA!$H:$H,DatabaseA!$B:$B,Summary_Earnings!$C$2,DatabaseA!$F:$F,"FTFYEarners",DatabaseA!$C:$C,D$8,DatabaseA!$D:$D,$A13,DatabaseA!$E:$E,$B13)</f>
        <v>0</v>
      </c>
      <c r="E13" s="189">
        <f>SUMIFS(DatabaseA!$H:$H,DatabaseA!$B:$B,Summary_Earnings!$C$2,DatabaseA!$F:$F,"FTFYEarners",DatabaseA!$C:$C,E$8,DatabaseA!$D:$D,$A13,DatabaseA!$E:$E,$B13)</f>
        <v>0</v>
      </c>
      <c r="F13" s="189">
        <f>SUMIFS(DatabaseA!$H:$H,DatabaseA!$B:$B,Summary_Earnings!$C$2,DatabaseA!$F:$F,"FTFYEarners",DatabaseA!$C:$C,F$8,DatabaseA!$D:$D,$A13,DatabaseA!$E:$E,$B13)</f>
        <v>0</v>
      </c>
      <c r="G13" s="189">
        <f>SUMIFS(DatabaseA!$H:$H,DatabaseA!$B:$B,Summary_Earnings!$C$2,DatabaseA!$F:$F,"FTFYEarners",DatabaseA!$C:$C,G$8,DatabaseA!$D:$D,$A13,DatabaseA!$E:$E,$B13)</f>
        <v>0</v>
      </c>
      <c r="H13" s="189">
        <f>SUMIFS(DatabaseA!$H:$H,DatabaseA!$B:$B,Summary_Earnings!$C$2,DatabaseA!$F:$F,"FTFYEarners",DatabaseA!$C:$C,H$8,DatabaseA!$D:$D,$A13,DatabaseA!$E:$E,$B13)</f>
        <v>0</v>
      </c>
      <c r="I13" s="189">
        <f>SUMIFS(DatabaseA!$H:$H,DatabaseA!$B:$B,Summary_Earnings!$C$2,DatabaseA!$F:$F,"FTFYEarners",DatabaseA!$C:$C,I$8,DatabaseA!$D:$D,$A13,DatabaseA!$E:$E,$B13)</f>
        <v>0</v>
      </c>
      <c r="K13" s="187" t="s">
        <v>0</v>
      </c>
      <c r="L13" s="191" t="s">
        <v>116</v>
      </c>
      <c r="M13" s="189">
        <f t="shared" si="1"/>
        <v>0</v>
      </c>
      <c r="N13" s="189">
        <f>SUMIFS(DatabaseA!$G:$G,DatabaseA!$B:$B,Summary_Earnings!$C$2,DatabaseA!$F:$F,"FTFYEarners",DatabaseA!$C:$C,N$8,DatabaseA!$D:$D,$A13,DatabaseA!$E:$E,$B13)</f>
        <v>0</v>
      </c>
      <c r="O13" s="189">
        <f>SUMIFS(DatabaseA!$G:$G,DatabaseA!$B:$B,Summary_Earnings!$C$2,DatabaseA!$F:$F,"FTFYEarners",DatabaseA!$C:$C,O$8,DatabaseA!$D:$D,$A13,DatabaseA!$E:$E,$B13)</f>
        <v>0</v>
      </c>
      <c r="P13" s="189">
        <f>SUMIFS(DatabaseA!$G:$G,DatabaseA!$B:$B,Summary_Earnings!$C$2,DatabaseA!$F:$F,"FTFYEarners",DatabaseA!$C:$C,P$8,DatabaseA!$D:$D,$A13,DatabaseA!$E:$E,$B13)</f>
        <v>0</v>
      </c>
      <c r="Q13" s="189">
        <f>SUMIFS(DatabaseA!$G:$G,DatabaseA!$B:$B,Summary_Earnings!$C$2,DatabaseA!$F:$F,"FTFYEarners",DatabaseA!$C:$C,Q$8,DatabaseA!$D:$D,$A13,DatabaseA!$E:$E,$B13)</f>
        <v>0</v>
      </c>
      <c r="R13" s="189">
        <f>SUMIFS(DatabaseA!$G:$G,DatabaseA!$B:$B,Summary_Earnings!$C$2,DatabaseA!$F:$F,"FTFYEarners",DatabaseA!$C:$C,R$8,DatabaseA!$D:$D,$A13,DatabaseA!$E:$E,$B13)</f>
        <v>0</v>
      </c>
      <c r="S13" s="189">
        <f>SUMIFS(DatabaseA!$G:$G,DatabaseA!$B:$B,Summary_Earnings!$C$2,DatabaseA!$F:$F,"FTFYEarners",DatabaseA!$C:$C,S$8,DatabaseA!$D:$D,$A13,DatabaseA!$E:$E,$B13)</f>
        <v>0</v>
      </c>
      <c r="U13" s="187" t="s">
        <v>0</v>
      </c>
      <c r="V13" s="191" t="s">
        <v>116</v>
      </c>
      <c r="W13" s="189">
        <f t="shared" si="2"/>
        <v>0</v>
      </c>
      <c r="X13" s="189">
        <f>SUMIFS(DatabaseA!$I:$I,DatabaseA!$B:$B,Summary_Earnings!$C$2,DatabaseA!$F:$F,"FTFYEarners",DatabaseA!$C:$C,X$8,DatabaseA!$D:$D,$A13,DatabaseA!$E:$E,$B13)</f>
        <v>0</v>
      </c>
      <c r="Y13" s="189">
        <f>SUMIFS(DatabaseA!$I:$I,DatabaseA!$B:$B,Summary_Earnings!$C$2,DatabaseA!$F:$F,"FTFYEarners",DatabaseA!$C:$C,Y$8,DatabaseA!$D:$D,$A13,DatabaseA!$E:$E,$B13)</f>
        <v>0</v>
      </c>
      <c r="Z13" s="189">
        <f>SUMIFS(DatabaseA!$I:$I,DatabaseA!$B:$B,Summary_Earnings!$C$2,DatabaseA!$F:$F,"FTFYEarners",DatabaseA!$C:$C,Z$8,DatabaseA!$D:$D,$A13,DatabaseA!$E:$E,$B13)</f>
        <v>0</v>
      </c>
      <c r="AA13" s="189">
        <f>SUMIFS(DatabaseA!$I:$I,DatabaseA!$B:$B,Summary_Earnings!$C$2,DatabaseA!$F:$F,"FTFYEarners",DatabaseA!$C:$C,AA$8,DatabaseA!$D:$D,$A13,DatabaseA!$E:$E,$B13)</f>
        <v>0</v>
      </c>
      <c r="AB13" s="189">
        <f>SUMIFS(DatabaseA!$I:$I,DatabaseA!$B:$B,Summary_Earnings!$C$2,DatabaseA!$F:$F,"FTFYEarners",DatabaseA!$C:$C,AB$8,DatabaseA!$D:$D,$A13,DatabaseA!$E:$E,$B13)</f>
        <v>0</v>
      </c>
      <c r="AC13" s="189">
        <f>SUMIFS(DatabaseA!$I:$I,DatabaseA!$B:$B,Summary_Earnings!$C$2,DatabaseA!$F:$F,"FTFYEarners",DatabaseA!$C:$C,AC$8,DatabaseA!$D:$D,$A13,DatabaseA!$E:$E,$B13)</f>
        <v>0</v>
      </c>
    </row>
    <row r="14" spans="1:29" ht="12.75">
      <c r="A14" s="187" t="s">
        <v>0</v>
      </c>
      <c r="B14" s="191" t="s">
        <v>124</v>
      </c>
      <c r="C14" s="189">
        <f t="shared" si="0"/>
        <v>0</v>
      </c>
      <c r="D14" s="189">
        <f>SUMIFS(DatabaseA!$H:$H,DatabaseA!$B:$B,Summary_Earnings!$C$2,DatabaseA!$F:$F,"FTFYEarners",DatabaseA!$C:$C,D$8,DatabaseA!$D:$D,$A14,DatabaseA!$E:$E,$B14)</f>
        <v>0</v>
      </c>
      <c r="E14" s="189">
        <f>SUMIFS(DatabaseA!$H:$H,DatabaseA!$B:$B,Summary_Earnings!$C$2,DatabaseA!$F:$F,"FTFYEarners",DatabaseA!$C:$C,E$8,DatabaseA!$D:$D,$A14,DatabaseA!$E:$E,$B14)</f>
        <v>0</v>
      </c>
      <c r="F14" s="189">
        <f>SUMIFS(DatabaseA!$H:$H,DatabaseA!$B:$B,Summary_Earnings!$C$2,DatabaseA!$F:$F,"FTFYEarners",DatabaseA!$C:$C,F$8,DatabaseA!$D:$D,$A14,DatabaseA!$E:$E,$B14)</f>
        <v>0</v>
      </c>
      <c r="G14" s="189">
        <f>SUMIFS(DatabaseA!$H:$H,DatabaseA!$B:$B,Summary_Earnings!$C$2,DatabaseA!$F:$F,"FTFYEarners",DatabaseA!$C:$C,G$8,DatabaseA!$D:$D,$A14,DatabaseA!$E:$E,$B14)</f>
        <v>0</v>
      </c>
      <c r="H14" s="189">
        <f>SUMIFS(DatabaseA!$H:$H,DatabaseA!$B:$B,Summary_Earnings!$C$2,DatabaseA!$F:$F,"FTFYEarners",DatabaseA!$C:$C,H$8,DatabaseA!$D:$D,$A14,DatabaseA!$E:$E,$B14)</f>
        <v>0</v>
      </c>
      <c r="I14" s="189">
        <f>SUMIFS(DatabaseA!$H:$H,DatabaseA!$B:$B,Summary_Earnings!$C$2,DatabaseA!$F:$F,"FTFYEarners",DatabaseA!$C:$C,I$8,DatabaseA!$D:$D,$A14,DatabaseA!$E:$E,$B14)</f>
        <v>0</v>
      </c>
      <c r="K14" s="187" t="s">
        <v>0</v>
      </c>
      <c r="L14" s="191" t="s">
        <v>124</v>
      </c>
      <c r="M14" s="189">
        <f t="shared" si="1"/>
        <v>0</v>
      </c>
      <c r="N14" s="189">
        <f>SUMIFS(DatabaseA!$G:$G,DatabaseA!$B:$B,Summary_Earnings!$C$2,DatabaseA!$F:$F,"FTFYEarners",DatabaseA!$C:$C,N$8,DatabaseA!$D:$D,$A14,DatabaseA!$E:$E,$B14)</f>
        <v>0</v>
      </c>
      <c r="O14" s="189">
        <f>SUMIFS(DatabaseA!$G:$G,DatabaseA!$B:$B,Summary_Earnings!$C$2,DatabaseA!$F:$F,"FTFYEarners",DatabaseA!$C:$C,O$8,DatabaseA!$D:$D,$A14,DatabaseA!$E:$E,$B14)</f>
        <v>0</v>
      </c>
      <c r="P14" s="189">
        <f>SUMIFS(DatabaseA!$G:$G,DatabaseA!$B:$B,Summary_Earnings!$C$2,DatabaseA!$F:$F,"FTFYEarners",DatabaseA!$C:$C,P$8,DatabaseA!$D:$D,$A14,DatabaseA!$E:$E,$B14)</f>
        <v>0</v>
      </c>
      <c r="Q14" s="189">
        <f>SUMIFS(DatabaseA!$G:$G,DatabaseA!$B:$B,Summary_Earnings!$C$2,DatabaseA!$F:$F,"FTFYEarners",DatabaseA!$C:$C,Q$8,DatabaseA!$D:$D,$A14,DatabaseA!$E:$E,$B14)</f>
        <v>0</v>
      </c>
      <c r="R14" s="189">
        <f>SUMIFS(DatabaseA!$G:$G,DatabaseA!$B:$B,Summary_Earnings!$C$2,DatabaseA!$F:$F,"FTFYEarners",DatabaseA!$C:$C,R$8,DatabaseA!$D:$D,$A14,DatabaseA!$E:$E,$B14)</f>
        <v>0</v>
      </c>
      <c r="S14" s="189">
        <f>SUMIFS(DatabaseA!$G:$G,DatabaseA!$B:$B,Summary_Earnings!$C$2,DatabaseA!$F:$F,"FTFYEarners",DatabaseA!$C:$C,S$8,DatabaseA!$D:$D,$A14,DatabaseA!$E:$E,$B14)</f>
        <v>0</v>
      </c>
      <c r="U14" s="187" t="s">
        <v>0</v>
      </c>
      <c r="V14" s="191" t="s">
        <v>124</v>
      </c>
      <c r="W14" s="189">
        <f t="shared" si="2"/>
        <v>0</v>
      </c>
      <c r="X14" s="189">
        <f>SUMIFS(DatabaseA!$I:$I,DatabaseA!$B:$B,Summary_Earnings!$C$2,DatabaseA!$F:$F,"FTFYEarners",DatabaseA!$C:$C,X$8,DatabaseA!$D:$D,$A14,DatabaseA!$E:$E,$B14)</f>
        <v>0</v>
      </c>
      <c r="Y14" s="189">
        <f>SUMIFS(DatabaseA!$I:$I,DatabaseA!$B:$B,Summary_Earnings!$C$2,DatabaseA!$F:$F,"FTFYEarners",DatabaseA!$C:$C,Y$8,DatabaseA!$D:$D,$A14,DatabaseA!$E:$E,$B14)</f>
        <v>0</v>
      </c>
      <c r="Z14" s="189">
        <f>SUMIFS(DatabaseA!$I:$I,DatabaseA!$B:$B,Summary_Earnings!$C$2,DatabaseA!$F:$F,"FTFYEarners",DatabaseA!$C:$C,Z$8,DatabaseA!$D:$D,$A14,DatabaseA!$E:$E,$B14)</f>
        <v>0</v>
      </c>
      <c r="AA14" s="189">
        <f>SUMIFS(DatabaseA!$I:$I,DatabaseA!$B:$B,Summary_Earnings!$C$2,DatabaseA!$F:$F,"FTFYEarners",DatabaseA!$C:$C,AA$8,DatabaseA!$D:$D,$A14,DatabaseA!$E:$E,$B14)</f>
        <v>0</v>
      </c>
      <c r="AB14" s="189">
        <f>SUMIFS(DatabaseA!$I:$I,DatabaseA!$B:$B,Summary_Earnings!$C$2,DatabaseA!$F:$F,"FTFYEarners",DatabaseA!$C:$C,AB$8,DatabaseA!$D:$D,$A14,DatabaseA!$E:$E,$B14)</f>
        <v>0</v>
      </c>
      <c r="AC14" s="189">
        <f>SUMIFS(DatabaseA!$I:$I,DatabaseA!$B:$B,Summary_Earnings!$C$2,DatabaseA!$F:$F,"FTFYEarners",DatabaseA!$C:$C,AC$8,DatabaseA!$D:$D,$A14,DatabaseA!$E:$E,$B14)</f>
        <v>0</v>
      </c>
    </row>
    <row r="15" spans="1:29" ht="12.75">
      <c r="A15" s="187" t="s">
        <v>0</v>
      </c>
      <c r="B15" s="191" t="s">
        <v>1</v>
      </c>
      <c r="C15" s="189">
        <f>SUM(E15:I15)</f>
        <v>0</v>
      </c>
      <c r="D15" s="189">
        <f>SUMIFS(DatabaseA!$H:$H,DatabaseA!$B:$B,Summary_Earnings!$C$2,DatabaseA!$F:$F,"FTFYEarners",DatabaseA!$C:$C,D$8,DatabaseA!$D:$D,$A15,DatabaseA!$E:$E,$B15)</f>
        <v>0</v>
      </c>
      <c r="E15" s="189">
        <f>SUMIFS(DatabaseA!$H:$H,DatabaseA!$B:$B,Summary_Earnings!$C$2,DatabaseA!$F:$F,"FTFYEarners",DatabaseA!$C:$C,E$8,DatabaseA!$D:$D,$A15,DatabaseA!$E:$E,$B15)</f>
        <v>0</v>
      </c>
      <c r="F15" s="189">
        <f>SUMIFS(DatabaseA!$H:$H,DatabaseA!$B:$B,Summary_Earnings!$C$2,DatabaseA!$F:$F,"FTFYEarners",DatabaseA!$C:$C,F$8,DatabaseA!$D:$D,$A15,DatabaseA!$E:$E,$B15)</f>
        <v>0</v>
      </c>
      <c r="G15" s="189">
        <f>SUMIFS(DatabaseA!$H:$H,DatabaseA!$B:$B,Summary_Earnings!$C$2,DatabaseA!$F:$F,"FTFYEarners",DatabaseA!$C:$C,G$8,DatabaseA!$D:$D,$A15,DatabaseA!$E:$E,$B15)</f>
        <v>0</v>
      </c>
      <c r="H15" s="189">
        <f>SUMIFS(DatabaseA!$H:$H,DatabaseA!$B:$B,Summary_Earnings!$C$2,DatabaseA!$F:$F,"FTFYEarners",DatabaseA!$C:$C,H$8,DatabaseA!$D:$D,$A15,DatabaseA!$E:$E,$B15)</f>
        <v>0</v>
      </c>
      <c r="I15" s="189">
        <f>SUMIFS(DatabaseA!$H:$H,DatabaseA!$B:$B,Summary_Earnings!$C$2,DatabaseA!$F:$F,"FTFYEarners",DatabaseA!$C:$C,I$8,DatabaseA!$D:$D,$A15,DatabaseA!$E:$E,$B15)</f>
        <v>0</v>
      </c>
      <c r="K15" s="187" t="s">
        <v>0</v>
      </c>
      <c r="L15" s="191" t="s">
        <v>1</v>
      </c>
      <c r="M15" s="189">
        <f>SUM(O15:S15)</f>
        <v>0</v>
      </c>
      <c r="N15" s="189">
        <f>SUMIFS(DatabaseA!$G:$G,DatabaseA!$B:$B,Summary_Earnings!$C$2,DatabaseA!$F:$F,"FTFYEarners",DatabaseA!$C:$C,N$8,DatabaseA!$D:$D,$A15,DatabaseA!$E:$E,$B15)</f>
        <v>0</v>
      </c>
      <c r="O15" s="189">
        <f>SUMIFS(DatabaseA!$G:$G,DatabaseA!$B:$B,Summary_Earnings!$C$2,DatabaseA!$F:$F,"FTFYEarners",DatabaseA!$C:$C,O$8,DatabaseA!$D:$D,$A15,DatabaseA!$E:$E,$B15)</f>
        <v>0</v>
      </c>
      <c r="P15" s="189">
        <f>SUMIFS(DatabaseA!$G:$G,DatabaseA!$B:$B,Summary_Earnings!$C$2,DatabaseA!$F:$F,"FTFYEarners",DatabaseA!$C:$C,P$8,DatabaseA!$D:$D,$A15,DatabaseA!$E:$E,$B15)</f>
        <v>0</v>
      </c>
      <c r="Q15" s="189">
        <f>SUMIFS(DatabaseA!$G:$G,DatabaseA!$B:$B,Summary_Earnings!$C$2,DatabaseA!$F:$F,"FTFYEarners",DatabaseA!$C:$C,Q$8,DatabaseA!$D:$D,$A15,DatabaseA!$E:$E,$B15)</f>
        <v>0</v>
      </c>
      <c r="R15" s="189">
        <f>SUMIFS(DatabaseA!$G:$G,DatabaseA!$B:$B,Summary_Earnings!$C$2,DatabaseA!$F:$F,"FTFYEarners",DatabaseA!$C:$C,R$8,DatabaseA!$D:$D,$A15,DatabaseA!$E:$E,$B15)</f>
        <v>0</v>
      </c>
      <c r="S15" s="189">
        <f>SUMIFS(DatabaseA!$G:$G,DatabaseA!$B:$B,Summary_Earnings!$C$2,DatabaseA!$F:$F,"FTFYEarners",DatabaseA!$C:$C,S$8,DatabaseA!$D:$D,$A15,DatabaseA!$E:$E,$B15)</f>
        <v>0</v>
      </c>
      <c r="U15" s="187" t="s">
        <v>0</v>
      </c>
      <c r="V15" s="191" t="s">
        <v>1</v>
      </c>
      <c r="W15" s="189">
        <f>SUM(Y15:AC15)</f>
        <v>0</v>
      </c>
      <c r="X15" s="189">
        <f>SUMIFS(DatabaseA!$I:$I,DatabaseA!$B:$B,Summary_Earnings!$C$2,DatabaseA!$F:$F,"FTFYEarners",DatabaseA!$C:$C,X$8,DatabaseA!$D:$D,$A15,DatabaseA!$E:$E,$B15)</f>
        <v>0</v>
      </c>
      <c r="Y15" s="189">
        <f>SUMIFS(DatabaseA!$I:$I,DatabaseA!$B:$B,Summary_Earnings!$C$2,DatabaseA!$F:$F,"FTFYEarners",DatabaseA!$C:$C,Y$8,DatabaseA!$D:$D,$A15,DatabaseA!$E:$E,$B15)</f>
        <v>0</v>
      </c>
      <c r="Z15" s="189">
        <f>SUMIFS(DatabaseA!$I:$I,DatabaseA!$B:$B,Summary_Earnings!$C$2,DatabaseA!$F:$F,"FTFYEarners",DatabaseA!$C:$C,Z$8,DatabaseA!$D:$D,$A15,DatabaseA!$E:$E,$B15)</f>
        <v>0</v>
      </c>
      <c r="AA15" s="189">
        <f>SUMIFS(DatabaseA!$I:$I,DatabaseA!$B:$B,Summary_Earnings!$C$2,DatabaseA!$F:$F,"FTFYEarners",DatabaseA!$C:$C,AA$8,DatabaseA!$D:$D,$A15,DatabaseA!$E:$E,$B15)</f>
        <v>0</v>
      </c>
      <c r="AB15" s="189">
        <f>SUMIFS(DatabaseA!$I:$I,DatabaseA!$B:$B,Summary_Earnings!$C$2,DatabaseA!$F:$F,"FTFYEarners",DatabaseA!$C:$C,AB$8,DatabaseA!$D:$D,$A15,DatabaseA!$E:$E,$B15)</f>
        <v>0</v>
      </c>
      <c r="AC15" s="189">
        <f>SUMIFS(DatabaseA!$I:$I,DatabaseA!$B:$B,Summary_Earnings!$C$2,DatabaseA!$F:$F,"FTFYEarners",DatabaseA!$C:$C,AC$8,DatabaseA!$D:$D,$A15,DatabaseA!$E:$E,$B15)</f>
        <v>0</v>
      </c>
    </row>
    <row r="16" spans="1:29" ht="12.75">
      <c r="A16" s="187" t="s">
        <v>0</v>
      </c>
      <c r="B16" s="192" t="s">
        <v>123</v>
      </c>
      <c r="C16" s="189">
        <f t="shared" ref="C16:C17" si="3">SUM(E16:I16)</f>
        <v>0</v>
      </c>
      <c r="D16" s="189">
        <f>IF(SUMIFS(DatabaseA!$H:$H,DatabaseA!$B:$B,Summary_Earnings!$C$2,DatabaseA!$F:$F,"FTFYEarners",DatabaseA!$C:$C,D$8,DatabaseA!$D:$D,$A16,DatabaseA!$E:$E,$B16)=0,SUM(D10:D11),SUMIFS(DatabaseA!$H:$H,DatabaseA!$B:$B,Summary_Earnings!$C$2,DatabaseA!$F:$F,"FTFYEarners",DatabaseA!$C:$C,D$8,DatabaseA!$D:$D,$A16,DatabaseA!$E:$E,$B16))</f>
        <v>0</v>
      </c>
      <c r="E16" s="189">
        <f>IF(SUMIFS(DatabaseA!$H:$H,DatabaseA!$B:$B,Summary_Earnings!$C$2,DatabaseA!$F:$F,"FTFYEarners",DatabaseA!$C:$C,E$8,DatabaseA!$D:$D,$A16,DatabaseA!$E:$E,$B16)=0,SUM(E10:E11),SUMIFS(DatabaseA!$H:$H,DatabaseA!$B:$B,Summary_Earnings!$C$2,DatabaseA!$F:$F,"FTFYEarners",DatabaseA!$C:$C,E$8,DatabaseA!$D:$D,$A16,DatabaseA!$E:$E,$B16))</f>
        <v>0</v>
      </c>
      <c r="F16" s="189">
        <f>IF(SUMIFS(DatabaseA!$H:$H,DatabaseA!$B:$B,Summary_Earnings!$C$2,DatabaseA!$F:$F,"FTFYEarners",DatabaseA!$C:$C,F$8,DatabaseA!$D:$D,$A16,DatabaseA!$E:$E,$B16)=0,SUM(F10:F11),SUMIFS(DatabaseA!$H:$H,DatabaseA!$B:$B,Summary_Earnings!$C$2,DatabaseA!$F:$F,"FTFYEarners",DatabaseA!$C:$C,F$8,DatabaseA!$D:$D,$A16,DatabaseA!$E:$E,$B16))</f>
        <v>0</v>
      </c>
      <c r="G16" s="189">
        <f>IF(SUMIFS(DatabaseA!$H:$H,DatabaseA!$B:$B,Summary_Earnings!$C$2,DatabaseA!$F:$F,"FTFYEarners",DatabaseA!$C:$C,G$8,DatabaseA!$D:$D,$A16,DatabaseA!$E:$E,$B16)=0,SUM(G10:G11),SUMIFS(DatabaseA!$H:$H,DatabaseA!$B:$B,Summary_Earnings!$C$2,DatabaseA!$F:$F,"FTFYEarners",DatabaseA!$C:$C,G$8,DatabaseA!$D:$D,$A16,DatabaseA!$E:$E,$B16))</f>
        <v>0</v>
      </c>
      <c r="H16" s="189">
        <f>IF(SUMIFS(DatabaseA!$H:$H,DatabaseA!$B:$B,Summary_Earnings!$C$2,DatabaseA!$F:$F,"FTFYEarners",DatabaseA!$C:$C,H$8,DatabaseA!$D:$D,$A16,DatabaseA!$E:$E,$B16)=0,SUM(H10:H11),SUMIFS(DatabaseA!$H:$H,DatabaseA!$B:$B,Summary_Earnings!$C$2,DatabaseA!$F:$F,"FTFYEarners",DatabaseA!$C:$C,H$8,DatabaseA!$D:$D,$A16,DatabaseA!$E:$E,$B16))</f>
        <v>0</v>
      </c>
      <c r="I16" s="189">
        <f>IF(SUMIFS(DatabaseA!$H:$H,DatabaseA!$B:$B,Summary_Earnings!$C$2,DatabaseA!$F:$F,"FTFYEarners",DatabaseA!$C:$C,I$8,DatabaseA!$D:$D,$A16,DatabaseA!$E:$E,$B16)=0,SUM(I10:I11),SUMIFS(DatabaseA!$H:$H,DatabaseA!$B:$B,Summary_Earnings!$C$2,DatabaseA!$F:$F,"FTFYEarners",DatabaseA!$C:$C,I$8,DatabaseA!$D:$D,$A16,DatabaseA!$E:$E,$B16))</f>
        <v>0</v>
      </c>
      <c r="K16" s="187" t="s">
        <v>0</v>
      </c>
      <c r="L16" s="192" t="s">
        <v>123</v>
      </c>
      <c r="M16" s="189">
        <f t="shared" ref="M16:M17" si="4">SUM(O16:S16)</f>
        <v>0</v>
      </c>
      <c r="N16" s="189">
        <f>IF(SUMIFS(DatabaseA!$G:$G,DatabaseA!$B:$B,Summary_Earnings!$C$2,DatabaseA!$F:$F,"FTFYEarners",DatabaseA!$C:$C,N$8,DatabaseA!$D:$D,$A16,DatabaseA!$E:$E,$B16)=0,SUM(N10:N11),SUMIFS(DatabaseA!$G:$G,DatabaseA!$B:$B,Summary_Earnings!$C$2,DatabaseA!$F:$F,"FTFYEarners",DatabaseA!$C:$C,N$8,DatabaseA!$D:$D,$A16,DatabaseA!$E:$E,$B16))</f>
        <v>0</v>
      </c>
      <c r="O16" s="189">
        <f>IF(SUMIFS(DatabaseA!$G:$G,DatabaseA!$B:$B,Summary_Earnings!$C$2,DatabaseA!$F:$F,"FTFYEarners",DatabaseA!$C:$C,O$8,DatabaseA!$D:$D,$A16,DatabaseA!$E:$E,$B16)=0,SUM(O10:O11),SUMIFS(DatabaseA!$G:$G,DatabaseA!$B:$B,Summary_Earnings!$C$2,DatabaseA!$F:$F,"FTFYEarners",DatabaseA!$C:$C,O$8,DatabaseA!$D:$D,$A16,DatabaseA!$E:$E,$B16))</f>
        <v>0</v>
      </c>
      <c r="P16" s="189">
        <f>IF(SUMIFS(DatabaseA!$G:$G,DatabaseA!$B:$B,Summary_Earnings!$C$2,DatabaseA!$F:$F,"FTFYEarners",DatabaseA!$C:$C,P$8,DatabaseA!$D:$D,$A16,DatabaseA!$E:$E,$B16)=0,SUM(P10:P11),SUMIFS(DatabaseA!$G:$G,DatabaseA!$B:$B,Summary_Earnings!$C$2,DatabaseA!$F:$F,"FTFYEarners",DatabaseA!$C:$C,P$8,DatabaseA!$D:$D,$A16,DatabaseA!$E:$E,$B16))</f>
        <v>0</v>
      </c>
      <c r="Q16" s="189">
        <f>IF(SUMIFS(DatabaseA!$G:$G,DatabaseA!$B:$B,Summary_Earnings!$C$2,DatabaseA!$F:$F,"FTFYEarners",DatabaseA!$C:$C,Q$8,DatabaseA!$D:$D,$A16,DatabaseA!$E:$E,$B16)=0,SUM(Q10:Q11),SUMIFS(DatabaseA!$G:$G,DatabaseA!$B:$B,Summary_Earnings!$C$2,DatabaseA!$F:$F,"FTFYEarners",DatabaseA!$C:$C,Q$8,DatabaseA!$D:$D,$A16,DatabaseA!$E:$E,$B16))</f>
        <v>0</v>
      </c>
      <c r="R16" s="189">
        <f>IF(SUMIFS(DatabaseA!$G:$G,DatabaseA!$B:$B,Summary_Earnings!$C$2,DatabaseA!$F:$F,"FTFYEarners",DatabaseA!$C:$C,R$8,DatabaseA!$D:$D,$A16,DatabaseA!$E:$E,$B16)=0,SUM(R10:R11),SUMIFS(DatabaseA!$G:$G,DatabaseA!$B:$B,Summary_Earnings!$C$2,DatabaseA!$F:$F,"FTFYEarners",DatabaseA!$C:$C,R$8,DatabaseA!$D:$D,$A16,DatabaseA!$E:$E,$B16))</f>
        <v>0</v>
      </c>
      <c r="S16" s="189">
        <f>IF(SUMIFS(DatabaseA!$G:$G,DatabaseA!$B:$B,Summary_Earnings!$C$2,DatabaseA!$F:$F,"FTFYEarners",DatabaseA!$C:$C,S$8,DatabaseA!$D:$D,$A16,DatabaseA!$E:$E,$B16)=0,SUM(S10:S11),SUMIFS(DatabaseA!$G:$G,DatabaseA!$B:$B,Summary_Earnings!$C$2,DatabaseA!$F:$F,"FTFYEarners",DatabaseA!$C:$C,S$8,DatabaseA!$D:$D,$A16,DatabaseA!$E:$E,$B16))</f>
        <v>0</v>
      </c>
      <c r="U16" s="187" t="s">
        <v>0</v>
      </c>
      <c r="V16" s="192" t="s">
        <v>123</v>
      </c>
      <c r="W16" s="189">
        <f t="shared" ref="W16:W17" si="5">SUM(Y16:AC16)</f>
        <v>0</v>
      </c>
      <c r="X16" s="189">
        <f>IF(SUMIFS(DatabaseA!$I:$I,DatabaseA!$B:$B,Summary_Earnings!$C$2,DatabaseA!$F:$F,"FTFYEarners",DatabaseA!$C:$C,X$8,DatabaseA!$D:$D,$A16,DatabaseA!$E:$E,$B16)=0,SUM(X10:X11),SUMIFS(DatabaseA!$I:$I,DatabaseA!$B:$B,Summary_Earnings!$C$2,DatabaseA!$F:$F,"FTFYEarners",DatabaseA!$C:$C,X$8,DatabaseA!$D:$D,$A16,DatabaseA!$E:$E,$B16))</f>
        <v>0</v>
      </c>
      <c r="Y16" s="189">
        <f>IF(SUMIFS(DatabaseA!$I:$I,DatabaseA!$B:$B,Summary_Earnings!$C$2,DatabaseA!$F:$F,"FTFYEarners",DatabaseA!$C:$C,Y$8,DatabaseA!$D:$D,$A16,DatabaseA!$E:$E,$B16)=0,SUM(Y10:Y11),SUMIFS(DatabaseA!$I:$I,DatabaseA!$B:$B,Summary_Earnings!$C$2,DatabaseA!$F:$F,"FTFYEarners",DatabaseA!$C:$C,Y$8,DatabaseA!$D:$D,$A16,DatabaseA!$E:$E,$B16))</f>
        <v>0</v>
      </c>
      <c r="Z16" s="189">
        <f>IF(SUMIFS(DatabaseA!$I:$I,DatabaseA!$B:$B,Summary_Earnings!$C$2,DatabaseA!$F:$F,"FTFYEarners",DatabaseA!$C:$C,Z$8,DatabaseA!$D:$D,$A16,DatabaseA!$E:$E,$B16)=0,SUM(Z10:Z11),SUMIFS(DatabaseA!$I:$I,DatabaseA!$B:$B,Summary_Earnings!$C$2,DatabaseA!$F:$F,"FTFYEarners",DatabaseA!$C:$C,Z$8,DatabaseA!$D:$D,$A16,DatabaseA!$E:$E,$B16))</f>
        <v>0</v>
      </c>
      <c r="AA16" s="189">
        <f>IF(SUMIFS(DatabaseA!$I:$I,DatabaseA!$B:$B,Summary_Earnings!$C$2,DatabaseA!$F:$F,"FTFYEarners",DatabaseA!$C:$C,AA$8,DatabaseA!$D:$D,$A16,DatabaseA!$E:$E,$B16)=0,SUM(AA10:AA11),SUMIFS(DatabaseA!$I:$I,DatabaseA!$B:$B,Summary_Earnings!$C$2,DatabaseA!$F:$F,"FTFYEarners",DatabaseA!$C:$C,AA$8,DatabaseA!$D:$D,$A16,DatabaseA!$E:$E,$B16))</f>
        <v>0</v>
      </c>
      <c r="AB16" s="189">
        <f>IF(SUMIFS(DatabaseA!$I:$I,DatabaseA!$B:$B,Summary_Earnings!$C$2,DatabaseA!$F:$F,"FTFYEarners",DatabaseA!$C:$C,AB$8,DatabaseA!$D:$D,$A16,DatabaseA!$E:$E,$B16)=0,SUM(AB10:AB11),SUMIFS(DatabaseA!$I:$I,DatabaseA!$B:$B,Summary_Earnings!$C$2,DatabaseA!$F:$F,"FTFYEarners",DatabaseA!$C:$C,AB$8,DatabaseA!$D:$D,$A16,DatabaseA!$E:$E,$B16))</f>
        <v>0</v>
      </c>
      <c r="AC16" s="189">
        <f>IF(SUMIFS(DatabaseA!$I:$I,DatabaseA!$B:$B,Summary_Earnings!$C$2,DatabaseA!$F:$F,"FTFYEarners",DatabaseA!$C:$C,AC$8,DatabaseA!$D:$D,$A16,DatabaseA!$E:$E,$B16)=0,SUM(AC10:AC11),SUMIFS(DatabaseA!$I:$I,DatabaseA!$B:$B,Summary_Earnings!$C$2,DatabaseA!$F:$F,"FTFYEarners",DatabaseA!$C:$C,AC$8,DatabaseA!$D:$D,$A16,DatabaseA!$E:$E,$B16))</f>
        <v>0</v>
      </c>
    </row>
    <row r="17" spans="1:29" ht="12.75">
      <c r="A17" s="187" t="s">
        <v>0</v>
      </c>
      <c r="B17" s="193" t="s">
        <v>119</v>
      </c>
      <c r="C17" s="189">
        <f t="shared" si="3"/>
        <v>0</v>
      </c>
      <c r="D17" s="189">
        <f>IF(SUMIFS(DatabaseA!$H:$H,DatabaseA!$B:$B,Summary_Earnings!$C$2,DatabaseA!$F:$F,"FTFYEarners",DatabaseA!$C:$C,D$8,DatabaseA!$D:$D,$A17,DatabaseA!$E:$E,$B17)=0,SUM(D12:D14),SUMIFS(DatabaseA!$H:$H,DatabaseA!$B:$B,Summary_Earnings!$C$2,DatabaseA!$F:$F,"FTFYEarners",DatabaseA!$C:$C,D$8,DatabaseA!$D:$D,$A17,DatabaseA!$E:$E,$B17))</f>
        <v>0</v>
      </c>
      <c r="E17" s="189">
        <f>IF(SUMIFS(DatabaseA!$H:$H,DatabaseA!$B:$B,Summary_Earnings!$C$2,DatabaseA!$F:$F,"FTFYEarners",DatabaseA!$C:$C,E$8,DatabaseA!$D:$D,$A17,DatabaseA!$E:$E,$B17)=0,SUM(E12:E14),SUMIFS(DatabaseA!$H:$H,DatabaseA!$B:$B,Summary_Earnings!$C$2,DatabaseA!$F:$F,"FTFYEarners",DatabaseA!$C:$C,E$8,DatabaseA!$D:$D,$A17,DatabaseA!$E:$E,$B17))</f>
        <v>0</v>
      </c>
      <c r="F17" s="189">
        <f>IF(SUMIFS(DatabaseA!$H:$H,DatabaseA!$B:$B,Summary_Earnings!$C$2,DatabaseA!$F:$F,"FTFYEarners",DatabaseA!$C:$C,F$8,DatabaseA!$D:$D,$A17,DatabaseA!$E:$E,$B17)=0,SUM(F12:F14),SUMIFS(DatabaseA!$H:$H,DatabaseA!$B:$B,Summary_Earnings!$C$2,DatabaseA!$F:$F,"FTFYEarners",DatabaseA!$C:$C,F$8,DatabaseA!$D:$D,$A17,DatabaseA!$E:$E,$B17))</f>
        <v>0</v>
      </c>
      <c r="G17" s="189">
        <f>IF(SUMIFS(DatabaseA!$H:$H,DatabaseA!$B:$B,Summary_Earnings!$C$2,DatabaseA!$F:$F,"FTFYEarners",DatabaseA!$C:$C,G$8,DatabaseA!$D:$D,$A17,DatabaseA!$E:$E,$B17)=0,SUM(G12:G14),SUMIFS(DatabaseA!$H:$H,DatabaseA!$B:$B,Summary_Earnings!$C$2,DatabaseA!$F:$F,"FTFYEarners",DatabaseA!$C:$C,G$8,DatabaseA!$D:$D,$A17,DatabaseA!$E:$E,$B17))</f>
        <v>0</v>
      </c>
      <c r="H17" s="189">
        <f>IF(SUMIFS(DatabaseA!$H:$H,DatabaseA!$B:$B,Summary_Earnings!$C$2,DatabaseA!$F:$F,"FTFYEarners",DatabaseA!$C:$C,H$8,DatabaseA!$D:$D,$A17,DatabaseA!$E:$E,$B17)=0,SUM(H12:H14),SUMIFS(DatabaseA!$H:$H,DatabaseA!$B:$B,Summary_Earnings!$C$2,DatabaseA!$F:$F,"FTFYEarners",DatabaseA!$C:$C,H$8,DatabaseA!$D:$D,$A17,DatabaseA!$E:$E,$B17))</f>
        <v>0</v>
      </c>
      <c r="I17" s="189">
        <f>IF(SUMIFS(DatabaseA!$H:$H,DatabaseA!$B:$B,Summary_Earnings!$C$2,DatabaseA!$F:$F,"FTFYEarners",DatabaseA!$C:$C,I$8,DatabaseA!$D:$D,$A17,DatabaseA!$E:$E,$B17)=0,SUM(I12:I14),SUMIFS(DatabaseA!$H:$H,DatabaseA!$B:$B,Summary_Earnings!$C$2,DatabaseA!$F:$F,"FTFYEarners",DatabaseA!$C:$C,I$8,DatabaseA!$D:$D,$A17,DatabaseA!$E:$E,$B17))</f>
        <v>0</v>
      </c>
      <c r="K17" s="187" t="s">
        <v>0</v>
      </c>
      <c r="L17" s="193" t="s">
        <v>119</v>
      </c>
      <c r="M17" s="189">
        <f t="shared" si="4"/>
        <v>0</v>
      </c>
      <c r="N17" s="189">
        <f>IF(SUMIFS(DatabaseA!$G:$G,DatabaseA!$B:$B,Summary_Earnings!$C$2,DatabaseA!$F:$F,"FTFYEarners",DatabaseA!$C:$C,N$8,DatabaseA!$D:$D,$A17,DatabaseA!$E:$E,$B17)=0,SUM(N12:N14),SUMIFS(DatabaseA!$G:$G,DatabaseA!$B:$B,Summary_Earnings!$C$2,DatabaseA!$F:$F,"FTFYEarners",DatabaseA!$C:$C,N$8,DatabaseA!$D:$D,$A17,DatabaseA!$E:$E,$B17))</f>
        <v>0</v>
      </c>
      <c r="O17" s="189">
        <f>IF(SUMIFS(DatabaseA!$G:$G,DatabaseA!$B:$B,Summary_Earnings!$C$2,DatabaseA!$F:$F,"FTFYEarners",DatabaseA!$C:$C,O$8,DatabaseA!$D:$D,$A17,DatabaseA!$E:$E,$B17)=0,SUM(O12:O14),SUMIFS(DatabaseA!$G:$G,DatabaseA!$B:$B,Summary_Earnings!$C$2,DatabaseA!$F:$F,"FTFYEarners",DatabaseA!$C:$C,O$8,DatabaseA!$D:$D,$A17,DatabaseA!$E:$E,$B17))</f>
        <v>0</v>
      </c>
      <c r="P17" s="189">
        <f>IF(SUMIFS(DatabaseA!$G:$G,DatabaseA!$B:$B,Summary_Earnings!$C$2,DatabaseA!$F:$F,"FTFYEarners",DatabaseA!$C:$C,P$8,DatabaseA!$D:$D,$A17,DatabaseA!$E:$E,$B17)=0,SUM(P12:P14),SUMIFS(DatabaseA!$G:$G,DatabaseA!$B:$B,Summary_Earnings!$C$2,DatabaseA!$F:$F,"FTFYEarners",DatabaseA!$C:$C,P$8,DatabaseA!$D:$D,$A17,DatabaseA!$E:$E,$B17))</f>
        <v>0</v>
      </c>
      <c r="Q17" s="189">
        <f>IF(SUMIFS(DatabaseA!$G:$G,DatabaseA!$B:$B,Summary_Earnings!$C$2,DatabaseA!$F:$F,"FTFYEarners",DatabaseA!$C:$C,Q$8,DatabaseA!$D:$D,$A17,DatabaseA!$E:$E,$B17)=0,SUM(Q12:Q14),SUMIFS(DatabaseA!$G:$G,DatabaseA!$B:$B,Summary_Earnings!$C$2,DatabaseA!$F:$F,"FTFYEarners",DatabaseA!$C:$C,Q$8,DatabaseA!$D:$D,$A17,DatabaseA!$E:$E,$B17))</f>
        <v>0</v>
      </c>
      <c r="R17" s="189">
        <f>IF(SUMIFS(DatabaseA!$G:$G,DatabaseA!$B:$B,Summary_Earnings!$C$2,DatabaseA!$F:$F,"FTFYEarners",DatabaseA!$C:$C,R$8,DatabaseA!$D:$D,$A17,DatabaseA!$E:$E,$B17)=0,SUM(R12:R14),SUMIFS(DatabaseA!$G:$G,DatabaseA!$B:$B,Summary_Earnings!$C$2,DatabaseA!$F:$F,"FTFYEarners",DatabaseA!$C:$C,R$8,DatabaseA!$D:$D,$A17,DatabaseA!$E:$E,$B17))</f>
        <v>0</v>
      </c>
      <c r="S17" s="189">
        <f>IF(SUMIFS(DatabaseA!$G:$G,DatabaseA!$B:$B,Summary_Earnings!$C$2,DatabaseA!$F:$F,"FTFYEarners",DatabaseA!$C:$C,S$8,DatabaseA!$D:$D,$A17,DatabaseA!$E:$E,$B17)=0,SUM(S12:S14),SUMIFS(DatabaseA!$G:$G,DatabaseA!$B:$B,Summary_Earnings!$C$2,DatabaseA!$F:$F,"FTFYEarners",DatabaseA!$C:$C,S$8,DatabaseA!$D:$D,$A17,DatabaseA!$E:$E,$B17))</f>
        <v>0</v>
      </c>
      <c r="U17" s="187" t="s">
        <v>0</v>
      </c>
      <c r="V17" s="193" t="s">
        <v>119</v>
      </c>
      <c r="W17" s="189">
        <f t="shared" si="5"/>
        <v>0</v>
      </c>
      <c r="X17" s="189">
        <f>IF(SUMIFS(DatabaseA!$I:$I,DatabaseA!$B:$B,Summary_Earnings!$C$2,DatabaseA!$F:$F,"FTFYEarners",DatabaseA!$C:$C,X$8,DatabaseA!$D:$D,$A17,DatabaseA!$E:$E,$B17)=0,SUM(X12:X14),SUMIFS(DatabaseA!$I:$I,DatabaseA!$B:$B,Summary_Earnings!$C$2,DatabaseA!$F:$F,"FTFYEarners",DatabaseA!$C:$C,X$8,DatabaseA!$D:$D,$A17,DatabaseA!$E:$E,$B17))</f>
        <v>0</v>
      </c>
      <c r="Y17" s="189">
        <f>IF(SUMIFS(DatabaseA!$I:$I,DatabaseA!$B:$B,Summary_Earnings!$C$2,DatabaseA!$F:$F,"FTFYEarners",DatabaseA!$C:$C,Y$8,DatabaseA!$D:$D,$A17,DatabaseA!$E:$E,$B17)=0,SUM(Y12:Y14),SUMIFS(DatabaseA!$I:$I,DatabaseA!$B:$B,Summary_Earnings!$C$2,DatabaseA!$F:$F,"FTFYEarners",DatabaseA!$C:$C,Y$8,DatabaseA!$D:$D,$A17,DatabaseA!$E:$E,$B17))</f>
        <v>0</v>
      </c>
      <c r="Z17" s="189">
        <f>IF(SUMIFS(DatabaseA!$I:$I,DatabaseA!$B:$B,Summary_Earnings!$C$2,DatabaseA!$F:$F,"FTFYEarners",DatabaseA!$C:$C,Z$8,DatabaseA!$D:$D,$A17,DatabaseA!$E:$E,$B17)=0,SUM(Z12:Z14),SUMIFS(DatabaseA!$I:$I,DatabaseA!$B:$B,Summary_Earnings!$C$2,DatabaseA!$F:$F,"FTFYEarners",DatabaseA!$C:$C,Z$8,DatabaseA!$D:$D,$A17,DatabaseA!$E:$E,$B17))</f>
        <v>0</v>
      </c>
      <c r="AA17" s="189">
        <f>IF(SUMIFS(DatabaseA!$I:$I,DatabaseA!$B:$B,Summary_Earnings!$C$2,DatabaseA!$F:$F,"FTFYEarners",DatabaseA!$C:$C,AA$8,DatabaseA!$D:$D,$A17,DatabaseA!$E:$E,$B17)=0,SUM(AA12:AA14),SUMIFS(DatabaseA!$I:$I,DatabaseA!$B:$B,Summary_Earnings!$C$2,DatabaseA!$F:$F,"FTFYEarners",DatabaseA!$C:$C,AA$8,DatabaseA!$D:$D,$A17,DatabaseA!$E:$E,$B17))</f>
        <v>0</v>
      </c>
      <c r="AB17" s="189">
        <f>IF(SUMIFS(DatabaseA!$I:$I,DatabaseA!$B:$B,Summary_Earnings!$C$2,DatabaseA!$F:$F,"FTFYEarners",DatabaseA!$C:$C,AB$8,DatabaseA!$D:$D,$A17,DatabaseA!$E:$E,$B17)=0,SUM(AB12:AB14),SUMIFS(DatabaseA!$I:$I,DatabaseA!$B:$B,Summary_Earnings!$C$2,DatabaseA!$F:$F,"FTFYEarners",DatabaseA!$C:$C,AB$8,DatabaseA!$D:$D,$A17,DatabaseA!$E:$E,$B17))</f>
        <v>0</v>
      </c>
      <c r="AC17" s="189">
        <f>IF(SUMIFS(DatabaseA!$I:$I,DatabaseA!$B:$B,Summary_Earnings!$C$2,DatabaseA!$F:$F,"FTFYEarners",DatabaseA!$C:$C,AC$8,DatabaseA!$D:$D,$A17,DatabaseA!$E:$E,$B17)=0,SUM(AC12:AC14),SUMIFS(DatabaseA!$I:$I,DatabaseA!$B:$B,Summary_Earnings!$C$2,DatabaseA!$F:$F,"FTFYEarners",DatabaseA!$C:$C,AC$8,DatabaseA!$D:$D,$A17,DatabaseA!$E:$E,$B17))</f>
        <v>0</v>
      </c>
    </row>
    <row r="18" spans="1:29" ht="12.75">
      <c r="A18" s="187" t="s">
        <v>0</v>
      </c>
      <c r="B18" s="188" t="s">
        <v>2</v>
      </c>
      <c r="C18" s="189">
        <f>SUM(E18:I18)</f>
        <v>0</v>
      </c>
      <c r="D18" s="189">
        <f>+D15+D17+D16+D9</f>
        <v>0</v>
      </c>
      <c r="E18" s="189">
        <f t="shared" ref="E18:I18" si="6">+E15+E17+E16+E9</f>
        <v>0</v>
      </c>
      <c r="F18" s="189">
        <f t="shared" si="6"/>
        <v>0</v>
      </c>
      <c r="G18" s="189">
        <f t="shared" si="6"/>
        <v>0</v>
      </c>
      <c r="H18" s="189">
        <f t="shared" si="6"/>
        <v>0</v>
      </c>
      <c r="I18" s="189">
        <f t="shared" si="6"/>
        <v>0</v>
      </c>
      <c r="K18" s="187" t="s">
        <v>0</v>
      </c>
      <c r="L18" s="188" t="s">
        <v>2</v>
      </c>
      <c r="M18" s="189">
        <f>SUM(O18:S18)</f>
        <v>0</v>
      </c>
      <c r="N18" s="189">
        <f>+N15+N17+N16+N9</f>
        <v>0</v>
      </c>
      <c r="O18" s="189">
        <f t="shared" ref="O18:S18" si="7">+O15+O17+O16+O9</f>
        <v>0</v>
      </c>
      <c r="P18" s="189">
        <f t="shared" si="7"/>
        <v>0</v>
      </c>
      <c r="Q18" s="189">
        <f t="shared" si="7"/>
        <v>0</v>
      </c>
      <c r="R18" s="189">
        <f t="shared" si="7"/>
        <v>0</v>
      </c>
      <c r="S18" s="189">
        <f t="shared" si="7"/>
        <v>0</v>
      </c>
      <c r="U18" s="187" t="s">
        <v>0</v>
      </c>
      <c r="V18" s="188" t="s">
        <v>2</v>
      </c>
      <c r="W18" s="189">
        <f>SUM(Y18:AC18)</f>
        <v>0</v>
      </c>
      <c r="X18" s="189">
        <f>+X15+X17+X16+X9</f>
        <v>0</v>
      </c>
      <c r="Y18" s="189">
        <f t="shared" ref="Y18:AC18" si="8">+Y15+Y17+Y16+Y9</f>
        <v>0</v>
      </c>
      <c r="Z18" s="189">
        <f t="shared" si="8"/>
        <v>0</v>
      </c>
      <c r="AA18" s="189">
        <f t="shared" si="8"/>
        <v>0</v>
      </c>
      <c r="AB18" s="189">
        <f t="shared" si="8"/>
        <v>0</v>
      </c>
      <c r="AC18" s="189">
        <f t="shared" si="8"/>
        <v>0</v>
      </c>
    </row>
    <row r="19" spans="1:29" ht="12.75">
      <c r="A19" s="187" t="s">
        <v>0</v>
      </c>
      <c r="B19" s="192" t="s">
        <v>227</v>
      </c>
      <c r="C19" s="189">
        <f t="shared" ref="C19:C20" si="9">SUM(E19:I19)</f>
        <v>0</v>
      </c>
      <c r="D19" s="189">
        <f>SUMIFS(DatabaseA!$H:$H,DatabaseA!$B:$B,Summary_Earnings!$C$2,DatabaseA!$F:$F,"FTFYEarners",DatabaseA!$C:$C,D$8,DatabaseA!$D:$D,$A19,DatabaseA!$E:$E,$B19)</f>
        <v>0</v>
      </c>
      <c r="E19" s="189">
        <f>SUMIFS(DatabaseA!$H:$H,DatabaseA!$B:$B,Summary_Earnings!$C$2,DatabaseA!$F:$F,"FTFYEarners",DatabaseA!$C:$C,E$8,DatabaseA!$D:$D,$A19,DatabaseA!$E:$E,$B19)</f>
        <v>0</v>
      </c>
      <c r="F19" s="189">
        <f>SUMIFS(DatabaseA!$H:$H,DatabaseA!$B:$B,Summary_Earnings!$C$2,DatabaseA!$F:$F,"FTFYEarners",DatabaseA!$C:$C,F$8,DatabaseA!$D:$D,$A19,DatabaseA!$E:$E,$B19)</f>
        <v>0</v>
      </c>
      <c r="G19" s="189">
        <f>SUMIFS(DatabaseA!$H:$H,DatabaseA!$B:$B,Summary_Earnings!$C$2,DatabaseA!$F:$F,"FTFYEarners",DatabaseA!$C:$C,G$8,DatabaseA!$D:$D,$A19,DatabaseA!$E:$E,$B19)</f>
        <v>0</v>
      </c>
      <c r="H19" s="189">
        <f>SUMIFS(DatabaseA!$H:$H,DatabaseA!$B:$B,Summary_Earnings!$C$2,DatabaseA!$F:$F,"FTFYEarners",DatabaseA!$C:$C,H$8,DatabaseA!$D:$D,$A19,DatabaseA!$E:$E,$B19)</f>
        <v>0</v>
      </c>
      <c r="I19" s="189">
        <f>SUMIFS(DatabaseA!$H:$H,DatabaseA!$B:$B,Summary_Earnings!$C$2,DatabaseA!$F:$F,"FTFYEarners",DatabaseA!$C:$C,I$8,DatabaseA!$D:$D,$A19,DatabaseA!$E:$E,$B19)</f>
        <v>0</v>
      </c>
      <c r="K19" s="187" t="s">
        <v>0</v>
      </c>
      <c r="L19" s="192" t="s">
        <v>227</v>
      </c>
      <c r="M19" s="189">
        <f t="shared" ref="M19:M20" si="10">SUM(O19:S19)</f>
        <v>0</v>
      </c>
      <c r="N19" s="189">
        <f>SUMIFS(DatabaseA!$G:$G,DatabaseA!$B:$B,Summary_Earnings!$C$2,DatabaseA!$F:$F,"FTFYEarners",DatabaseA!$C:$C,N$8,DatabaseA!$D:$D,$A19,DatabaseA!$E:$E,$B19)</f>
        <v>0</v>
      </c>
      <c r="O19" s="189">
        <f>SUMIFS(DatabaseA!$G:$G,DatabaseA!$B:$B,Summary_Earnings!$C$2,DatabaseA!$F:$F,"FTFYEarners",DatabaseA!$C:$C,O$8,DatabaseA!$D:$D,$A19,DatabaseA!$E:$E,$B19)</f>
        <v>0</v>
      </c>
      <c r="P19" s="189">
        <f>SUMIFS(DatabaseA!$G:$G,DatabaseA!$B:$B,Summary_Earnings!$C$2,DatabaseA!$F:$F,"FTFYEarners",DatabaseA!$C:$C,P$8,DatabaseA!$D:$D,$A19,DatabaseA!$E:$E,$B19)</f>
        <v>0</v>
      </c>
      <c r="Q19" s="189">
        <f>SUMIFS(DatabaseA!$G:$G,DatabaseA!$B:$B,Summary_Earnings!$C$2,DatabaseA!$F:$F,"FTFYEarners",DatabaseA!$C:$C,Q$8,DatabaseA!$D:$D,$A19,DatabaseA!$E:$E,$B19)</f>
        <v>0</v>
      </c>
      <c r="R19" s="189">
        <f>SUMIFS(DatabaseA!$G:$G,DatabaseA!$B:$B,Summary_Earnings!$C$2,DatabaseA!$F:$F,"FTFYEarners",DatabaseA!$C:$C,R$8,DatabaseA!$D:$D,$A19,DatabaseA!$E:$E,$B19)</f>
        <v>0</v>
      </c>
      <c r="S19" s="189">
        <f>SUMIFS(DatabaseA!$G:$G,DatabaseA!$B:$B,Summary_Earnings!$C$2,DatabaseA!$F:$F,"FTFYEarners",DatabaseA!$C:$C,S$8,DatabaseA!$D:$D,$A19,DatabaseA!$E:$E,$B19)</f>
        <v>0</v>
      </c>
      <c r="U19" s="187" t="s">
        <v>0</v>
      </c>
      <c r="V19" s="192" t="s">
        <v>227</v>
      </c>
      <c r="W19" s="189">
        <f t="shared" ref="W19:W20" si="11">SUM(Y19:AC19)</f>
        <v>0</v>
      </c>
      <c r="X19" s="189">
        <f>SUMIFS(DatabaseA!$I:$I,DatabaseA!$B:$B,Summary_Earnings!$C$2,DatabaseA!$F:$F,"FTFYEarners",DatabaseA!$C:$C,X$8,DatabaseA!$D:$D,$A19,DatabaseA!$E:$E,$B19)</f>
        <v>0</v>
      </c>
      <c r="Y19" s="189">
        <f>SUMIFS(DatabaseA!$I:$I,DatabaseA!$B:$B,Summary_Earnings!$C$2,DatabaseA!$F:$F,"FTFYEarners",DatabaseA!$C:$C,Y$8,DatabaseA!$D:$D,$A19,DatabaseA!$E:$E,$B19)</f>
        <v>0</v>
      </c>
      <c r="Z19" s="189">
        <f>SUMIFS(DatabaseA!$I:$I,DatabaseA!$B:$B,Summary_Earnings!$C$2,DatabaseA!$F:$F,"FTFYEarners",DatabaseA!$C:$C,Z$8,DatabaseA!$D:$D,$A19,DatabaseA!$E:$E,$B19)</f>
        <v>0</v>
      </c>
      <c r="AA19" s="189">
        <f>SUMIFS(DatabaseA!$I:$I,DatabaseA!$B:$B,Summary_Earnings!$C$2,DatabaseA!$F:$F,"FTFYEarners",DatabaseA!$C:$C,AA$8,DatabaseA!$D:$D,$A19,DatabaseA!$E:$E,$B19)</f>
        <v>0</v>
      </c>
      <c r="AB19" s="189">
        <f>SUMIFS(DatabaseA!$I:$I,DatabaseA!$B:$B,Summary_Earnings!$C$2,DatabaseA!$F:$F,"FTFYEarners",DatabaseA!$C:$C,AB$8,DatabaseA!$D:$D,$A19,DatabaseA!$E:$E,$B19)</f>
        <v>0</v>
      </c>
      <c r="AC19" s="189">
        <f>SUMIFS(DatabaseA!$I:$I,DatabaseA!$B:$B,Summary_Earnings!$C$2,DatabaseA!$F:$F,"FTFYEarners",DatabaseA!$C:$C,AC$8,DatabaseA!$D:$D,$A19,DatabaseA!$E:$E,$B19)</f>
        <v>0</v>
      </c>
    </row>
    <row r="20" spans="1:29" ht="12.75">
      <c r="A20" s="187" t="s">
        <v>0</v>
      </c>
      <c r="B20" s="192" t="s">
        <v>229</v>
      </c>
      <c r="C20" s="189">
        <f t="shared" si="9"/>
        <v>0</v>
      </c>
      <c r="D20" s="189">
        <f>SUMIFS(DatabaseA!$H:$H,DatabaseA!$B:$B,Summary_Earnings!$C$2,DatabaseA!$F:$F,"FTFYEarners",DatabaseA!$C:$C,D$8,DatabaseA!$D:$D,$A20,DatabaseA!$E:$E,$B20)</f>
        <v>0</v>
      </c>
      <c r="E20" s="189">
        <f>SUMIFS(DatabaseA!$H:$H,DatabaseA!$B:$B,Summary_Earnings!$C$2,DatabaseA!$F:$F,"FTFYEarners",DatabaseA!$C:$C,E$8,DatabaseA!$D:$D,$A20,DatabaseA!$E:$E,$B20)</f>
        <v>0</v>
      </c>
      <c r="F20" s="189">
        <f>SUMIFS(DatabaseA!$H:$H,DatabaseA!$B:$B,Summary_Earnings!$C$2,DatabaseA!$F:$F,"FTFYEarners",DatabaseA!$C:$C,F$8,DatabaseA!$D:$D,$A20,DatabaseA!$E:$E,$B20)</f>
        <v>0</v>
      </c>
      <c r="G20" s="189">
        <f>SUMIFS(DatabaseA!$H:$H,DatabaseA!$B:$B,Summary_Earnings!$C$2,DatabaseA!$F:$F,"FTFYEarners",DatabaseA!$C:$C,G$8,DatabaseA!$D:$D,$A20,DatabaseA!$E:$E,$B20)</f>
        <v>0</v>
      </c>
      <c r="H20" s="189">
        <f>SUMIFS(DatabaseA!$H:$H,DatabaseA!$B:$B,Summary_Earnings!$C$2,DatabaseA!$F:$F,"FTFYEarners",DatabaseA!$C:$C,H$8,DatabaseA!$D:$D,$A20,DatabaseA!$E:$E,$B20)</f>
        <v>0</v>
      </c>
      <c r="I20" s="189">
        <f>SUMIFS(DatabaseA!$H:$H,DatabaseA!$B:$B,Summary_Earnings!$C$2,DatabaseA!$F:$F,"FTFYEarners",DatabaseA!$C:$C,I$8,DatabaseA!$D:$D,$A20,DatabaseA!$E:$E,$B20)</f>
        <v>0</v>
      </c>
      <c r="K20" s="187" t="s">
        <v>0</v>
      </c>
      <c r="L20" s="192" t="s">
        <v>229</v>
      </c>
      <c r="M20" s="189">
        <f t="shared" si="10"/>
        <v>0</v>
      </c>
      <c r="N20" s="189">
        <f>SUMIFS(DatabaseA!$G:$G,DatabaseA!$B:$B,Summary_Earnings!$C$2,DatabaseA!$F:$F,"FTFYEarners",DatabaseA!$C:$C,N$8,DatabaseA!$D:$D,$A20,DatabaseA!$E:$E,$B20)</f>
        <v>0</v>
      </c>
      <c r="O20" s="189">
        <f>SUMIFS(DatabaseA!$G:$G,DatabaseA!$B:$B,Summary_Earnings!$C$2,DatabaseA!$F:$F,"FTFYEarners",DatabaseA!$C:$C,O$8,DatabaseA!$D:$D,$A20,DatabaseA!$E:$E,$B20)</f>
        <v>0</v>
      </c>
      <c r="P20" s="189">
        <f>SUMIFS(DatabaseA!$G:$G,DatabaseA!$B:$B,Summary_Earnings!$C$2,DatabaseA!$F:$F,"FTFYEarners",DatabaseA!$C:$C,P$8,DatabaseA!$D:$D,$A20,DatabaseA!$E:$E,$B20)</f>
        <v>0</v>
      </c>
      <c r="Q20" s="189">
        <f>SUMIFS(DatabaseA!$G:$G,DatabaseA!$B:$B,Summary_Earnings!$C$2,DatabaseA!$F:$F,"FTFYEarners",DatabaseA!$C:$C,Q$8,DatabaseA!$D:$D,$A20,DatabaseA!$E:$E,$B20)</f>
        <v>0</v>
      </c>
      <c r="R20" s="189">
        <f>SUMIFS(DatabaseA!$G:$G,DatabaseA!$B:$B,Summary_Earnings!$C$2,DatabaseA!$F:$F,"FTFYEarners",DatabaseA!$C:$C,R$8,DatabaseA!$D:$D,$A20,DatabaseA!$E:$E,$B20)</f>
        <v>0</v>
      </c>
      <c r="S20" s="189">
        <f>SUMIFS(DatabaseA!$G:$G,DatabaseA!$B:$B,Summary_Earnings!$C$2,DatabaseA!$F:$F,"FTFYEarners",DatabaseA!$C:$C,S$8,DatabaseA!$D:$D,$A20,DatabaseA!$E:$E,$B20)</f>
        <v>0</v>
      </c>
      <c r="U20" s="187" t="s">
        <v>0</v>
      </c>
      <c r="V20" s="192" t="s">
        <v>229</v>
      </c>
      <c r="W20" s="189">
        <f t="shared" si="11"/>
        <v>0</v>
      </c>
      <c r="X20" s="189">
        <f>SUMIFS(DatabaseA!$I:$I,DatabaseA!$B:$B,Summary_Earnings!$C$2,DatabaseA!$F:$F,"FTFYEarners",DatabaseA!$C:$C,X$8,DatabaseA!$D:$D,$A20,DatabaseA!$E:$E,$B20)</f>
        <v>0</v>
      </c>
      <c r="Y20" s="189">
        <f>SUMIFS(DatabaseA!$I:$I,DatabaseA!$B:$B,Summary_Earnings!$C$2,DatabaseA!$F:$F,"FTFYEarners",DatabaseA!$C:$C,Y$8,DatabaseA!$D:$D,$A20,DatabaseA!$E:$E,$B20)</f>
        <v>0</v>
      </c>
      <c r="Z20" s="189">
        <f>SUMIFS(DatabaseA!$I:$I,DatabaseA!$B:$B,Summary_Earnings!$C$2,DatabaseA!$F:$F,"FTFYEarners",DatabaseA!$C:$C,Z$8,DatabaseA!$D:$D,$A20,DatabaseA!$E:$E,$B20)</f>
        <v>0</v>
      </c>
      <c r="AA20" s="189">
        <f>SUMIFS(DatabaseA!$I:$I,DatabaseA!$B:$B,Summary_Earnings!$C$2,DatabaseA!$F:$F,"FTFYEarners",DatabaseA!$C:$C,AA$8,DatabaseA!$D:$D,$A20,DatabaseA!$E:$E,$B20)</f>
        <v>0</v>
      </c>
      <c r="AB20" s="189">
        <f>SUMIFS(DatabaseA!$I:$I,DatabaseA!$B:$B,Summary_Earnings!$C$2,DatabaseA!$F:$F,"FTFYEarners",DatabaseA!$C:$C,AB$8,DatabaseA!$D:$D,$A20,DatabaseA!$E:$E,$B20)</f>
        <v>0</v>
      </c>
      <c r="AC20" s="189">
        <f>SUMIFS(DatabaseA!$I:$I,DatabaseA!$B:$B,Summary_Earnings!$C$2,DatabaseA!$F:$F,"FTFYEarners",DatabaseA!$C:$C,AC$8,DatabaseA!$D:$D,$A20,DatabaseA!$E:$E,$B20)</f>
        <v>0</v>
      </c>
    </row>
    <row r="21" spans="1:29">
      <c r="A21" s="187"/>
      <c r="B21" s="194"/>
      <c r="C21" s="195"/>
      <c r="D21" s="196"/>
      <c r="E21" s="196"/>
      <c r="F21" s="196"/>
      <c r="G21" s="196"/>
      <c r="H21" s="196"/>
      <c r="I21" s="196"/>
      <c r="K21" s="187"/>
      <c r="L21" s="194"/>
      <c r="M21" s="195"/>
      <c r="N21" s="196"/>
      <c r="O21" s="196"/>
      <c r="P21" s="196"/>
      <c r="Q21" s="196"/>
      <c r="R21" s="196"/>
      <c r="S21" s="196"/>
      <c r="U21" s="187"/>
      <c r="V21" s="194"/>
      <c r="W21" s="195"/>
      <c r="X21" s="196"/>
      <c r="Y21" s="196"/>
      <c r="Z21" s="196"/>
      <c r="AA21" s="196"/>
      <c r="AB21" s="196"/>
      <c r="AC21" s="196"/>
    </row>
    <row r="22" spans="1:29" ht="12.75">
      <c r="A22" s="187" t="s">
        <v>3</v>
      </c>
      <c r="B22" s="188" t="s">
        <v>122</v>
      </c>
      <c r="C22" s="189">
        <f>SUM(E22:I22)</f>
        <v>0</v>
      </c>
      <c r="D22" s="189">
        <f>SUMIFS(DatabaseA!$H:$H,DatabaseA!$B:$B,Summary_Earnings!$C$2,DatabaseA!$F:$F,"FTFYEarners",DatabaseA!$C:$C,D$8,DatabaseA!$D:$D,$A22,DatabaseA!$E:$E,$B22)</f>
        <v>0</v>
      </c>
      <c r="E22" s="189">
        <f>SUMIFS(DatabaseA!$H:$H,DatabaseA!$B:$B,Summary_Earnings!$C$2,DatabaseA!$F:$F,"FTFYEarners",DatabaseA!$C:$C,E$8,DatabaseA!$D:$D,$A22,DatabaseA!$E:$E,$B22)</f>
        <v>0</v>
      </c>
      <c r="F22" s="189">
        <f>SUMIFS(DatabaseA!$H:$H,DatabaseA!$B:$B,Summary_Earnings!$C$2,DatabaseA!$F:$F,"FTFYEarners",DatabaseA!$C:$C,F$8,DatabaseA!$D:$D,$A22,DatabaseA!$E:$E,$B22)</f>
        <v>0</v>
      </c>
      <c r="G22" s="189">
        <f>SUMIFS(DatabaseA!$H:$H,DatabaseA!$B:$B,Summary_Earnings!$C$2,DatabaseA!$F:$F,"FTFYEarners",DatabaseA!$C:$C,G$8,DatabaseA!$D:$D,$A22,DatabaseA!$E:$E,$B22)</f>
        <v>0</v>
      </c>
      <c r="H22" s="189">
        <f>SUMIFS(DatabaseA!$H:$H,DatabaseA!$B:$B,Summary_Earnings!$C$2,DatabaseA!$F:$F,"FTFYEarners",DatabaseA!$C:$C,H$8,DatabaseA!$D:$D,$A22,DatabaseA!$E:$E,$B22)</f>
        <v>0</v>
      </c>
      <c r="I22" s="189">
        <f>SUMIFS(DatabaseA!$H:$H,DatabaseA!$B:$B,Summary_Earnings!$C$2,DatabaseA!$F:$F,"FTFYEarners",DatabaseA!$C:$C,I$8,DatabaseA!$D:$D,$A22,DatabaseA!$E:$E,$B22)</f>
        <v>0</v>
      </c>
      <c r="K22" s="187" t="s">
        <v>3</v>
      </c>
      <c r="L22" s="188" t="s">
        <v>122</v>
      </c>
      <c r="M22" s="189">
        <f>SUM(O22:S22)</f>
        <v>0</v>
      </c>
      <c r="N22" s="189">
        <f>SUMIFS(DatabaseA!$G:$G,DatabaseA!$B:$B,Summary_Earnings!$C$2,DatabaseA!$F:$F,"FTFYEarners",DatabaseA!$C:$C,N$8,DatabaseA!$D:$D,$A22,DatabaseA!$E:$E,$B22)</f>
        <v>0</v>
      </c>
      <c r="O22" s="189">
        <f>SUMIFS(DatabaseA!$G:$G,DatabaseA!$B:$B,Summary_Earnings!$C$2,DatabaseA!$F:$F,"FTFYEarners",DatabaseA!$C:$C,O$8,DatabaseA!$D:$D,$A22,DatabaseA!$E:$E,$B22)</f>
        <v>0</v>
      </c>
      <c r="P22" s="189">
        <f>SUMIFS(DatabaseA!$G:$G,DatabaseA!$B:$B,Summary_Earnings!$C$2,DatabaseA!$F:$F,"FTFYEarners",DatabaseA!$C:$C,P$8,DatabaseA!$D:$D,$A22,DatabaseA!$E:$E,$B22)</f>
        <v>0</v>
      </c>
      <c r="Q22" s="189">
        <f>SUMIFS(DatabaseA!$G:$G,DatabaseA!$B:$B,Summary_Earnings!$C$2,DatabaseA!$F:$F,"FTFYEarners",DatabaseA!$C:$C,Q$8,DatabaseA!$D:$D,$A22,DatabaseA!$E:$E,$B22)</f>
        <v>0</v>
      </c>
      <c r="R22" s="189">
        <f>SUMIFS(DatabaseA!$G:$G,DatabaseA!$B:$B,Summary_Earnings!$C$2,DatabaseA!$F:$F,"FTFYEarners",DatabaseA!$C:$C,R$8,DatabaseA!$D:$D,$A22,DatabaseA!$E:$E,$B22)</f>
        <v>0</v>
      </c>
      <c r="S22" s="189">
        <f>SUMIFS(DatabaseA!$G:$G,DatabaseA!$B:$B,Summary_Earnings!$C$2,DatabaseA!$F:$F,"FTFYEarners",DatabaseA!$C:$C,S$8,DatabaseA!$D:$D,$A22,DatabaseA!$E:$E,$B22)</f>
        <v>0</v>
      </c>
      <c r="U22" s="187" t="s">
        <v>3</v>
      </c>
      <c r="V22" s="188" t="s">
        <v>122</v>
      </c>
      <c r="W22" s="189">
        <f>SUM(Y22:AC22)</f>
        <v>0</v>
      </c>
      <c r="X22" s="189">
        <f>SUMIFS(DatabaseA!$I:$I,DatabaseA!$B:$B,Summary_Earnings!$C$2,DatabaseA!$F:$F,"FTFYEarners",DatabaseA!$C:$C,X$8,DatabaseA!$D:$D,$A22,DatabaseA!$E:$E,$B22)</f>
        <v>0</v>
      </c>
      <c r="Y22" s="189">
        <f>SUMIFS(DatabaseA!$I:$I,DatabaseA!$B:$B,Summary_Earnings!$C$2,DatabaseA!$F:$F,"FTFYEarners",DatabaseA!$C:$C,Y$8,DatabaseA!$D:$D,$A22,DatabaseA!$E:$E,$B22)</f>
        <v>0</v>
      </c>
      <c r="Z22" s="189">
        <f>SUMIFS(DatabaseA!$I:$I,DatabaseA!$B:$B,Summary_Earnings!$C$2,DatabaseA!$F:$F,"FTFYEarners",DatabaseA!$C:$C,Z$8,DatabaseA!$D:$D,$A22,DatabaseA!$E:$E,$B22)</f>
        <v>0</v>
      </c>
      <c r="AA22" s="189">
        <f>SUMIFS(DatabaseA!$I:$I,DatabaseA!$B:$B,Summary_Earnings!$C$2,DatabaseA!$F:$F,"FTFYEarners",DatabaseA!$C:$C,AA$8,DatabaseA!$D:$D,$A22,DatabaseA!$E:$E,$B22)</f>
        <v>0</v>
      </c>
      <c r="AB22" s="189">
        <f>SUMIFS(DatabaseA!$I:$I,DatabaseA!$B:$B,Summary_Earnings!$C$2,DatabaseA!$F:$F,"FTFYEarners",DatabaseA!$C:$C,AB$8,DatabaseA!$D:$D,$A22,DatabaseA!$E:$E,$B22)</f>
        <v>0</v>
      </c>
      <c r="AC22" s="189">
        <f>SUMIFS(DatabaseA!$I:$I,DatabaseA!$B:$B,Summary_Earnings!$C$2,DatabaseA!$F:$F,"FTFYEarners",DatabaseA!$C:$C,AC$8,DatabaseA!$D:$D,$A22,DatabaseA!$E:$E,$B22)</f>
        <v>0</v>
      </c>
    </row>
    <row r="23" spans="1:29" ht="12.75">
      <c r="A23" s="187" t="s">
        <v>3</v>
      </c>
      <c r="B23" s="190" t="s">
        <v>108</v>
      </c>
      <c r="C23" s="189">
        <f t="shared" ref="C23:C27" si="12">SUM(E23:I23)</f>
        <v>0</v>
      </c>
      <c r="D23" s="189">
        <f>SUMIFS(DatabaseA!$H:$H,DatabaseA!$B:$B,Summary_Earnings!$C$2,DatabaseA!$F:$F,"FTFYEarners",DatabaseA!$C:$C,D$8,DatabaseA!$D:$D,$A23,DatabaseA!$E:$E,$B23)</f>
        <v>0</v>
      </c>
      <c r="E23" s="189">
        <f>SUMIFS(DatabaseA!$H:$H,DatabaseA!$B:$B,Summary_Earnings!$C$2,DatabaseA!$F:$F,"FTFYEarners",DatabaseA!$C:$C,E$8,DatabaseA!$D:$D,$A23,DatabaseA!$E:$E,$B23)</f>
        <v>0</v>
      </c>
      <c r="F23" s="189">
        <f>SUMIFS(DatabaseA!$H:$H,DatabaseA!$B:$B,Summary_Earnings!$C$2,DatabaseA!$F:$F,"FTFYEarners",DatabaseA!$C:$C,F$8,DatabaseA!$D:$D,$A23,DatabaseA!$E:$E,$B23)</f>
        <v>0</v>
      </c>
      <c r="G23" s="189">
        <f>SUMIFS(DatabaseA!$H:$H,DatabaseA!$B:$B,Summary_Earnings!$C$2,DatabaseA!$F:$F,"FTFYEarners",DatabaseA!$C:$C,G$8,DatabaseA!$D:$D,$A23,DatabaseA!$E:$E,$B23)</f>
        <v>0</v>
      </c>
      <c r="H23" s="189">
        <f>SUMIFS(DatabaseA!$H:$H,DatabaseA!$B:$B,Summary_Earnings!$C$2,DatabaseA!$F:$F,"FTFYEarners",DatabaseA!$C:$C,H$8,DatabaseA!$D:$D,$A23,DatabaseA!$E:$E,$B23)</f>
        <v>0</v>
      </c>
      <c r="I23" s="189">
        <f>SUMIFS(DatabaseA!$H:$H,DatabaseA!$B:$B,Summary_Earnings!$C$2,DatabaseA!$F:$F,"FTFYEarners",DatabaseA!$C:$C,I$8,DatabaseA!$D:$D,$A23,DatabaseA!$E:$E,$B23)</f>
        <v>0</v>
      </c>
      <c r="K23" s="187" t="s">
        <v>3</v>
      </c>
      <c r="L23" s="190" t="s">
        <v>108</v>
      </c>
      <c r="M23" s="189">
        <f t="shared" ref="M23:M27" si="13">SUM(O23:S23)</f>
        <v>0</v>
      </c>
      <c r="N23" s="189">
        <f>SUMIFS(DatabaseA!$G:$G,DatabaseA!$B:$B,Summary_Earnings!$C$2,DatabaseA!$F:$F,"FTFYEarners",DatabaseA!$C:$C,N$8,DatabaseA!$D:$D,$A23,DatabaseA!$E:$E,$B23)</f>
        <v>0</v>
      </c>
      <c r="O23" s="189">
        <f>SUMIFS(DatabaseA!$G:$G,DatabaseA!$B:$B,Summary_Earnings!$C$2,DatabaseA!$F:$F,"FTFYEarners",DatabaseA!$C:$C,O$8,DatabaseA!$D:$D,$A23,DatabaseA!$E:$E,$B23)</f>
        <v>0</v>
      </c>
      <c r="P23" s="189">
        <f>SUMIFS(DatabaseA!$G:$G,DatabaseA!$B:$B,Summary_Earnings!$C$2,DatabaseA!$F:$F,"FTFYEarners",DatabaseA!$C:$C,P$8,DatabaseA!$D:$D,$A23,DatabaseA!$E:$E,$B23)</f>
        <v>0</v>
      </c>
      <c r="Q23" s="189">
        <f>SUMIFS(DatabaseA!$G:$G,DatabaseA!$B:$B,Summary_Earnings!$C$2,DatabaseA!$F:$F,"FTFYEarners",DatabaseA!$C:$C,Q$8,DatabaseA!$D:$D,$A23,DatabaseA!$E:$E,$B23)</f>
        <v>0</v>
      </c>
      <c r="R23" s="189">
        <f>SUMIFS(DatabaseA!$G:$G,DatabaseA!$B:$B,Summary_Earnings!$C$2,DatabaseA!$F:$F,"FTFYEarners",DatabaseA!$C:$C,R$8,DatabaseA!$D:$D,$A23,DatabaseA!$E:$E,$B23)</f>
        <v>0</v>
      </c>
      <c r="S23" s="189">
        <f>SUMIFS(DatabaseA!$G:$G,DatabaseA!$B:$B,Summary_Earnings!$C$2,DatabaseA!$F:$F,"FTFYEarners",DatabaseA!$C:$C,S$8,DatabaseA!$D:$D,$A23,DatabaseA!$E:$E,$B23)</f>
        <v>0</v>
      </c>
      <c r="U23" s="187" t="s">
        <v>3</v>
      </c>
      <c r="V23" s="190" t="s">
        <v>108</v>
      </c>
      <c r="W23" s="189">
        <f t="shared" ref="W23:W27" si="14">SUM(Y23:AC23)</f>
        <v>0</v>
      </c>
      <c r="X23" s="189">
        <f>SUMIFS(DatabaseA!$I:$I,DatabaseA!$B:$B,Summary_Earnings!$C$2,DatabaseA!$F:$F,"FTFYEarners",DatabaseA!$C:$C,X$8,DatabaseA!$D:$D,$A23,DatabaseA!$E:$E,$B23)</f>
        <v>0</v>
      </c>
      <c r="Y23" s="189">
        <f>SUMIFS(DatabaseA!$I:$I,DatabaseA!$B:$B,Summary_Earnings!$C$2,DatabaseA!$F:$F,"FTFYEarners",DatabaseA!$C:$C,Y$8,DatabaseA!$D:$D,$A23,DatabaseA!$E:$E,$B23)</f>
        <v>0</v>
      </c>
      <c r="Z23" s="189">
        <f>SUMIFS(DatabaseA!$I:$I,DatabaseA!$B:$B,Summary_Earnings!$C$2,DatabaseA!$F:$F,"FTFYEarners",DatabaseA!$C:$C,Z$8,DatabaseA!$D:$D,$A23,DatabaseA!$E:$E,$B23)</f>
        <v>0</v>
      </c>
      <c r="AA23" s="189">
        <f>SUMIFS(DatabaseA!$I:$I,DatabaseA!$B:$B,Summary_Earnings!$C$2,DatabaseA!$F:$F,"FTFYEarners",DatabaseA!$C:$C,AA$8,DatabaseA!$D:$D,$A23,DatabaseA!$E:$E,$B23)</f>
        <v>0</v>
      </c>
      <c r="AB23" s="189">
        <f>SUMIFS(DatabaseA!$I:$I,DatabaseA!$B:$B,Summary_Earnings!$C$2,DatabaseA!$F:$F,"FTFYEarners",DatabaseA!$C:$C,AB$8,DatabaseA!$D:$D,$A23,DatabaseA!$E:$E,$B23)</f>
        <v>0</v>
      </c>
      <c r="AC23" s="189">
        <f>SUMIFS(DatabaseA!$I:$I,DatabaseA!$B:$B,Summary_Earnings!$C$2,DatabaseA!$F:$F,"FTFYEarners",DatabaseA!$C:$C,AC$8,DatabaseA!$D:$D,$A23,DatabaseA!$E:$E,$B23)</f>
        <v>0</v>
      </c>
    </row>
    <row r="24" spans="1:29" ht="12.75">
      <c r="A24" s="187" t="s">
        <v>3</v>
      </c>
      <c r="B24" s="190" t="s">
        <v>109</v>
      </c>
      <c r="C24" s="189">
        <f t="shared" si="12"/>
        <v>0</v>
      </c>
      <c r="D24" s="189">
        <f>SUMIFS(DatabaseA!$H:$H,DatabaseA!$B:$B,Summary_Earnings!$C$2,DatabaseA!$F:$F,"FTFYEarners",DatabaseA!$C:$C,D$8,DatabaseA!$D:$D,$A24,DatabaseA!$E:$E,$B24)</f>
        <v>0</v>
      </c>
      <c r="E24" s="189">
        <f>SUMIFS(DatabaseA!$H:$H,DatabaseA!$B:$B,Summary_Earnings!$C$2,DatabaseA!$F:$F,"FTFYEarners",DatabaseA!$C:$C,E$8,DatabaseA!$D:$D,$A24,DatabaseA!$E:$E,$B24)</f>
        <v>0</v>
      </c>
      <c r="F24" s="189">
        <f>SUMIFS(DatabaseA!$H:$H,DatabaseA!$B:$B,Summary_Earnings!$C$2,DatabaseA!$F:$F,"FTFYEarners",DatabaseA!$C:$C,F$8,DatabaseA!$D:$D,$A24,DatabaseA!$E:$E,$B24)</f>
        <v>0</v>
      </c>
      <c r="G24" s="189">
        <f>SUMIFS(DatabaseA!$H:$H,DatabaseA!$B:$B,Summary_Earnings!$C$2,DatabaseA!$F:$F,"FTFYEarners",DatabaseA!$C:$C,G$8,DatabaseA!$D:$D,$A24,DatabaseA!$E:$E,$B24)</f>
        <v>0</v>
      </c>
      <c r="H24" s="189">
        <f>SUMIFS(DatabaseA!$H:$H,DatabaseA!$B:$B,Summary_Earnings!$C$2,DatabaseA!$F:$F,"FTFYEarners",DatabaseA!$C:$C,H$8,DatabaseA!$D:$D,$A24,DatabaseA!$E:$E,$B24)</f>
        <v>0</v>
      </c>
      <c r="I24" s="189">
        <f>SUMIFS(DatabaseA!$H:$H,DatabaseA!$B:$B,Summary_Earnings!$C$2,DatabaseA!$F:$F,"FTFYEarners",DatabaseA!$C:$C,I$8,DatabaseA!$D:$D,$A24,DatabaseA!$E:$E,$B24)</f>
        <v>0</v>
      </c>
      <c r="K24" s="187" t="s">
        <v>3</v>
      </c>
      <c r="L24" s="190" t="s">
        <v>109</v>
      </c>
      <c r="M24" s="189">
        <f t="shared" si="13"/>
        <v>0</v>
      </c>
      <c r="N24" s="189">
        <f>SUMIFS(DatabaseA!$G:$G,DatabaseA!$B:$B,Summary_Earnings!$C$2,DatabaseA!$F:$F,"FTFYEarners",DatabaseA!$C:$C,N$8,DatabaseA!$D:$D,$A24,DatabaseA!$E:$E,$B24)</f>
        <v>0</v>
      </c>
      <c r="O24" s="189">
        <f>SUMIFS(DatabaseA!$G:$G,DatabaseA!$B:$B,Summary_Earnings!$C$2,DatabaseA!$F:$F,"FTFYEarners",DatabaseA!$C:$C,O$8,DatabaseA!$D:$D,$A24,DatabaseA!$E:$E,$B24)</f>
        <v>0</v>
      </c>
      <c r="P24" s="189">
        <f>SUMIFS(DatabaseA!$G:$G,DatabaseA!$B:$B,Summary_Earnings!$C$2,DatabaseA!$F:$F,"FTFYEarners",DatabaseA!$C:$C,P$8,DatabaseA!$D:$D,$A24,DatabaseA!$E:$E,$B24)</f>
        <v>0</v>
      </c>
      <c r="Q24" s="189">
        <f>SUMIFS(DatabaseA!$G:$G,DatabaseA!$B:$B,Summary_Earnings!$C$2,DatabaseA!$F:$F,"FTFYEarners",DatabaseA!$C:$C,Q$8,DatabaseA!$D:$D,$A24,DatabaseA!$E:$E,$B24)</f>
        <v>0</v>
      </c>
      <c r="R24" s="189">
        <f>SUMIFS(DatabaseA!$G:$G,DatabaseA!$B:$B,Summary_Earnings!$C$2,DatabaseA!$F:$F,"FTFYEarners",DatabaseA!$C:$C,R$8,DatabaseA!$D:$D,$A24,DatabaseA!$E:$E,$B24)</f>
        <v>0</v>
      </c>
      <c r="S24" s="189">
        <f>SUMIFS(DatabaseA!$G:$G,DatabaseA!$B:$B,Summary_Earnings!$C$2,DatabaseA!$F:$F,"FTFYEarners",DatabaseA!$C:$C,S$8,DatabaseA!$D:$D,$A24,DatabaseA!$E:$E,$B24)</f>
        <v>0</v>
      </c>
      <c r="U24" s="187" t="s">
        <v>3</v>
      </c>
      <c r="V24" s="190" t="s">
        <v>109</v>
      </c>
      <c r="W24" s="189">
        <f t="shared" si="14"/>
        <v>0</v>
      </c>
      <c r="X24" s="189">
        <f>SUMIFS(DatabaseA!$I:$I,DatabaseA!$B:$B,Summary_Earnings!$C$2,DatabaseA!$F:$F,"FTFYEarners",DatabaseA!$C:$C,X$8,DatabaseA!$D:$D,$A24,DatabaseA!$E:$E,$B24)</f>
        <v>0</v>
      </c>
      <c r="Y24" s="189">
        <f>SUMIFS(DatabaseA!$I:$I,DatabaseA!$B:$B,Summary_Earnings!$C$2,DatabaseA!$F:$F,"FTFYEarners",DatabaseA!$C:$C,Y$8,DatabaseA!$D:$D,$A24,DatabaseA!$E:$E,$B24)</f>
        <v>0</v>
      </c>
      <c r="Z24" s="189">
        <f>SUMIFS(DatabaseA!$I:$I,DatabaseA!$B:$B,Summary_Earnings!$C$2,DatabaseA!$F:$F,"FTFYEarners",DatabaseA!$C:$C,Z$8,DatabaseA!$D:$D,$A24,DatabaseA!$E:$E,$B24)</f>
        <v>0</v>
      </c>
      <c r="AA24" s="189">
        <f>SUMIFS(DatabaseA!$I:$I,DatabaseA!$B:$B,Summary_Earnings!$C$2,DatabaseA!$F:$F,"FTFYEarners",DatabaseA!$C:$C,AA$8,DatabaseA!$D:$D,$A24,DatabaseA!$E:$E,$B24)</f>
        <v>0</v>
      </c>
      <c r="AB24" s="189">
        <f>SUMIFS(DatabaseA!$I:$I,DatabaseA!$B:$B,Summary_Earnings!$C$2,DatabaseA!$F:$F,"FTFYEarners",DatabaseA!$C:$C,AB$8,DatabaseA!$D:$D,$A24,DatabaseA!$E:$E,$B24)</f>
        <v>0</v>
      </c>
      <c r="AC24" s="189">
        <f>SUMIFS(DatabaseA!$I:$I,DatabaseA!$B:$B,Summary_Earnings!$C$2,DatabaseA!$F:$F,"FTFYEarners",DatabaseA!$C:$C,AC$8,DatabaseA!$D:$D,$A24,DatabaseA!$E:$E,$B24)</f>
        <v>0</v>
      </c>
    </row>
    <row r="25" spans="1:29" ht="12.75">
      <c r="A25" s="187" t="s">
        <v>3</v>
      </c>
      <c r="B25" s="190" t="s">
        <v>114</v>
      </c>
      <c r="C25" s="189">
        <f t="shared" si="12"/>
        <v>0</v>
      </c>
      <c r="D25" s="189">
        <f>SUMIFS(DatabaseA!$H:$H,DatabaseA!$B:$B,Summary_Earnings!$C$2,DatabaseA!$F:$F,"FTFYEarners",DatabaseA!$C:$C,D$8,DatabaseA!$D:$D,$A25,DatabaseA!$E:$E,$B25)</f>
        <v>0</v>
      </c>
      <c r="E25" s="189">
        <f>SUMIFS(DatabaseA!$H:$H,DatabaseA!$B:$B,Summary_Earnings!$C$2,DatabaseA!$F:$F,"FTFYEarners",DatabaseA!$C:$C,E$8,DatabaseA!$D:$D,$A25,DatabaseA!$E:$E,$B25)</f>
        <v>0</v>
      </c>
      <c r="F25" s="189">
        <f>SUMIFS(DatabaseA!$H:$H,DatabaseA!$B:$B,Summary_Earnings!$C$2,DatabaseA!$F:$F,"FTFYEarners",DatabaseA!$C:$C,F$8,DatabaseA!$D:$D,$A25,DatabaseA!$E:$E,$B25)</f>
        <v>0</v>
      </c>
      <c r="G25" s="189">
        <f>SUMIFS(DatabaseA!$H:$H,DatabaseA!$B:$B,Summary_Earnings!$C$2,DatabaseA!$F:$F,"FTFYEarners",DatabaseA!$C:$C,G$8,DatabaseA!$D:$D,$A25,DatabaseA!$E:$E,$B25)</f>
        <v>0</v>
      </c>
      <c r="H25" s="189">
        <f>SUMIFS(DatabaseA!$H:$H,DatabaseA!$B:$B,Summary_Earnings!$C$2,DatabaseA!$F:$F,"FTFYEarners",DatabaseA!$C:$C,H$8,DatabaseA!$D:$D,$A25,DatabaseA!$E:$E,$B25)</f>
        <v>0</v>
      </c>
      <c r="I25" s="189">
        <f>SUMIFS(DatabaseA!$H:$H,DatabaseA!$B:$B,Summary_Earnings!$C$2,DatabaseA!$F:$F,"FTFYEarners",DatabaseA!$C:$C,I$8,DatabaseA!$D:$D,$A25,DatabaseA!$E:$E,$B25)</f>
        <v>0</v>
      </c>
      <c r="K25" s="187" t="s">
        <v>3</v>
      </c>
      <c r="L25" s="190" t="s">
        <v>114</v>
      </c>
      <c r="M25" s="189">
        <f t="shared" si="13"/>
        <v>0</v>
      </c>
      <c r="N25" s="189">
        <f>SUMIFS(DatabaseA!$G:$G,DatabaseA!$B:$B,Summary_Earnings!$C$2,DatabaseA!$F:$F,"FTFYEarners",DatabaseA!$C:$C,N$8,DatabaseA!$D:$D,$A25,DatabaseA!$E:$E,$B25)</f>
        <v>0</v>
      </c>
      <c r="O25" s="189">
        <f>SUMIFS(DatabaseA!$G:$G,DatabaseA!$B:$B,Summary_Earnings!$C$2,DatabaseA!$F:$F,"FTFYEarners",DatabaseA!$C:$C,O$8,DatabaseA!$D:$D,$A25,DatabaseA!$E:$E,$B25)</f>
        <v>0</v>
      </c>
      <c r="P25" s="189">
        <f>SUMIFS(DatabaseA!$G:$G,DatabaseA!$B:$B,Summary_Earnings!$C$2,DatabaseA!$F:$F,"FTFYEarners",DatabaseA!$C:$C,P$8,DatabaseA!$D:$D,$A25,DatabaseA!$E:$E,$B25)</f>
        <v>0</v>
      </c>
      <c r="Q25" s="189">
        <f>SUMIFS(DatabaseA!$G:$G,DatabaseA!$B:$B,Summary_Earnings!$C$2,DatabaseA!$F:$F,"FTFYEarners",DatabaseA!$C:$C,Q$8,DatabaseA!$D:$D,$A25,DatabaseA!$E:$E,$B25)</f>
        <v>0</v>
      </c>
      <c r="R25" s="189">
        <f>SUMIFS(DatabaseA!$G:$G,DatabaseA!$B:$B,Summary_Earnings!$C$2,DatabaseA!$F:$F,"FTFYEarners",DatabaseA!$C:$C,R$8,DatabaseA!$D:$D,$A25,DatabaseA!$E:$E,$B25)</f>
        <v>0</v>
      </c>
      <c r="S25" s="189">
        <f>SUMIFS(DatabaseA!$G:$G,DatabaseA!$B:$B,Summary_Earnings!$C$2,DatabaseA!$F:$F,"FTFYEarners",DatabaseA!$C:$C,S$8,DatabaseA!$D:$D,$A25,DatabaseA!$E:$E,$B25)</f>
        <v>0</v>
      </c>
      <c r="U25" s="187" t="s">
        <v>3</v>
      </c>
      <c r="V25" s="190" t="s">
        <v>114</v>
      </c>
      <c r="W25" s="189">
        <f t="shared" si="14"/>
        <v>0</v>
      </c>
      <c r="X25" s="189">
        <f>SUMIFS(DatabaseA!$I:$I,DatabaseA!$B:$B,Summary_Earnings!$C$2,DatabaseA!$F:$F,"FTFYEarners",DatabaseA!$C:$C,X$8,DatabaseA!$D:$D,$A25,DatabaseA!$E:$E,$B25)</f>
        <v>0</v>
      </c>
      <c r="Y25" s="189">
        <f>SUMIFS(DatabaseA!$I:$I,DatabaseA!$B:$B,Summary_Earnings!$C$2,DatabaseA!$F:$F,"FTFYEarners",DatabaseA!$C:$C,Y$8,DatabaseA!$D:$D,$A25,DatabaseA!$E:$E,$B25)</f>
        <v>0</v>
      </c>
      <c r="Z25" s="189">
        <f>SUMIFS(DatabaseA!$I:$I,DatabaseA!$B:$B,Summary_Earnings!$C$2,DatabaseA!$F:$F,"FTFYEarners",DatabaseA!$C:$C,Z$8,DatabaseA!$D:$D,$A25,DatabaseA!$E:$E,$B25)</f>
        <v>0</v>
      </c>
      <c r="AA25" s="189">
        <f>SUMIFS(DatabaseA!$I:$I,DatabaseA!$B:$B,Summary_Earnings!$C$2,DatabaseA!$F:$F,"FTFYEarners",DatabaseA!$C:$C,AA$8,DatabaseA!$D:$D,$A25,DatabaseA!$E:$E,$B25)</f>
        <v>0</v>
      </c>
      <c r="AB25" s="189">
        <f>SUMIFS(DatabaseA!$I:$I,DatabaseA!$B:$B,Summary_Earnings!$C$2,DatabaseA!$F:$F,"FTFYEarners",DatabaseA!$C:$C,AB$8,DatabaseA!$D:$D,$A25,DatabaseA!$E:$E,$B25)</f>
        <v>0</v>
      </c>
      <c r="AC25" s="189">
        <f>SUMIFS(DatabaseA!$I:$I,DatabaseA!$B:$B,Summary_Earnings!$C$2,DatabaseA!$F:$F,"FTFYEarners",DatabaseA!$C:$C,AC$8,DatabaseA!$D:$D,$A25,DatabaseA!$E:$E,$B25)</f>
        <v>0</v>
      </c>
    </row>
    <row r="26" spans="1:29" ht="12.75">
      <c r="A26" s="187" t="s">
        <v>3</v>
      </c>
      <c r="B26" s="191" t="s">
        <v>116</v>
      </c>
      <c r="C26" s="189">
        <f t="shared" si="12"/>
        <v>0</v>
      </c>
      <c r="D26" s="189">
        <f>SUMIFS(DatabaseA!$H:$H,DatabaseA!$B:$B,Summary_Earnings!$C$2,DatabaseA!$F:$F,"FTFYEarners",DatabaseA!$C:$C,D$8,DatabaseA!$D:$D,$A26,DatabaseA!$E:$E,$B26)</f>
        <v>0</v>
      </c>
      <c r="E26" s="189">
        <f>SUMIFS(DatabaseA!$H:$H,DatabaseA!$B:$B,Summary_Earnings!$C$2,DatabaseA!$F:$F,"FTFYEarners",DatabaseA!$C:$C,E$8,DatabaseA!$D:$D,$A26,DatabaseA!$E:$E,$B26)</f>
        <v>0</v>
      </c>
      <c r="F26" s="189">
        <f>SUMIFS(DatabaseA!$H:$H,DatabaseA!$B:$B,Summary_Earnings!$C$2,DatabaseA!$F:$F,"FTFYEarners",DatabaseA!$C:$C,F$8,DatabaseA!$D:$D,$A26,DatabaseA!$E:$E,$B26)</f>
        <v>0</v>
      </c>
      <c r="G26" s="189">
        <f>SUMIFS(DatabaseA!$H:$H,DatabaseA!$B:$B,Summary_Earnings!$C$2,DatabaseA!$F:$F,"FTFYEarners",DatabaseA!$C:$C,G$8,DatabaseA!$D:$D,$A26,DatabaseA!$E:$E,$B26)</f>
        <v>0</v>
      </c>
      <c r="H26" s="189">
        <f>SUMIFS(DatabaseA!$H:$H,DatabaseA!$B:$B,Summary_Earnings!$C$2,DatabaseA!$F:$F,"FTFYEarners",DatabaseA!$C:$C,H$8,DatabaseA!$D:$D,$A26,DatabaseA!$E:$E,$B26)</f>
        <v>0</v>
      </c>
      <c r="I26" s="189">
        <f>SUMIFS(DatabaseA!$H:$H,DatabaseA!$B:$B,Summary_Earnings!$C$2,DatabaseA!$F:$F,"FTFYEarners",DatabaseA!$C:$C,I$8,DatabaseA!$D:$D,$A26,DatabaseA!$E:$E,$B26)</f>
        <v>0</v>
      </c>
      <c r="K26" s="187" t="s">
        <v>3</v>
      </c>
      <c r="L26" s="191" t="s">
        <v>116</v>
      </c>
      <c r="M26" s="189">
        <f t="shared" si="13"/>
        <v>0</v>
      </c>
      <c r="N26" s="189">
        <f>SUMIFS(DatabaseA!$G:$G,DatabaseA!$B:$B,Summary_Earnings!$C$2,DatabaseA!$F:$F,"FTFYEarners",DatabaseA!$C:$C,N$8,DatabaseA!$D:$D,$A26,DatabaseA!$E:$E,$B26)</f>
        <v>0</v>
      </c>
      <c r="O26" s="189">
        <f>SUMIFS(DatabaseA!$G:$G,DatabaseA!$B:$B,Summary_Earnings!$C$2,DatabaseA!$F:$F,"FTFYEarners",DatabaseA!$C:$C,O$8,DatabaseA!$D:$D,$A26,DatabaseA!$E:$E,$B26)</f>
        <v>0</v>
      </c>
      <c r="P26" s="189">
        <f>SUMIFS(DatabaseA!$G:$G,DatabaseA!$B:$B,Summary_Earnings!$C$2,DatabaseA!$F:$F,"FTFYEarners",DatabaseA!$C:$C,P$8,DatabaseA!$D:$D,$A26,DatabaseA!$E:$E,$B26)</f>
        <v>0</v>
      </c>
      <c r="Q26" s="189">
        <f>SUMIFS(DatabaseA!$G:$G,DatabaseA!$B:$B,Summary_Earnings!$C$2,DatabaseA!$F:$F,"FTFYEarners",DatabaseA!$C:$C,Q$8,DatabaseA!$D:$D,$A26,DatabaseA!$E:$E,$B26)</f>
        <v>0</v>
      </c>
      <c r="R26" s="189">
        <f>SUMIFS(DatabaseA!$G:$G,DatabaseA!$B:$B,Summary_Earnings!$C$2,DatabaseA!$F:$F,"FTFYEarners",DatabaseA!$C:$C,R$8,DatabaseA!$D:$D,$A26,DatabaseA!$E:$E,$B26)</f>
        <v>0</v>
      </c>
      <c r="S26" s="189">
        <f>SUMIFS(DatabaseA!$G:$G,DatabaseA!$B:$B,Summary_Earnings!$C$2,DatabaseA!$F:$F,"FTFYEarners",DatabaseA!$C:$C,S$8,DatabaseA!$D:$D,$A26,DatabaseA!$E:$E,$B26)</f>
        <v>0</v>
      </c>
      <c r="U26" s="187" t="s">
        <v>3</v>
      </c>
      <c r="V26" s="191" t="s">
        <v>116</v>
      </c>
      <c r="W26" s="189">
        <f t="shared" si="14"/>
        <v>0</v>
      </c>
      <c r="X26" s="189">
        <f>SUMIFS(DatabaseA!$I:$I,DatabaseA!$B:$B,Summary_Earnings!$C$2,DatabaseA!$F:$F,"FTFYEarners",DatabaseA!$C:$C,X$8,DatabaseA!$D:$D,$A26,DatabaseA!$E:$E,$B26)</f>
        <v>0</v>
      </c>
      <c r="Y26" s="189">
        <f>SUMIFS(DatabaseA!$I:$I,DatabaseA!$B:$B,Summary_Earnings!$C$2,DatabaseA!$F:$F,"FTFYEarners",DatabaseA!$C:$C,Y$8,DatabaseA!$D:$D,$A26,DatabaseA!$E:$E,$B26)</f>
        <v>0</v>
      </c>
      <c r="Z26" s="189">
        <f>SUMIFS(DatabaseA!$I:$I,DatabaseA!$B:$B,Summary_Earnings!$C$2,DatabaseA!$F:$F,"FTFYEarners",DatabaseA!$C:$C,Z$8,DatabaseA!$D:$D,$A26,DatabaseA!$E:$E,$B26)</f>
        <v>0</v>
      </c>
      <c r="AA26" s="189">
        <f>SUMIFS(DatabaseA!$I:$I,DatabaseA!$B:$B,Summary_Earnings!$C$2,DatabaseA!$F:$F,"FTFYEarners",DatabaseA!$C:$C,AA$8,DatabaseA!$D:$D,$A26,DatabaseA!$E:$E,$B26)</f>
        <v>0</v>
      </c>
      <c r="AB26" s="189">
        <f>SUMIFS(DatabaseA!$I:$I,DatabaseA!$B:$B,Summary_Earnings!$C$2,DatabaseA!$F:$F,"FTFYEarners",DatabaseA!$C:$C,AB$8,DatabaseA!$D:$D,$A26,DatabaseA!$E:$E,$B26)</f>
        <v>0</v>
      </c>
      <c r="AC26" s="189">
        <f>SUMIFS(DatabaseA!$I:$I,DatabaseA!$B:$B,Summary_Earnings!$C$2,DatabaseA!$F:$F,"FTFYEarners",DatabaseA!$C:$C,AC$8,DatabaseA!$D:$D,$A26,DatabaseA!$E:$E,$B26)</f>
        <v>0</v>
      </c>
    </row>
    <row r="27" spans="1:29" ht="12.75">
      <c r="A27" s="187" t="s">
        <v>3</v>
      </c>
      <c r="B27" s="191" t="s">
        <v>124</v>
      </c>
      <c r="C27" s="189">
        <f t="shared" si="12"/>
        <v>0</v>
      </c>
      <c r="D27" s="189">
        <f>SUMIFS(DatabaseA!$H:$H,DatabaseA!$B:$B,Summary_Earnings!$C$2,DatabaseA!$F:$F,"FTFYEarners",DatabaseA!$C:$C,D$8,DatabaseA!$D:$D,$A27,DatabaseA!$E:$E,$B27)</f>
        <v>0</v>
      </c>
      <c r="E27" s="189">
        <f>SUMIFS(DatabaseA!$H:$H,DatabaseA!$B:$B,Summary_Earnings!$C$2,DatabaseA!$F:$F,"FTFYEarners",DatabaseA!$C:$C,E$8,DatabaseA!$D:$D,$A27,DatabaseA!$E:$E,$B27)</f>
        <v>0</v>
      </c>
      <c r="F27" s="189">
        <f>SUMIFS(DatabaseA!$H:$H,DatabaseA!$B:$B,Summary_Earnings!$C$2,DatabaseA!$F:$F,"FTFYEarners",DatabaseA!$C:$C,F$8,DatabaseA!$D:$D,$A27,DatabaseA!$E:$E,$B27)</f>
        <v>0</v>
      </c>
      <c r="G27" s="189">
        <f>SUMIFS(DatabaseA!$H:$H,DatabaseA!$B:$B,Summary_Earnings!$C$2,DatabaseA!$F:$F,"FTFYEarners",DatabaseA!$C:$C,G$8,DatabaseA!$D:$D,$A27,DatabaseA!$E:$E,$B27)</f>
        <v>0</v>
      </c>
      <c r="H27" s="189">
        <f>SUMIFS(DatabaseA!$H:$H,DatabaseA!$B:$B,Summary_Earnings!$C$2,DatabaseA!$F:$F,"FTFYEarners",DatabaseA!$C:$C,H$8,DatabaseA!$D:$D,$A27,DatabaseA!$E:$E,$B27)</f>
        <v>0</v>
      </c>
      <c r="I27" s="189">
        <f>SUMIFS(DatabaseA!$H:$H,DatabaseA!$B:$B,Summary_Earnings!$C$2,DatabaseA!$F:$F,"FTFYEarners",DatabaseA!$C:$C,I$8,DatabaseA!$D:$D,$A27,DatabaseA!$E:$E,$B27)</f>
        <v>0</v>
      </c>
      <c r="K27" s="187" t="s">
        <v>3</v>
      </c>
      <c r="L27" s="191" t="s">
        <v>124</v>
      </c>
      <c r="M27" s="189">
        <f t="shared" si="13"/>
        <v>0</v>
      </c>
      <c r="N27" s="189">
        <f>SUMIFS(DatabaseA!$G:$G,DatabaseA!$B:$B,Summary_Earnings!$C$2,DatabaseA!$F:$F,"FTFYEarners",DatabaseA!$C:$C,N$8,DatabaseA!$D:$D,$A27,DatabaseA!$E:$E,$B27)</f>
        <v>0</v>
      </c>
      <c r="O27" s="189">
        <f>SUMIFS(DatabaseA!$G:$G,DatabaseA!$B:$B,Summary_Earnings!$C$2,DatabaseA!$F:$F,"FTFYEarners",DatabaseA!$C:$C,O$8,DatabaseA!$D:$D,$A27,DatabaseA!$E:$E,$B27)</f>
        <v>0</v>
      </c>
      <c r="P27" s="189">
        <f>SUMIFS(DatabaseA!$G:$G,DatabaseA!$B:$B,Summary_Earnings!$C$2,DatabaseA!$F:$F,"FTFYEarners",DatabaseA!$C:$C,P$8,DatabaseA!$D:$D,$A27,DatabaseA!$E:$E,$B27)</f>
        <v>0</v>
      </c>
      <c r="Q27" s="189">
        <f>SUMIFS(DatabaseA!$G:$G,DatabaseA!$B:$B,Summary_Earnings!$C$2,DatabaseA!$F:$F,"FTFYEarners",DatabaseA!$C:$C,Q$8,DatabaseA!$D:$D,$A27,DatabaseA!$E:$E,$B27)</f>
        <v>0</v>
      </c>
      <c r="R27" s="189">
        <f>SUMIFS(DatabaseA!$G:$G,DatabaseA!$B:$B,Summary_Earnings!$C$2,DatabaseA!$F:$F,"FTFYEarners",DatabaseA!$C:$C,R$8,DatabaseA!$D:$D,$A27,DatabaseA!$E:$E,$B27)</f>
        <v>0</v>
      </c>
      <c r="S27" s="189">
        <f>SUMIFS(DatabaseA!$G:$G,DatabaseA!$B:$B,Summary_Earnings!$C$2,DatabaseA!$F:$F,"FTFYEarners",DatabaseA!$C:$C,S$8,DatabaseA!$D:$D,$A27,DatabaseA!$E:$E,$B27)</f>
        <v>0</v>
      </c>
      <c r="U27" s="187" t="s">
        <v>3</v>
      </c>
      <c r="V27" s="191" t="s">
        <v>124</v>
      </c>
      <c r="W27" s="189">
        <f t="shared" si="14"/>
        <v>0</v>
      </c>
      <c r="X27" s="189">
        <f>SUMIFS(DatabaseA!$I:$I,DatabaseA!$B:$B,Summary_Earnings!$C$2,DatabaseA!$F:$F,"FTFYEarners",DatabaseA!$C:$C,X$8,DatabaseA!$D:$D,$A27,DatabaseA!$E:$E,$B27)</f>
        <v>0</v>
      </c>
      <c r="Y27" s="189">
        <f>SUMIFS(DatabaseA!$I:$I,DatabaseA!$B:$B,Summary_Earnings!$C$2,DatabaseA!$F:$F,"FTFYEarners",DatabaseA!$C:$C,Y$8,DatabaseA!$D:$D,$A27,DatabaseA!$E:$E,$B27)</f>
        <v>0</v>
      </c>
      <c r="Z27" s="189">
        <f>SUMIFS(DatabaseA!$I:$I,DatabaseA!$B:$B,Summary_Earnings!$C$2,DatabaseA!$F:$F,"FTFYEarners",DatabaseA!$C:$C,Z$8,DatabaseA!$D:$D,$A27,DatabaseA!$E:$E,$B27)</f>
        <v>0</v>
      </c>
      <c r="AA27" s="189">
        <f>SUMIFS(DatabaseA!$I:$I,DatabaseA!$B:$B,Summary_Earnings!$C$2,DatabaseA!$F:$F,"FTFYEarners",DatabaseA!$C:$C,AA$8,DatabaseA!$D:$D,$A27,DatabaseA!$E:$E,$B27)</f>
        <v>0</v>
      </c>
      <c r="AB27" s="189">
        <f>SUMIFS(DatabaseA!$I:$I,DatabaseA!$B:$B,Summary_Earnings!$C$2,DatabaseA!$F:$F,"FTFYEarners",DatabaseA!$C:$C,AB$8,DatabaseA!$D:$D,$A27,DatabaseA!$E:$E,$B27)</f>
        <v>0</v>
      </c>
      <c r="AC27" s="189">
        <f>SUMIFS(DatabaseA!$I:$I,DatabaseA!$B:$B,Summary_Earnings!$C$2,DatabaseA!$F:$F,"FTFYEarners",DatabaseA!$C:$C,AC$8,DatabaseA!$D:$D,$A27,DatabaseA!$E:$E,$B27)</f>
        <v>0</v>
      </c>
    </row>
    <row r="28" spans="1:29" ht="12.75">
      <c r="A28" s="187" t="s">
        <v>3</v>
      </c>
      <c r="B28" s="191" t="s">
        <v>1</v>
      </c>
      <c r="C28" s="189">
        <f>SUM(E28:I28)</f>
        <v>0</v>
      </c>
      <c r="D28" s="189">
        <f>SUMIFS(DatabaseA!$H:$H,DatabaseA!$B:$B,Summary_Earnings!$C$2,DatabaseA!$F:$F,"FTFYEarners",DatabaseA!$C:$C,D$8,DatabaseA!$D:$D,$A28,DatabaseA!$E:$E,$B28)</f>
        <v>0</v>
      </c>
      <c r="E28" s="189">
        <f>SUMIFS(DatabaseA!$H:$H,DatabaseA!$B:$B,Summary_Earnings!$C$2,DatabaseA!$F:$F,"FTFYEarners",DatabaseA!$C:$C,E$8,DatabaseA!$D:$D,$A28,DatabaseA!$E:$E,$B28)</f>
        <v>0</v>
      </c>
      <c r="F28" s="189">
        <f>SUMIFS(DatabaseA!$H:$H,DatabaseA!$B:$B,Summary_Earnings!$C$2,DatabaseA!$F:$F,"FTFYEarners",DatabaseA!$C:$C,F$8,DatabaseA!$D:$D,$A28,DatabaseA!$E:$E,$B28)</f>
        <v>0</v>
      </c>
      <c r="G28" s="189">
        <f>SUMIFS(DatabaseA!$H:$H,DatabaseA!$B:$B,Summary_Earnings!$C$2,DatabaseA!$F:$F,"FTFYEarners",DatabaseA!$C:$C,G$8,DatabaseA!$D:$D,$A28,DatabaseA!$E:$E,$B28)</f>
        <v>0</v>
      </c>
      <c r="H28" s="189">
        <f>SUMIFS(DatabaseA!$H:$H,DatabaseA!$B:$B,Summary_Earnings!$C$2,DatabaseA!$F:$F,"FTFYEarners",DatabaseA!$C:$C,H$8,DatabaseA!$D:$D,$A28,DatabaseA!$E:$E,$B28)</f>
        <v>0</v>
      </c>
      <c r="I28" s="189">
        <f>SUMIFS(DatabaseA!$H:$H,DatabaseA!$B:$B,Summary_Earnings!$C$2,DatabaseA!$F:$F,"FTFYEarners",DatabaseA!$C:$C,I$8,DatabaseA!$D:$D,$A28,DatabaseA!$E:$E,$B28)</f>
        <v>0</v>
      </c>
      <c r="K28" s="187" t="s">
        <v>3</v>
      </c>
      <c r="L28" s="191" t="s">
        <v>1</v>
      </c>
      <c r="M28" s="189">
        <f>SUM(O28:S28)</f>
        <v>0</v>
      </c>
      <c r="N28" s="189">
        <f>SUMIFS(DatabaseA!$G:$G,DatabaseA!$B:$B,Summary_Earnings!$C$2,DatabaseA!$F:$F,"FTFYEarners",DatabaseA!$C:$C,N$8,DatabaseA!$D:$D,$A28,DatabaseA!$E:$E,$B28)</f>
        <v>0</v>
      </c>
      <c r="O28" s="189">
        <f>SUMIFS(DatabaseA!$G:$G,DatabaseA!$B:$B,Summary_Earnings!$C$2,DatabaseA!$F:$F,"FTFYEarners",DatabaseA!$C:$C,O$8,DatabaseA!$D:$D,$A28,DatabaseA!$E:$E,$B28)</f>
        <v>0</v>
      </c>
      <c r="P28" s="189">
        <f>SUMIFS(DatabaseA!$G:$G,DatabaseA!$B:$B,Summary_Earnings!$C$2,DatabaseA!$F:$F,"FTFYEarners",DatabaseA!$C:$C,P$8,DatabaseA!$D:$D,$A28,DatabaseA!$E:$E,$B28)</f>
        <v>0</v>
      </c>
      <c r="Q28" s="189">
        <f>SUMIFS(DatabaseA!$G:$G,DatabaseA!$B:$B,Summary_Earnings!$C$2,DatabaseA!$F:$F,"FTFYEarners",DatabaseA!$C:$C,Q$8,DatabaseA!$D:$D,$A28,DatabaseA!$E:$E,$B28)</f>
        <v>0</v>
      </c>
      <c r="R28" s="189">
        <f>SUMIFS(DatabaseA!$G:$G,DatabaseA!$B:$B,Summary_Earnings!$C$2,DatabaseA!$F:$F,"FTFYEarners",DatabaseA!$C:$C,R$8,DatabaseA!$D:$D,$A28,DatabaseA!$E:$E,$B28)</f>
        <v>0</v>
      </c>
      <c r="S28" s="189">
        <f>SUMIFS(DatabaseA!$G:$G,DatabaseA!$B:$B,Summary_Earnings!$C$2,DatabaseA!$F:$F,"FTFYEarners",DatabaseA!$C:$C,S$8,DatabaseA!$D:$D,$A28,DatabaseA!$E:$E,$B28)</f>
        <v>0</v>
      </c>
      <c r="U28" s="187" t="s">
        <v>3</v>
      </c>
      <c r="V28" s="191" t="s">
        <v>1</v>
      </c>
      <c r="W28" s="189">
        <f>SUM(Y28:AC28)</f>
        <v>0</v>
      </c>
      <c r="X28" s="189">
        <f>SUMIFS(DatabaseA!$I:$I,DatabaseA!$B:$B,Summary_Earnings!$C$2,DatabaseA!$F:$F,"FTFYEarners",DatabaseA!$C:$C,X$8,DatabaseA!$D:$D,$A28,DatabaseA!$E:$E,$B28)</f>
        <v>0</v>
      </c>
      <c r="Y28" s="189">
        <f>SUMIFS(DatabaseA!$I:$I,DatabaseA!$B:$B,Summary_Earnings!$C$2,DatabaseA!$F:$F,"FTFYEarners",DatabaseA!$C:$C,Y$8,DatabaseA!$D:$D,$A28,DatabaseA!$E:$E,$B28)</f>
        <v>0</v>
      </c>
      <c r="Z28" s="189">
        <f>SUMIFS(DatabaseA!$I:$I,DatabaseA!$B:$B,Summary_Earnings!$C$2,DatabaseA!$F:$F,"FTFYEarners",DatabaseA!$C:$C,Z$8,DatabaseA!$D:$D,$A28,DatabaseA!$E:$E,$B28)</f>
        <v>0</v>
      </c>
      <c r="AA28" s="189">
        <f>SUMIFS(DatabaseA!$I:$I,DatabaseA!$B:$B,Summary_Earnings!$C$2,DatabaseA!$F:$F,"FTFYEarners",DatabaseA!$C:$C,AA$8,DatabaseA!$D:$D,$A28,DatabaseA!$E:$E,$B28)</f>
        <v>0</v>
      </c>
      <c r="AB28" s="189">
        <f>SUMIFS(DatabaseA!$I:$I,DatabaseA!$B:$B,Summary_Earnings!$C$2,DatabaseA!$F:$F,"FTFYEarners",DatabaseA!$C:$C,AB$8,DatabaseA!$D:$D,$A28,DatabaseA!$E:$E,$B28)</f>
        <v>0</v>
      </c>
      <c r="AC28" s="189">
        <f>SUMIFS(DatabaseA!$I:$I,DatabaseA!$B:$B,Summary_Earnings!$C$2,DatabaseA!$F:$F,"FTFYEarners",DatabaseA!$C:$C,AC$8,DatabaseA!$D:$D,$A28,DatabaseA!$E:$E,$B28)</f>
        <v>0</v>
      </c>
    </row>
    <row r="29" spans="1:29" ht="12.75">
      <c r="A29" s="187" t="s">
        <v>3</v>
      </c>
      <c r="B29" s="192" t="s">
        <v>123</v>
      </c>
      <c r="C29" s="189">
        <f t="shared" ref="C29:C30" si="15">SUM(E29:I29)</f>
        <v>0</v>
      </c>
      <c r="D29" s="189">
        <f>IF(SUMIFS(DatabaseA!$H:$H,DatabaseA!$B:$B,Summary_Earnings!$C$2,DatabaseA!$F:$F,"FTFYEarners",DatabaseA!$C:$C,D$8,DatabaseA!$D:$D,$A29,DatabaseA!$E:$E,$B29)=0,SUM(D23:D24),SUMIFS(DatabaseA!$H:$H,DatabaseA!$B:$B,Summary_Earnings!$C$2,DatabaseA!$F:$F,"FTFYEarners",DatabaseA!$C:$C,D$8,DatabaseA!$D:$D,$A29,DatabaseA!$E:$E,$B29))</f>
        <v>0</v>
      </c>
      <c r="E29" s="189">
        <f>IF(SUMIFS(DatabaseA!$H:$H,DatabaseA!$B:$B,Summary_Earnings!$C$2,DatabaseA!$F:$F,"FTFYEarners",DatabaseA!$C:$C,E$8,DatabaseA!$D:$D,$A29,DatabaseA!$E:$E,$B29)=0,SUM(E23:E24),SUMIFS(DatabaseA!$H:$H,DatabaseA!$B:$B,Summary_Earnings!$C$2,DatabaseA!$F:$F,"FTFYEarners",DatabaseA!$C:$C,E$8,DatabaseA!$D:$D,$A29,DatabaseA!$E:$E,$B29))</f>
        <v>0</v>
      </c>
      <c r="F29" s="189">
        <f>IF(SUMIFS(DatabaseA!$H:$H,DatabaseA!$B:$B,Summary_Earnings!$C$2,DatabaseA!$F:$F,"FTFYEarners",DatabaseA!$C:$C,F$8,DatabaseA!$D:$D,$A29,DatabaseA!$E:$E,$B29)=0,SUM(F23:F24),SUMIFS(DatabaseA!$H:$H,DatabaseA!$B:$B,Summary_Earnings!$C$2,DatabaseA!$F:$F,"FTFYEarners",DatabaseA!$C:$C,F$8,DatabaseA!$D:$D,$A29,DatabaseA!$E:$E,$B29))</f>
        <v>0</v>
      </c>
      <c r="G29" s="189">
        <f>IF(SUMIFS(DatabaseA!$H:$H,DatabaseA!$B:$B,Summary_Earnings!$C$2,DatabaseA!$F:$F,"FTFYEarners",DatabaseA!$C:$C,G$8,DatabaseA!$D:$D,$A29,DatabaseA!$E:$E,$B29)=0,SUM(G23:G24),SUMIFS(DatabaseA!$H:$H,DatabaseA!$B:$B,Summary_Earnings!$C$2,DatabaseA!$F:$F,"FTFYEarners",DatabaseA!$C:$C,G$8,DatabaseA!$D:$D,$A29,DatabaseA!$E:$E,$B29))</f>
        <v>0</v>
      </c>
      <c r="H29" s="189">
        <f>IF(SUMIFS(DatabaseA!$H:$H,DatabaseA!$B:$B,Summary_Earnings!$C$2,DatabaseA!$F:$F,"FTFYEarners",DatabaseA!$C:$C,H$8,DatabaseA!$D:$D,$A29,DatabaseA!$E:$E,$B29)=0,SUM(H23:H24),SUMIFS(DatabaseA!$H:$H,DatabaseA!$B:$B,Summary_Earnings!$C$2,DatabaseA!$F:$F,"FTFYEarners",DatabaseA!$C:$C,H$8,DatabaseA!$D:$D,$A29,DatabaseA!$E:$E,$B29))</f>
        <v>0</v>
      </c>
      <c r="I29" s="189">
        <f>IF(SUMIFS(DatabaseA!$H:$H,DatabaseA!$B:$B,Summary_Earnings!$C$2,DatabaseA!$F:$F,"FTFYEarners",DatabaseA!$C:$C,I$8,DatabaseA!$D:$D,$A29,DatabaseA!$E:$E,$B29)=0,SUM(I23:I24),SUMIFS(DatabaseA!$H:$H,DatabaseA!$B:$B,Summary_Earnings!$C$2,DatabaseA!$F:$F,"FTFYEarners",DatabaseA!$C:$C,I$8,DatabaseA!$D:$D,$A29,DatabaseA!$E:$E,$B29))</f>
        <v>0</v>
      </c>
      <c r="K29" s="187" t="s">
        <v>3</v>
      </c>
      <c r="L29" s="192" t="s">
        <v>123</v>
      </c>
      <c r="M29" s="189">
        <f t="shared" ref="M29:M30" si="16">SUM(O29:S29)</f>
        <v>0</v>
      </c>
      <c r="N29" s="189">
        <f>IF(SUMIFS(DatabaseA!$G:$G,DatabaseA!$B:$B,Summary_Earnings!$C$2,DatabaseA!$F:$F,"FTFYEarners",DatabaseA!$C:$C,N$8,DatabaseA!$D:$D,$A29,DatabaseA!$E:$E,$B29)=0,SUM(N23:N24),SUMIFS(DatabaseA!$G:$G,DatabaseA!$B:$B,Summary_Earnings!$C$2,DatabaseA!$F:$F,"FTFYEarners",DatabaseA!$C:$C,N$8,DatabaseA!$D:$D,$A29,DatabaseA!$E:$E,$B29))</f>
        <v>0</v>
      </c>
      <c r="O29" s="189">
        <f>IF(SUMIFS(DatabaseA!$G:$G,DatabaseA!$B:$B,Summary_Earnings!$C$2,DatabaseA!$F:$F,"FTFYEarners",DatabaseA!$C:$C,O$8,DatabaseA!$D:$D,$A29,DatabaseA!$E:$E,$B29)=0,SUM(O23:O24),SUMIFS(DatabaseA!$G:$G,DatabaseA!$B:$B,Summary_Earnings!$C$2,DatabaseA!$F:$F,"FTFYEarners",DatabaseA!$C:$C,O$8,DatabaseA!$D:$D,$A29,DatabaseA!$E:$E,$B29))</f>
        <v>0</v>
      </c>
      <c r="P29" s="189">
        <f>IF(SUMIFS(DatabaseA!$G:$G,DatabaseA!$B:$B,Summary_Earnings!$C$2,DatabaseA!$F:$F,"FTFYEarners",DatabaseA!$C:$C,P$8,DatabaseA!$D:$D,$A29,DatabaseA!$E:$E,$B29)=0,SUM(P23:P24),SUMIFS(DatabaseA!$G:$G,DatabaseA!$B:$B,Summary_Earnings!$C$2,DatabaseA!$F:$F,"FTFYEarners",DatabaseA!$C:$C,P$8,DatabaseA!$D:$D,$A29,DatabaseA!$E:$E,$B29))</f>
        <v>0</v>
      </c>
      <c r="Q29" s="189">
        <f>IF(SUMIFS(DatabaseA!$G:$G,DatabaseA!$B:$B,Summary_Earnings!$C$2,DatabaseA!$F:$F,"FTFYEarners",DatabaseA!$C:$C,Q$8,DatabaseA!$D:$D,$A29,DatabaseA!$E:$E,$B29)=0,SUM(Q23:Q24),SUMIFS(DatabaseA!$G:$G,DatabaseA!$B:$B,Summary_Earnings!$C$2,DatabaseA!$F:$F,"FTFYEarners",DatabaseA!$C:$C,Q$8,DatabaseA!$D:$D,$A29,DatabaseA!$E:$E,$B29))</f>
        <v>0</v>
      </c>
      <c r="R29" s="189">
        <f>IF(SUMIFS(DatabaseA!$G:$G,DatabaseA!$B:$B,Summary_Earnings!$C$2,DatabaseA!$F:$F,"FTFYEarners",DatabaseA!$C:$C,R$8,DatabaseA!$D:$D,$A29,DatabaseA!$E:$E,$B29)=0,SUM(R23:R24),SUMIFS(DatabaseA!$G:$G,DatabaseA!$B:$B,Summary_Earnings!$C$2,DatabaseA!$F:$F,"FTFYEarners",DatabaseA!$C:$C,R$8,DatabaseA!$D:$D,$A29,DatabaseA!$E:$E,$B29))</f>
        <v>0</v>
      </c>
      <c r="S29" s="189">
        <f>IF(SUMIFS(DatabaseA!$G:$G,DatabaseA!$B:$B,Summary_Earnings!$C$2,DatabaseA!$F:$F,"FTFYEarners",DatabaseA!$C:$C,S$8,DatabaseA!$D:$D,$A29,DatabaseA!$E:$E,$B29)=0,SUM(S23:S24),SUMIFS(DatabaseA!$G:$G,DatabaseA!$B:$B,Summary_Earnings!$C$2,DatabaseA!$F:$F,"FTFYEarners",DatabaseA!$C:$C,S$8,DatabaseA!$D:$D,$A29,DatabaseA!$E:$E,$B29))</f>
        <v>0</v>
      </c>
      <c r="U29" s="187" t="s">
        <v>3</v>
      </c>
      <c r="V29" s="192" t="s">
        <v>123</v>
      </c>
      <c r="W29" s="189">
        <f t="shared" ref="W29:W30" si="17">SUM(Y29:AC29)</f>
        <v>0</v>
      </c>
      <c r="X29" s="189">
        <f>IF(SUMIFS(DatabaseA!$I:$I,DatabaseA!$B:$B,Summary_Earnings!$C$2,DatabaseA!$F:$F,"FTFYEarners",DatabaseA!$C:$C,X$8,DatabaseA!$D:$D,$A29,DatabaseA!$E:$E,$B29)=0,SUM(X23:X24),SUMIFS(DatabaseA!$I:$I,DatabaseA!$B:$B,Summary_Earnings!$C$2,DatabaseA!$F:$F,"FTFYEarners",DatabaseA!$C:$C,X$8,DatabaseA!$D:$D,$A29,DatabaseA!$E:$E,$B29))</f>
        <v>0</v>
      </c>
      <c r="Y29" s="189">
        <f>IF(SUMIFS(DatabaseA!$I:$I,DatabaseA!$B:$B,Summary_Earnings!$C$2,DatabaseA!$F:$F,"FTFYEarners",DatabaseA!$C:$C,Y$8,DatabaseA!$D:$D,$A29,DatabaseA!$E:$E,$B29)=0,SUM(Y23:Y24),SUMIFS(DatabaseA!$I:$I,DatabaseA!$B:$B,Summary_Earnings!$C$2,DatabaseA!$F:$F,"FTFYEarners",DatabaseA!$C:$C,Y$8,DatabaseA!$D:$D,$A29,DatabaseA!$E:$E,$B29))</f>
        <v>0</v>
      </c>
      <c r="Z29" s="189">
        <f>IF(SUMIFS(DatabaseA!$I:$I,DatabaseA!$B:$B,Summary_Earnings!$C$2,DatabaseA!$F:$F,"FTFYEarners",DatabaseA!$C:$C,Z$8,DatabaseA!$D:$D,$A29,DatabaseA!$E:$E,$B29)=0,SUM(Z23:Z24),SUMIFS(DatabaseA!$I:$I,DatabaseA!$B:$B,Summary_Earnings!$C$2,DatabaseA!$F:$F,"FTFYEarners",DatabaseA!$C:$C,Z$8,DatabaseA!$D:$D,$A29,DatabaseA!$E:$E,$B29))</f>
        <v>0</v>
      </c>
      <c r="AA29" s="189">
        <f>IF(SUMIFS(DatabaseA!$I:$I,DatabaseA!$B:$B,Summary_Earnings!$C$2,DatabaseA!$F:$F,"FTFYEarners",DatabaseA!$C:$C,AA$8,DatabaseA!$D:$D,$A29,DatabaseA!$E:$E,$B29)=0,SUM(AA23:AA24),SUMIFS(DatabaseA!$I:$I,DatabaseA!$B:$B,Summary_Earnings!$C$2,DatabaseA!$F:$F,"FTFYEarners",DatabaseA!$C:$C,AA$8,DatabaseA!$D:$D,$A29,DatabaseA!$E:$E,$B29))</f>
        <v>0</v>
      </c>
      <c r="AB29" s="189">
        <f>IF(SUMIFS(DatabaseA!$I:$I,DatabaseA!$B:$B,Summary_Earnings!$C$2,DatabaseA!$F:$F,"FTFYEarners",DatabaseA!$C:$C,AB$8,DatabaseA!$D:$D,$A29,DatabaseA!$E:$E,$B29)=0,SUM(AB23:AB24),SUMIFS(DatabaseA!$I:$I,DatabaseA!$B:$B,Summary_Earnings!$C$2,DatabaseA!$F:$F,"FTFYEarners",DatabaseA!$C:$C,AB$8,DatabaseA!$D:$D,$A29,DatabaseA!$E:$E,$B29))</f>
        <v>0</v>
      </c>
      <c r="AC29" s="189">
        <f>IF(SUMIFS(DatabaseA!$I:$I,DatabaseA!$B:$B,Summary_Earnings!$C$2,DatabaseA!$F:$F,"FTFYEarners",DatabaseA!$C:$C,AC$8,DatabaseA!$D:$D,$A29,DatabaseA!$E:$E,$B29)=0,SUM(AC23:AC24),SUMIFS(DatabaseA!$I:$I,DatabaseA!$B:$B,Summary_Earnings!$C$2,DatabaseA!$F:$F,"FTFYEarners",DatabaseA!$C:$C,AC$8,DatabaseA!$D:$D,$A29,DatabaseA!$E:$E,$B29))</f>
        <v>0</v>
      </c>
    </row>
    <row r="30" spans="1:29" ht="12.75">
      <c r="A30" s="187" t="s">
        <v>3</v>
      </c>
      <c r="B30" s="193" t="s">
        <v>119</v>
      </c>
      <c r="C30" s="189">
        <f t="shared" si="15"/>
        <v>0</v>
      </c>
      <c r="D30" s="189">
        <f>IF(SUMIFS(DatabaseA!$H:$H,DatabaseA!$B:$B,Summary_Earnings!$C$2,DatabaseA!$F:$F,"FTFYEarners",DatabaseA!$C:$C,D$8,DatabaseA!$D:$D,$A30,DatabaseA!$E:$E,$B30)=0,SUM(D25:D27,SUMIFS(DatabaseA!$H:$H,DatabaseA!$B:$B,Summary_Earnings!$C$2,DatabaseA!$F:$F,"FTFYEarners",DatabaseA!$C:$C,D$8,DatabaseA!$D:$D,$A30,DatabaseA!$E:$E,$B30)))</f>
        <v>0</v>
      </c>
      <c r="E30" s="189">
        <f>IF(SUMIFS(DatabaseA!$H:$H,DatabaseA!$B:$B,Summary_Earnings!$C$2,DatabaseA!$F:$F,"FTFYEarners",DatabaseA!$C:$C,E$8,DatabaseA!$D:$D,$A30,DatabaseA!$E:$E,$B30)=0,SUM(E25:E27,SUMIFS(DatabaseA!$H:$H,DatabaseA!$B:$B,Summary_Earnings!$C$2,DatabaseA!$F:$F,"FTFYEarners",DatabaseA!$C:$C,E$8,DatabaseA!$D:$D,$A30,DatabaseA!$E:$E,$B30)))</f>
        <v>0</v>
      </c>
      <c r="F30" s="189">
        <f>IF(SUMIFS(DatabaseA!$H:$H,DatabaseA!$B:$B,Summary_Earnings!$C$2,DatabaseA!$F:$F,"FTFYEarners",DatabaseA!$C:$C,F$8,DatabaseA!$D:$D,$A30,DatabaseA!$E:$E,$B30)=0,SUM(F25:F27,SUMIFS(DatabaseA!$H:$H,DatabaseA!$B:$B,Summary_Earnings!$C$2,DatabaseA!$F:$F,"FTFYEarners",DatabaseA!$C:$C,F$8,DatabaseA!$D:$D,$A30,DatabaseA!$E:$E,$B30)))</f>
        <v>0</v>
      </c>
      <c r="G30" s="189">
        <f>IF(SUMIFS(DatabaseA!$H:$H,DatabaseA!$B:$B,Summary_Earnings!$C$2,DatabaseA!$F:$F,"FTFYEarners",DatabaseA!$C:$C,G$8,DatabaseA!$D:$D,$A30,DatabaseA!$E:$E,$B30)=0,SUM(G25:G27,SUMIFS(DatabaseA!$H:$H,DatabaseA!$B:$B,Summary_Earnings!$C$2,DatabaseA!$F:$F,"FTFYEarners",DatabaseA!$C:$C,G$8,DatabaseA!$D:$D,$A30,DatabaseA!$E:$E,$B30)))</f>
        <v>0</v>
      </c>
      <c r="H30" s="189">
        <f>IF(SUMIFS(DatabaseA!$H:$H,DatabaseA!$B:$B,Summary_Earnings!$C$2,DatabaseA!$F:$F,"FTFYEarners",DatabaseA!$C:$C,H$8,DatabaseA!$D:$D,$A30,DatabaseA!$E:$E,$B30)=0,SUM(H25:H27,SUMIFS(DatabaseA!$H:$H,DatabaseA!$B:$B,Summary_Earnings!$C$2,DatabaseA!$F:$F,"FTFYEarners",DatabaseA!$C:$C,H$8,DatabaseA!$D:$D,$A30,DatabaseA!$E:$E,$B30)))</f>
        <v>0</v>
      </c>
      <c r="I30" s="189">
        <f>IF(SUMIFS(DatabaseA!$H:$H,DatabaseA!$B:$B,Summary_Earnings!$C$2,DatabaseA!$F:$F,"FTFYEarners",DatabaseA!$C:$C,I$8,DatabaseA!$D:$D,$A30,DatabaseA!$E:$E,$B30)=0,SUM(I25:I27,SUMIFS(DatabaseA!$H:$H,DatabaseA!$B:$B,Summary_Earnings!$C$2,DatabaseA!$F:$F,"FTFYEarners",DatabaseA!$C:$C,I$8,DatabaseA!$D:$D,$A30,DatabaseA!$E:$E,$B30)))</f>
        <v>0</v>
      </c>
      <c r="K30" s="187" t="s">
        <v>3</v>
      </c>
      <c r="L30" s="193" t="s">
        <v>119</v>
      </c>
      <c r="M30" s="189">
        <f t="shared" si="16"/>
        <v>0</v>
      </c>
      <c r="N30" s="189">
        <f>IF(SUMIFS(DatabaseA!$G:$G,DatabaseA!$B:$B,Summary_Earnings!$C$2,DatabaseA!$F:$F,"FTFYEarners",DatabaseA!$C:$C,N$8,DatabaseA!$D:$D,$A30,DatabaseA!$E:$E,$B30)=0,SUM(N25:N27),SUMIFS(DatabaseA!$G:$G,DatabaseA!$B:$B,Summary_Earnings!$C$2,DatabaseA!$F:$F,"FTFYEarners",DatabaseA!$C:$C,N$8,DatabaseA!$D:$D,$A30,DatabaseA!$E:$E,$B30))</f>
        <v>0</v>
      </c>
      <c r="O30" s="189">
        <f>IF(SUMIFS(DatabaseA!$G:$G,DatabaseA!$B:$B,Summary_Earnings!$C$2,DatabaseA!$F:$F,"FTFYEarners",DatabaseA!$C:$C,O$8,DatabaseA!$D:$D,$A30,DatabaseA!$E:$E,$B30)=0,SUM(O25:O27),SUMIFS(DatabaseA!$G:$G,DatabaseA!$B:$B,Summary_Earnings!$C$2,DatabaseA!$F:$F,"FTFYEarners",DatabaseA!$C:$C,O$8,DatabaseA!$D:$D,$A30,DatabaseA!$E:$E,$B30))</f>
        <v>0</v>
      </c>
      <c r="P30" s="189">
        <f>IF(SUMIFS(DatabaseA!$G:$G,DatabaseA!$B:$B,Summary_Earnings!$C$2,DatabaseA!$F:$F,"FTFYEarners",DatabaseA!$C:$C,P$8,DatabaseA!$D:$D,$A30,DatabaseA!$E:$E,$B30)=0,SUM(P25:P27),SUMIFS(DatabaseA!$G:$G,DatabaseA!$B:$B,Summary_Earnings!$C$2,DatabaseA!$F:$F,"FTFYEarners",DatabaseA!$C:$C,P$8,DatabaseA!$D:$D,$A30,DatabaseA!$E:$E,$B30))</f>
        <v>0</v>
      </c>
      <c r="Q30" s="189">
        <f>IF(SUMIFS(DatabaseA!$G:$G,DatabaseA!$B:$B,Summary_Earnings!$C$2,DatabaseA!$F:$F,"FTFYEarners",DatabaseA!$C:$C,Q$8,DatabaseA!$D:$D,$A30,DatabaseA!$E:$E,$B30)=0,SUM(Q25:Q27),SUMIFS(DatabaseA!$G:$G,DatabaseA!$B:$B,Summary_Earnings!$C$2,DatabaseA!$F:$F,"FTFYEarners",DatabaseA!$C:$C,Q$8,DatabaseA!$D:$D,$A30,DatabaseA!$E:$E,$B30))</f>
        <v>0</v>
      </c>
      <c r="R30" s="189">
        <f>IF(SUMIFS(DatabaseA!$G:$G,DatabaseA!$B:$B,Summary_Earnings!$C$2,DatabaseA!$F:$F,"FTFYEarners",DatabaseA!$C:$C,R$8,DatabaseA!$D:$D,$A30,DatabaseA!$E:$E,$B30)=0,SUM(R25:R27),SUMIFS(DatabaseA!$G:$G,DatabaseA!$B:$B,Summary_Earnings!$C$2,DatabaseA!$F:$F,"FTFYEarners",DatabaseA!$C:$C,R$8,DatabaseA!$D:$D,$A30,DatabaseA!$E:$E,$B30))</f>
        <v>0</v>
      </c>
      <c r="S30" s="189">
        <f>IF(SUMIFS(DatabaseA!$G:$G,DatabaseA!$B:$B,Summary_Earnings!$C$2,DatabaseA!$F:$F,"FTFYEarners",DatabaseA!$C:$C,S$8,DatabaseA!$D:$D,$A30,DatabaseA!$E:$E,$B30)=0,SUM(S25:S27),SUMIFS(DatabaseA!$G:$G,DatabaseA!$B:$B,Summary_Earnings!$C$2,DatabaseA!$F:$F,"FTFYEarners",DatabaseA!$C:$C,S$8,DatabaseA!$D:$D,$A30,DatabaseA!$E:$E,$B30))</f>
        <v>0</v>
      </c>
      <c r="U30" s="187" t="s">
        <v>3</v>
      </c>
      <c r="V30" s="193" t="s">
        <v>119</v>
      </c>
      <c r="W30" s="189">
        <f t="shared" si="17"/>
        <v>0</v>
      </c>
      <c r="X30" s="189">
        <f>IF(SUMIFS(DatabaseA!$I:$I,DatabaseA!$B:$B,Summary_Earnings!$C$2,DatabaseA!$F:$F,"FTFYEarners",DatabaseA!$C:$C,X$8,DatabaseA!$D:$D,$A30,DatabaseA!$E:$E,$B30)=0,SUM(X25:X27),SUMIFS(DatabaseA!$I:$I,DatabaseA!$B:$B,Summary_Earnings!$C$2,DatabaseA!$F:$F,"FTFYEarners",DatabaseA!$C:$C,X$8,DatabaseA!$D:$D,$A30,DatabaseA!$E:$E,$B30))</f>
        <v>0</v>
      </c>
      <c r="Y30" s="189">
        <f>IF(SUMIFS(DatabaseA!$I:$I,DatabaseA!$B:$B,Summary_Earnings!$C$2,DatabaseA!$F:$F,"FTFYEarners",DatabaseA!$C:$C,Y$8,DatabaseA!$D:$D,$A30,DatabaseA!$E:$E,$B30)=0,SUM(Y25:Y27),SUMIFS(DatabaseA!$I:$I,DatabaseA!$B:$B,Summary_Earnings!$C$2,DatabaseA!$F:$F,"FTFYEarners",DatabaseA!$C:$C,Y$8,DatabaseA!$D:$D,$A30,DatabaseA!$E:$E,$B30))</f>
        <v>0</v>
      </c>
      <c r="Z30" s="189">
        <f>IF(SUMIFS(DatabaseA!$I:$I,DatabaseA!$B:$B,Summary_Earnings!$C$2,DatabaseA!$F:$F,"FTFYEarners",DatabaseA!$C:$C,Z$8,DatabaseA!$D:$D,$A30,DatabaseA!$E:$E,$B30)=0,SUM(Z25:Z27),SUMIFS(DatabaseA!$I:$I,DatabaseA!$B:$B,Summary_Earnings!$C$2,DatabaseA!$F:$F,"FTFYEarners",DatabaseA!$C:$C,Z$8,DatabaseA!$D:$D,$A30,DatabaseA!$E:$E,$B30))</f>
        <v>0</v>
      </c>
      <c r="AA30" s="189">
        <f>IF(SUMIFS(DatabaseA!$I:$I,DatabaseA!$B:$B,Summary_Earnings!$C$2,DatabaseA!$F:$F,"FTFYEarners",DatabaseA!$C:$C,AA$8,DatabaseA!$D:$D,$A30,DatabaseA!$E:$E,$B30)=0,SUM(AA25:AA27),SUMIFS(DatabaseA!$I:$I,DatabaseA!$B:$B,Summary_Earnings!$C$2,DatabaseA!$F:$F,"FTFYEarners",DatabaseA!$C:$C,AA$8,DatabaseA!$D:$D,$A30,DatabaseA!$E:$E,$B30))</f>
        <v>0</v>
      </c>
      <c r="AB30" s="189">
        <f>IF(SUMIFS(DatabaseA!$I:$I,DatabaseA!$B:$B,Summary_Earnings!$C$2,DatabaseA!$F:$F,"FTFYEarners",DatabaseA!$C:$C,AB$8,DatabaseA!$D:$D,$A30,DatabaseA!$E:$E,$B30)=0,SUM(AB25:AB27),SUMIFS(DatabaseA!$I:$I,DatabaseA!$B:$B,Summary_Earnings!$C$2,DatabaseA!$F:$F,"FTFYEarners",DatabaseA!$C:$C,AB$8,DatabaseA!$D:$D,$A30,DatabaseA!$E:$E,$B30))</f>
        <v>0</v>
      </c>
      <c r="AC30" s="189">
        <f>IF(SUMIFS(DatabaseA!$I:$I,DatabaseA!$B:$B,Summary_Earnings!$C$2,DatabaseA!$F:$F,"FTFYEarners",DatabaseA!$C:$C,AC$8,DatabaseA!$D:$D,$A30,DatabaseA!$E:$E,$B30)=0,SUM(AC25:AC27),SUMIFS(DatabaseA!$I:$I,DatabaseA!$B:$B,Summary_Earnings!$C$2,DatabaseA!$F:$F,"FTFYEarners",DatabaseA!$C:$C,AC$8,DatabaseA!$D:$D,$A30,DatabaseA!$E:$E,$B30))</f>
        <v>0</v>
      </c>
    </row>
    <row r="31" spans="1:29" ht="12.75">
      <c r="A31" s="187" t="s">
        <v>3</v>
      </c>
      <c r="B31" s="188" t="s">
        <v>2</v>
      </c>
      <c r="C31" s="189">
        <f>SUM(E31:I31)</f>
        <v>0</v>
      </c>
      <c r="D31" s="189">
        <f>+D28+D30+D29+D22</f>
        <v>0</v>
      </c>
      <c r="E31" s="189">
        <f t="shared" ref="E31:I31" si="18">+E28+E30+E29+E22</f>
        <v>0</v>
      </c>
      <c r="F31" s="189">
        <f t="shared" si="18"/>
        <v>0</v>
      </c>
      <c r="G31" s="189">
        <f t="shared" si="18"/>
        <v>0</v>
      </c>
      <c r="H31" s="189">
        <f t="shared" si="18"/>
        <v>0</v>
      </c>
      <c r="I31" s="189">
        <f t="shared" si="18"/>
        <v>0</v>
      </c>
      <c r="K31" s="187" t="s">
        <v>3</v>
      </c>
      <c r="L31" s="188" t="s">
        <v>2</v>
      </c>
      <c r="M31" s="189">
        <f>SUM(O31:S31)</f>
        <v>0</v>
      </c>
      <c r="N31" s="189">
        <f>+N28+N30+N29+N22</f>
        <v>0</v>
      </c>
      <c r="O31" s="189">
        <f t="shared" ref="O31:S31" si="19">+O28+O30+O29+O22</f>
        <v>0</v>
      </c>
      <c r="P31" s="189">
        <f t="shared" si="19"/>
        <v>0</v>
      </c>
      <c r="Q31" s="189">
        <f t="shared" si="19"/>
        <v>0</v>
      </c>
      <c r="R31" s="189">
        <f t="shared" si="19"/>
        <v>0</v>
      </c>
      <c r="S31" s="189">
        <f t="shared" si="19"/>
        <v>0</v>
      </c>
      <c r="U31" s="187" t="s">
        <v>3</v>
      </c>
      <c r="V31" s="188" t="s">
        <v>2</v>
      </c>
      <c r="W31" s="189">
        <f>SUM(Y31:AC31)</f>
        <v>0</v>
      </c>
      <c r="X31" s="189">
        <f>+X28+X30+X29+X22</f>
        <v>0</v>
      </c>
      <c r="Y31" s="189">
        <f t="shared" ref="Y31:AC31" si="20">+Y28+Y30+Y29+Y22</f>
        <v>0</v>
      </c>
      <c r="Z31" s="189">
        <f t="shared" si="20"/>
        <v>0</v>
      </c>
      <c r="AA31" s="189">
        <f t="shared" si="20"/>
        <v>0</v>
      </c>
      <c r="AB31" s="189">
        <f t="shared" si="20"/>
        <v>0</v>
      </c>
      <c r="AC31" s="189">
        <f t="shared" si="20"/>
        <v>0</v>
      </c>
    </row>
    <row r="32" spans="1:29" ht="12.75">
      <c r="A32" s="187" t="s">
        <v>3</v>
      </c>
      <c r="B32" s="192" t="s">
        <v>227</v>
      </c>
      <c r="C32" s="189">
        <f t="shared" ref="C32:C33" si="21">SUM(E32:I32)</f>
        <v>0</v>
      </c>
      <c r="D32" s="189">
        <f>SUMIFS(DatabaseA!$H:$H,DatabaseA!$B:$B,Summary_Earnings!$C$2,DatabaseA!$F:$F,"FTFYEarners",DatabaseA!$C:$C,D$8,DatabaseA!$D:$D,$A32,DatabaseA!$E:$E,$B32)</f>
        <v>0</v>
      </c>
      <c r="E32" s="189">
        <f>SUMIFS(DatabaseA!$H:$H,DatabaseA!$B:$B,Summary_Earnings!$C$2,DatabaseA!$F:$F,"FTFYEarners",DatabaseA!$C:$C,E$8,DatabaseA!$D:$D,$A32,DatabaseA!$E:$E,$B32)</f>
        <v>0</v>
      </c>
      <c r="F32" s="189">
        <f>SUMIFS(DatabaseA!$H:$H,DatabaseA!$B:$B,Summary_Earnings!$C$2,DatabaseA!$F:$F,"FTFYEarners",DatabaseA!$C:$C,F$8,DatabaseA!$D:$D,$A32,DatabaseA!$E:$E,$B32)</f>
        <v>0</v>
      </c>
      <c r="G32" s="189">
        <f>SUMIFS(DatabaseA!$H:$H,DatabaseA!$B:$B,Summary_Earnings!$C$2,DatabaseA!$F:$F,"FTFYEarners",DatabaseA!$C:$C,G$8,DatabaseA!$D:$D,$A32,DatabaseA!$E:$E,$B32)</f>
        <v>0</v>
      </c>
      <c r="H32" s="189">
        <f>SUMIFS(DatabaseA!$H:$H,DatabaseA!$B:$B,Summary_Earnings!$C$2,DatabaseA!$F:$F,"FTFYEarners",DatabaseA!$C:$C,H$8,DatabaseA!$D:$D,$A32,DatabaseA!$E:$E,$B32)</f>
        <v>0</v>
      </c>
      <c r="I32" s="189">
        <f>SUMIFS(DatabaseA!$H:$H,DatabaseA!$B:$B,Summary_Earnings!$C$2,DatabaseA!$F:$F,"FTFYEarners",DatabaseA!$C:$C,I$8,DatabaseA!$D:$D,$A32,DatabaseA!$E:$E,$B32)</f>
        <v>0</v>
      </c>
      <c r="K32" s="187" t="s">
        <v>3</v>
      </c>
      <c r="L32" s="192" t="s">
        <v>227</v>
      </c>
      <c r="M32" s="189">
        <f t="shared" ref="M32:M33" si="22">SUM(O32:S32)</f>
        <v>0</v>
      </c>
      <c r="N32" s="189">
        <f>SUMIFS(DatabaseA!$G:$G,DatabaseA!$B:$B,Summary_Earnings!$C$2,DatabaseA!$F:$F,"FTFYEarners",DatabaseA!$C:$C,N$8,DatabaseA!$D:$D,$A32,DatabaseA!$E:$E,$B32)</f>
        <v>0</v>
      </c>
      <c r="O32" s="189">
        <f>SUMIFS(DatabaseA!$G:$G,DatabaseA!$B:$B,Summary_Earnings!$C$2,DatabaseA!$F:$F,"FTFYEarners",DatabaseA!$C:$C,O$8,DatabaseA!$D:$D,$A32,DatabaseA!$E:$E,$B32)</f>
        <v>0</v>
      </c>
      <c r="P32" s="189">
        <f>SUMIFS(DatabaseA!$G:$G,DatabaseA!$B:$B,Summary_Earnings!$C$2,DatabaseA!$F:$F,"FTFYEarners",DatabaseA!$C:$C,P$8,DatabaseA!$D:$D,$A32,DatabaseA!$E:$E,$B32)</f>
        <v>0</v>
      </c>
      <c r="Q32" s="189">
        <f>SUMIFS(DatabaseA!$G:$G,DatabaseA!$B:$B,Summary_Earnings!$C$2,DatabaseA!$F:$F,"FTFYEarners",DatabaseA!$C:$C,Q$8,DatabaseA!$D:$D,$A32,DatabaseA!$E:$E,$B32)</f>
        <v>0</v>
      </c>
      <c r="R32" s="189">
        <f>SUMIFS(DatabaseA!$G:$G,DatabaseA!$B:$B,Summary_Earnings!$C$2,DatabaseA!$F:$F,"FTFYEarners",DatabaseA!$C:$C,R$8,DatabaseA!$D:$D,$A32,DatabaseA!$E:$E,$B32)</f>
        <v>0</v>
      </c>
      <c r="S32" s="189">
        <f>SUMIFS(DatabaseA!$G:$G,DatabaseA!$B:$B,Summary_Earnings!$C$2,DatabaseA!$F:$F,"FTFYEarners",DatabaseA!$C:$C,S$8,DatabaseA!$D:$D,$A32,DatabaseA!$E:$E,$B32)</f>
        <v>0</v>
      </c>
      <c r="U32" s="187" t="s">
        <v>3</v>
      </c>
      <c r="V32" s="192" t="s">
        <v>227</v>
      </c>
      <c r="W32" s="189">
        <f t="shared" ref="W32:W33" si="23">SUM(Y32:AC32)</f>
        <v>0</v>
      </c>
      <c r="X32" s="189">
        <f>SUMIFS(DatabaseA!$I:$I,DatabaseA!$B:$B,Summary_Earnings!$C$2,DatabaseA!$F:$F,"FTFYEarners",DatabaseA!$C:$C,X$8,DatabaseA!$D:$D,$A32,DatabaseA!$E:$E,$B32)</f>
        <v>0</v>
      </c>
      <c r="Y32" s="189">
        <f>SUMIFS(DatabaseA!$I:$I,DatabaseA!$B:$B,Summary_Earnings!$C$2,DatabaseA!$F:$F,"FTFYEarners",DatabaseA!$C:$C,Y$8,DatabaseA!$D:$D,$A32,DatabaseA!$E:$E,$B32)</f>
        <v>0</v>
      </c>
      <c r="Z32" s="189">
        <f>SUMIFS(DatabaseA!$I:$I,DatabaseA!$B:$B,Summary_Earnings!$C$2,DatabaseA!$F:$F,"FTFYEarners",DatabaseA!$C:$C,Z$8,DatabaseA!$D:$D,$A32,DatabaseA!$E:$E,$B32)</f>
        <v>0</v>
      </c>
      <c r="AA32" s="189">
        <f>SUMIFS(DatabaseA!$I:$I,DatabaseA!$B:$B,Summary_Earnings!$C$2,DatabaseA!$F:$F,"FTFYEarners",DatabaseA!$C:$C,AA$8,DatabaseA!$D:$D,$A32,DatabaseA!$E:$E,$B32)</f>
        <v>0</v>
      </c>
      <c r="AB32" s="189">
        <f>SUMIFS(DatabaseA!$I:$I,DatabaseA!$B:$B,Summary_Earnings!$C$2,DatabaseA!$F:$F,"FTFYEarners",DatabaseA!$C:$C,AB$8,DatabaseA!$D:$D,$A32,DatabaseA!$E:$E,$B32)</f>
        <v>0</v>
      </c>
      <c r="AC32" s="189">
        <f>SUMIFS(DatabaseA!$I:$I,DatabaseA!$B:$B,Summary_Earnings!$C$2,DatabaseA!$F:$F,"FTFYEarners",DatabaseA!$C:$C,AC$8,DatabaseA!$D:$D,$A32,DatabaseA!$E:$E,$B32)</f>
        <v>0</v>
      </c>
    </row>
    <row r="33" spans="1:29" ht="12.75">
      <c r="A33" s="187" t="s">
        <v>3</v>
      </c>
      <c r="B33" s="192" t="s">
        <v>229</v>
      </c>
      <c r="C33" s="189">
        <f t="shared" si="21"/>
        <v>0</v>
      </c>
      <c r="D33" s="189">
        <f>SUMIFS(DatabaseA!$H:$H,DatabaseA!$B:$B,Summary_Earnings!$C$2,DatabaseA!$F:$F,"FTFYEarners",DatabaseA!$C:$C,D$8,DatabaseA!$D:$D,$A33,DatabaseA!$E:$E,$B33)</f>
        <v>0</v>
      </c>
      <c r="E33" s="189">
        <f>SUMIFS(DatabaseA!$H:$H,DatabaseA!$B:$B,Summary_Earnings!$C$2,DatabaseA!$F:$F,"FTFYEarners",DatabaseA!$C:$C,E$8,DatabaseA!$D:$D,$A33,DatabaseA!$E:$E,$B33)</f>
        <v>0</v>
      </c>
      <c r="F33" s="189">
        <f>SUMIFS(DatabaseA!$H:$H,DatabaseA!$B:$B,Summary_Earnings!$C$2,DatabaseA!$F:$F,"FTFYEarners",DatabaseA!$C:$C,F$8,DatabaseA!$D:$D,$A33,DatabaseA!$E:$E,$B33)</f>
        <v>0</v>
      </c>
      <c r="G33" s="189">
        <f>SUMIFS(DatabaseA!$H:$H,DatabaseA!$B:$B,Summary_Earnings!$C$2,DatabaseA!$F:$F,"FTFYEarners",DatabaseA!$C:$C,G$8,DatabaseA!$D:$D,$A33,DatabaseA!$E:$E,$B33)</f>
        <v>0</v>
      </c>
      <c r="H33" s="189">
        <f>SUMIFS(DatabaseA!$H:$H,DatabaseA!$B:$B,Summary_Earnings!$C$2,DatabaseA!$F:$F,"FTFYEarners",DatabaseA!$C:$C,H$8,DatabaseA!$D:$D,$A33,DatabaseA!$E:$E,$B33)</f>
        <v>0</v>
      </c>
      <c r="I33" s="189">
        <f>SUMIFS(DatabaseA!$H:$H,DatabaseA!$B:$B,Summary_Earnings!$C$2,DatabaseA!$F:$F,"FTFYEarners",DatabaseA!$C:$C,I$8,DatabaseA!$D:$D,$A33,DatabaseA!$E:$E,$B33)</f>
        <v>0</v>
      </c>
      <c r="K33" s="187" t="s">
        <v>3</v>
      </c>
      <c r="L33" s="192" t="s">
        <v>229</v>
      </c>
      <c r="M33" s="189">
        <f t="shared" si="22"/>
        <v>0</v>
      </c>
      <c r="N33" s="189">
        <f>SUMIFS(DatabaseA!$G:$G,DatabaseA!$B:$B,Summary_Earnings!$C$2,DatabaseA!$F:$F,"FTFYEarners",DatabaseA!$C:$C,N$8,DatabaseA!$D:$D,$A33,DatabaseA!$E:$E,$B33)</f>
        <v>0</v>
      </c>
      <c r="O33" s="189">
        <f>SUMIFS(DatabaseA!$G:$G,DatabaseA!$B:$B,Summary_Earnings!$C$2,DatabaseA!$F:$F,"FTFYEarners",DatabaseA!$C:$C,O$8,DatabaseA!$D:$D,$A33,DatabaseA!$E:$E,$B33)</f>
        <v>0</v>
      </c>
      <c r="P33" s="189">
        <f>SUMIFS(DatabaseA!$G:$G,DatabaseA!$B:$B,Summary_Earnings!$C$2,DatabaseA!$F:$F,"FTFYEarners",DatabaseA!$C:$C,P$8,DatabaseA!$D:$D,$A33,DatabaseA!$E:$E,$B33)</f>
        <v>0</v>
      </c>
      <c r="Q33" s="189">
        <f>SUMIFS(DatabaseA!$G:$G,DatabaseA!$B:$B,Summary_Earnings!$C$2,DatabaseA!$F:$F,"FTFYEarners",DatabaseA!$C:$C,Q$8,DatabaseA!$D:$D,$A33,DatabaseA!$E:$E,$B33)</f>
        <v>0</v>
      </c>
      <c r="R33" s="189">
        <f>SUMIFS(DatabaseA!$G:$G,DatabaseA!$B:$B,Summary_Earnings!$C$2,DatabaseA!$F:$F,"FTFYEarners",DatabaseA!$C:$C,R$8,DatabaseA!$D:$D,$A33,DatabaseA!$E:$E,$B33)</f>
        <v>0</v>
      </c>
      <c r="S33" s="189">
        <f>SUMIFS(DatabaseA!$G:$G,DatabaseA!$B:$B,Summary_Earnings!$C$2,DatabaseA!$F:$F,"FTFYEarners",DatabaseA!$C:$C,S$8,DatabaseA!$D:$D,$A33,DatabaseA!$E:$E,$B33)</f>
        <v>0</v>
      </c>
      <c r="U33" s="187" t="s">
        <v>3</v>
      </c>
      <c r="V33" s="192" t="s">
        <v>229</v>
      </c>
      <c r="W33" s="189">
        <f t="shared" si="23"/>
        <v>0</v>
      </c>
      <c r="X33" s="189">
        <f>SUMIFS(DatabaseA!$I:$I,DatabaseA!$B:$B,Summary_Earnings!$C$2,DatabaseA!$F:$F,"FTFYEarners",DatabaseA!$C:$C,X$8,DatabaseA!$D:$D,$A33,DatabaseA!$E:$E,$B33)</f>
        <v>0</v>
      </c>
      <c r="Y33" s="189">
        <f>SUMIFS(DatabaseA!$I:$I,DatabaseA!$B:$B,Summary_Earnings!$C$2,DatabaseA!$F:$F,"FTFYEarners",DatabaseA!$C:$C,Y$8,DatabaseA!$D:$D,$A33,DatabaseA!$E:$E,$B33)</f>
        <v>0</v>
      </c>
      <c r="Z33" s="189">
        <f>SUMIFS(DatabaseA!$I:$I,DatabaseA!$B:$B,Summary_Earnings!$C$2,DatabaseA!$F:$F,"FTFYEarners",DatabaseA!$C:$C,Z$8,DatabaseA!$D:$D,$A33,DatabaseA!$E:$E,$B33)</f>
        <v>0</v>
      </c>
      <c r="AA33" s="189">
        <f>SUMIFS(DatabaseA!$I:$I,DatabaseA!$B:$B,Summary_Earnings!$C$2,DatabaseA!$F:$F,"FTFYEarners",DatabaseA!$C:$C,AA$8,DatabaseA!$D:$D,$A33,DatabaseA!$E:$E,$B33)</f>
        <v>0</v>
      </c>
      <c r="AB33" s="189">
        <f>SUMIFS(DatabaseA!$I:$I,DatabaseA!$B:$B,Summary_Earnings!$C$2,DatabaseA!$F:$F,"FTFYEarners",DatabaseA!$C:$C,AB$8,DatabaseA!$D:$D,$A33,DatabaseA!$E:$E,$B33)</f>
        <v>0</v>
      </c>
      <c r="AC33" s="189">
        <f>SUMIFS(DatabaseA!$I:$I,DatabaseA!$B:$B,Summary_Earnings!$C$2,DatabaseA!$F:$F,"FTFYEarners",DatabaseA!$C:$C,AC$8,DatabaseA!$D:$D,$A33,DatabaseA!$E:$E,$B33)</f>
        <v>0</v>
      </c>
    </row>
    <row r="34" spans="1:29">
      <c r="A34" s="187"/>
      <c r="B34" s="194"/>
      <c r="C34" s="195"/>
      <c r="D34" s="196"/>
      <c r="E34" s="196"/>
      <c r="F34" s="196"/>
      <c r="G34" s="196"/>
      <c r="H34" s="196"/>
      <c r="I34" s="196"/>
      <c r="K34" s="187"/>
      <c r="L34" s="194"/>
      <c r="M34" s="195"/>
      <c r="N34" s="196"/>
      <c r="O34" s="196"/>
      <c r="P34" s="196"/>
      <c r="Q34" s="196"/>
      <c r="R34" s="196"/>
      <c r="S34" s="196"/>
      <c r="U34" s="187"/>
      <c r="V34" s="194"/>
      <c r="W34" s="195"/>
      <c r="X34" s="196"/>
      <c r="Y34" s="196"/>
      <c r="Z34" s="196"/>
      <c r="AA34" s="196"/>
      <c r="AB34" s="196"/>
      <c r="AC34" s="196"/>
    </row>
    <row r="35" spans="1:29" ht="12.75">
      <c r="A35" s="187" t="s">
        <v>4</v>
      </c>
      <c r="B35" s="188" t="s">
        <v>122</v>
      </c>
      <c r="C35" s="198">
        <f t="shared" ref="C35:I46" si="24">+C22+C9</f>
        <v>0</v>
      </c>
      <c r="D35" s="198">
        <f t="shared" si="24"/>
        <v>0</v>
      </c>
      <c r="E35" s="198">
        <f t="shared" si="24"/>
        <v>0</v>
      </c>
      <c r="F35" s="198">
        <f t="shared" si="24"/>
        <v>0</v>
      </c>
      <c r="G35" s="198">
        <f t="shared" si="24"/>
        <v>0</v>
      </c>
      <c r="H35" s="198">
        <f t="shared" si="24"/>
        <v>0</v>
      </c>
      <c r="I35" s="198">
        <f t="shared" si="24"/>
        <v>0</v>
      </c>
      <c r="K35" s="187" t="s">
        <v>4</v>
      </c>
      <c r="L35" s="188" t="s">
        <v>122</v>
      </c>
      <c r="M35" s="198">
        <f t="shared" ref="M35:S46" si="25">+M22+M9</f>
        <v>0</v>
      </c>
      <c r="N35" s="198">
        <f t="shared" si="25"/>
        <v>0</v>
      </c>
      <c r="O35" s="198">
        <f t="shared" si="25"/>
        <v>0</v>
      </c>
      <c r="P35" s="198">
        <f t="shared" si="25"/>
        <v>0</v>
      </c>
      <c r="Q35" s="198">
        <f t="shared" si="25"/>
        <v>0</v>
      </c>
      <c r="R35" s="198">
        <f t="shared" si="25"/>
        <v>0</v>
      </c>
      <c r="S35" s="198">
        <f t="shared" si="25"/>
        <v>0</v>
      </c>
      <c r="U35" s="187" t="s">
        <v>4</v>
      </c>
      <c r="V35" s="188" t="s">
        <v>122</v>
      </c>
      <c r="W35" s="198">
        <f t="shared" ref="W35:AC46" si="26">+W22+W9</f>
        <v>0</v>
      </c>
      <c r="X35" s="198">
        <f t="shared" si="26"/>
        <v>0</v>
      </c>
      <c r="Y35" s="198">
        <f t="shared" si="26"/>
        <v>0</v>
      </c>
      <c r="Z35" s="198">
        <f t="shared" si="26"/>
        <v>0</v>
      </c>
      <c r="AA35" s="198">
        <f t="shared" si="26"/>
        <v>0</v>
      </c>
      <c r="AB35" s="198">
        <f t="shared" si="26"/>
        <v>0</v>
      </c>
      <c r="AC35" s="198">
        <f t="shared" si="26"/>
        <v>0</v>
      </c>
    </row>
    <row r="36" spans="1:29" ht="12.75">
      <c r="A36" s="187" t="s">
        <v>4</v>
      </c>
      <c r="B36" s="190" t="s">
        <v>108</v>
      </c>
      <c r="C36" s="198">
        <f t="shared" si="24"/>
        <v>0</v>
      </c>
      <c r="D36" s="198">
        <f t="shared" si="24"/>
        <v>0</v>
      </c>
      <c r="E36" s="198">
        <f t="shared" si="24"/>
        <v>0</v>
      </c>
      <c r="F36" s="198">
        <f t="shared" si="24"/>
        <v>0</v>
      </c>
      <c r="G36" s="198">
        <f t="shared" si="24"/>
        <v>0</v>
      </c>
      <c r="H36" s="198">
        <f t="shared" si="24"/>
        <v>0</v>
      </c>
      <c r="I36" s="198">
        <f t="shared" si="24"/>
        <v>0</v>
      </c>
      <c r="K36" s="187" t="s">
        <v>4</v>
      </c>
      <c r="L36" s="190" t="s">
        <v>108</v>
      </c>
      <c r="M36" s="198">
        <f t="shared" si="25"/>
        <v>0</v>
      </c>
      <c r="N36" s="198">
        <f t="shared" si="25"/>
        <v>0</v>
      </c>
      <c r="O36" s="198">
        <f t="shared" si="25"/>
        <v>0</v>
      </c>
      <c r="P36" s="198">
        <f t="shared" si="25"/>
        <v>0</v>
      </c>
      <c r="Q36" s="198">
        <f t="shared" si="25"/>
        <v>0</v>
      </c>
      <c r="R36" s="198">
        <f t="shared" si="25"/>
        <v>0</v>
      </c>
      <c r="S36" s="198">
        <f t="shared" si="25"/>
        <v>0</v>
      </c>
      <c r="U36" s="187" t="s">
        <v>4</v>
      </c>
      <c r="V36" s="190" t="s">
        <v>108</v>
      </c>
      <c r="W36" s="198">
        <f t="shared" si="26"/>
        <v>0</v>
      </c>
      <c r="X36" s="198">
        <f t="shared" si="26"/>
        <v>0</v>
      </c>
      <c r="Y36" s="198">
        <f t="shared" si="26"/>
        <v>0</v>
      </c>
      <c r="Z36" s="198">
        <f t="shared" si="26"/>
        <v>0</v>
      </c>
      <c r="AA36" s="198">
        <f t="shared" si="26"/>
        <v>0</v>
      </c>
      <c r="AB36" s="198">
        <f t="shared" si="26"/>
        <v>0</v>
      </c>
      <c r="AC36" s="198">
        <f t="shared" si="26"/>
        <v>0</v>
      </c>
    </row>
    <row r="37" spans="1:29" ht="12.75">
      <c r="A37" s="187" t="s">
        <v>4</v>
      </c>
      <c r="B37" s="190" t="s">
        <v>109</v>
      </c>
      <c r="C37" s="198">
        <f t="shared" si="24"/>
        <v>0</v>
      </c>
      <c r="D37" s="198">
        <f t="shared" si="24"/>
        <v>0</v>
      </c>
      <c r="E37" s="198">
        <f t="shared" si="24"/>
        <v>0</v>
      </c>
      <c r="F37" s="198">
        <f t="shared" si="24"/>
        <v>0</v>
      </c>
      <c r="G37" s="198">
        <f t="shared" si="24"/>
        <v>0</v>
      </c>
      <c r="H37" s="198">
        <f t="shared" si="24"/>
        <v>0</v>
      </c>
      <c r="I37" s="198">
        <f t="shared" si="24"/>
        <v>0</v>
      </c>
      <c r="K37" s="187" t="s">
        <v>4</v>
      </c>
      <c r="L37" s="190" t="s">
        <v>109</v>
      </c>
      <c r="M37" s="198">
        <f t="shared" si="25"/>
        <v>0</v>
      </c>
      <c r="N37" s="198">
        <f t="shared" si="25"/>
        <v>0</v>
      </c>
      <c r="O37" s="198">
        <f t="shared" si="25"/>
        <v>0</v>
      </c>
      <c r="P37" s="198">
        <f t="shared" si="25"/>
        <v>0</v>
      </c>
      <c r="Q37" s="198">
        <f t="shared" si="25"/>
        <v>0</v>
      </c>
      <c r="R37" s="198">
        <f t="shared" si="25"/>
        <v>0</v>
      </c>
      <c r="S37" s="198">
        <f t="shared" si="25"/>
        <v>0</v>
      </c>
      <c r="U37" s="187" t="s">
        <v>4</v>
      </c>
      <c r="V37" s="190" t="s">
        <v>109</v>
      </c>
      <c r="W37" s="198">
        <f t="shared" si="26"/>
        <v>0</v>
      </c>
      <c r="X37" s="198">
        <f t="shared" si="26"/>
        <v>0</v>
      </c>
      <c r="Y37" s="198">
        <f t="shared" si="26"/>
        <v>0</v>
      </c>
      <c r="Z37" s="198">
        <f t="shared" si="26"/>
        <v>0</v>
      </c>
      <c r="AA37" s="198">
        <f t="shared" si="26"/>
        <v>0</v>
      </c>
      <c r="AB37" s="198">
        <f t="shared" si="26"/>
        <v>0</v>
      </c>
      <c r="AC37" s="198">
        <f t="shared" si="26"/>
        <v>0</v>
      </c>
    </row>
    <row r="38" spans="1:29" ht="12.75">
      <c r="A38" s="187" t="s">
        <v>4</v>
      </c>
      <c r="B38" s="190" t="s">
        <v>114</v>
      </c>
      <c r="C38" s="198">
        <f t="shared" si="24"/>
        <v>0</v>
      </c>
      <c r="D38" s="198">
        <f t="shared" si="24"/>
        <v>0</v>
      </c>
      <c r="E38" s="198">
        <f t="shared" si="24"/>
        <v>0</v>
      </c>
      <c r="F38" s="198">
        <f t="shared" si="24"/>
        <v>0</v>
      </c>
      <c r="G38" s="198">
        <f t="shared" si="24"/>
        <v>0</v>
      </c>
      <c r="H38" s="198">
        <f t="shared" si="24"/>
        <v>0</v>
      </c>
      <c r="I38" s="198">
        <f t="shared" si="24"/>
        <v>0</v>
      </c>
      <c r="K38" s="187" t="s">
        <v>4</v>
      </c>
      <c r="L38" s="190" t="s">
        <v>114</v>
      </c>
      <c r="M38" s="198">
        <f t="shared" si="25"/>
        <v>0</v>
      </c>
      <c r="N38" s="198">
        <f t="shared" si="25"/>
        <v>0</v>
      </c>
      <c r="O38" s="198">
        <f t="shared" si="25"/>
        <v>0</v>
      </c>
      <c r="P38" s="198">
        <f t="shared" si="25"/>
        <v>0</v>
      </c>
      <c r="Q38" s="198">
        <f t="shared" si="25"/>
        <v>0</v>
      </c>
      <c r="R38" s="198">
        <f t="shared" si="25"/>
        <v>0</v>
      </c>
      <c r="S38" s="198">
        <f t="shared" si="25"/>
        <v>0</v>
      </c>
      <c r="U38" s="187" t="s">
        <v>4</v>
      </c>
      <c r="V38" s="190" t="s">
        <v>114</v>
      </c>
      <c r="W38" s="198">
        <f t="shared" si="26"/>
        <v>0</v>
      </c>
      <c r="X38" s="198">
        <f t="shared" si="26"/>
        <v>0</v>
      </c>
      <c r="Y38" s="198">
        <f t="shared" si="26"/>
        <v>0</v>
      </c>
      <c r="Z38" s="198">
        <f t="shared" si="26"/>
        <v>0</v>
      </c>
      <c r="AA38" s="198">
        <f t="shared" si="26"/>
        <v>0</v>
      </c>
      <c r="AB38" s="198">
        <f t="shared" si="26"/>
        <v>0</v>
      </c>
      <c r="AC38" s="198">
        <f t="shared" si="26"/>
        <v>0</v>
      </c>
    </row>
    <row r="39" spans="1:29" ht="12.75">
      <c r="A39" s="187" t="s">
        <v>4</v>
      </c>
      <c r="B39" s="191" t="s">
        <v>116</v>
      </c>
      <c r="C39" s="198">
        <f t="shared" si="24"/>
        <v>0</v>
      </c>
      <c r="D39" s="198">
        <f t="shared" si="24"/>
        <v>0</v>
      </c>
      <c r="E39" s="198">
        <f t="shared" si="24"/>
        <v>0</v>
      </c>
      <c r="F39" s="198">
        <f t="shared" si="24"/>
        <v>0</v>
      </c>
      <c r="G39" s="198">
        <f t="shared" si="24"/>
        <v>0</v>
      </c>
      <c r="H39" s="198">
        <f t="shared" si="24"/>
        <v>0</v>
      </c>
      <c r="I39" s="198">
        <f t="shared" si="24"/>
        <v>0</v>
      </c>
      <c r="K39" s="187" t="s">
        <v>4</v>
      </c>
      <c r="L39" s="191" t="s">
        <v>116</v>
      </c>
      <c r="M39" s="198">
        <f t="shared" si="25"/>
        <v>0</v>
      </c>
      <c r="N39" s="198">
        <f t="shared" si="25"/>
        <v>0</v>
      </c>
      <c r="O39" s="198">
        <f t="shared" si="25"/>
        <v>0</v>
      </c>
      <c r="P39" s="198">
        <f t="shared" si="25"/>
        <v>0</v>
      </c>
      <c r="Q39" s="198">
        <f t="shared" si="25"/>
        <v>0</v>
      </c>
      <c r="R39" s="198">
        <f t="shared" si="25"/>
        <v>0</v>
      </c>
      <c r="S39" s="198">
        <f t="shared" si="25"/>
        <v>0</v>
      </c>
      <c r="U39" s="187" t="s">
        <v>4</v>
      </c>
      <c r="V39" s="191" t="s">
        <v>116</v>
      </c>
      <c r="W39" s="198">
        <f t="shared" si="26"/>
        <v>0</v>
      </c>
      <c r="X39" s="198">
        <f t="shared" si="26"/>
        <v>0</v>
      </c>
      <c r="Y39" s="198">
        <f t="shared" si="26"/>
        <v>0</v>
      </c>
      <c r="Z39" s="198">
        <f t="shared" si="26"/>
        <v>0</v>
      </c>
      <c r="AA39" s="198">
        <f t="shared" si="26"/>
        <v>0</v>
      </c>
      <c r="AB39" s="198">
        <f t="shared" si="26"/>
        <v>0</v>
      </c>
      <c r="AC39" s="198">
        <f t="shared" si="26"/>
        <v>0</v>
      </c>
    </row>
    <row r="40" spans="1:29" ht="12.75">
      <c r="A40" s="187" t="s">
        <v>4</v>
      </c>
      <c r="B40" s="191" t="s">
        <v>124</v>
      </c>
      <c r="C40" s="198">
        <f t="shared" si="24"/>
        <v>0</v>
      </c>
      <c r="D40" s="198">
        <f t="shared" si="24"/>
        <v>0</v>
      </c>
      <c r="E40" s="198">
        <f t="shared" si="24"/>
        <v>0</v>
      </c>
      <c r="F40" s="198">
        <f t="shared" si="24"/>
        <v>0</v>
      </c>
      <c r="G40" s="198">
        <f t="shared" si="24"/>
        <v>0</v>
      </c>
      <c r="H40" s="198">
        <f t="shared" si="24"/>
        <v>0</v>
      </c>
      <c r="I40" s="198">
        <f t="shared" si="24"/>
        <v>0</v>
      </c>
      <c r="K40" s="187" t="s">
        <v>4</v>
      </c>
      <c r="L40" s="191" t="s">
        <v>124</v>
      </c>
      <c r="M40" s="198">
        <f t="shared" si="25"/>
        <v>0</v>
      </c>
      <c r="N40" s="198">
        <f t="shared" si="25"/>
        <v>0</v>
      </c>
      <c r="O40" s="198">
        <f t="shared" si="25"/>
        <v>0</v>
      </c>
      <c r="P40" s="198">
        <f t="shared" si="25"/>
        <v>0</v>
      </c>
      <c r="Q40" s="198">
        <f t="shared" si="25"/>
        <v>0</v>
      </c>
      <c r="R40" s="198">
        <f t="shared" si="25"/>
        <v>0</v>
      </c>
      <c r="S40" s="198">
        <f t="shared" si="25"/>
        <v>0</v>
      </c>
      <c r="U40" s="187" t="s">
        <v>4</v>
      </c>
      <c r="V40" s="191" t="s">
        <v>124</v>
      </c>
      <c r="W40" s="198">
        <f t="shared" si="26"/>
        <v>0</v>
      </c>
      <c r="X40" s="198">
        <f t="shared" si="26"/>
        <v>0</v>
      </c>
      <c r="Y40" s="198">
        <f t="shared" si="26"/>
        <v>0</v>
      </c>
      <c r="Z40" s="198">
        <f t="shared" si="26"/>
        <v>0</v>
      </c>
      <c r="AA40" s="198">
        <f t="shared" si="26"/>
        <v>0</v>
      </c>
      <c r="AB40" s="198">
        <f t="shared" si="26"/>
        <v>0</v>
      </c>
      <c r="AC40" s="198">
        <f t="shared" si="26"/>
        <v>0</v>
      </c>
    </row>
    <row r="41" spans="1:29" ht="12.75">
      <c r="A41" s="187" t="s">
        <v>4</v>
      </c>
      <c r="B41" s="191" t="s">
        <v>1</v>
      </c>
      <c r="C41" s="198">
        <f t="shared" si="24"/>
        <v>0</v>
      </c>
      <c r="D41" s="198">
        <f t="shared" si="24"/>
        <v>0</v>
      </c>
      <c r="E41" s="198">
        <f t="shared" si="24"/>
        <v>0</v>
      </c>
      <c r="F41" s="198">
        <f t="shared" si="24"/>
        <v>0</v>
      </c>
      <c r="G41" s="198">
        <f t="shared" si="24"/>
        <v>0</v>
      </c>
      <c r="H41" s="198">
        <f t="shared" si="24"/>
        <v>0</v>
      </c>
      <c r="I41" s="198">
        <f t="shared" si="24"/>
        <v>0</v>
      </c>
      <c r="K41" s="187" t="s">
        <v>4</v>
      </c>
      <c r="L41" s="191" t="s">
        <v>1</v>
      </c>
      <c r="M41" s="198">
        <f t="shared" si="25"/>
        <v>0</v>
      </c>
      <c r="N41" s="198">
        <f t="shared" si="25"/>
        <v>0</v>
      </c>
      <c r="O41" s="198">
        <f t="shared" si="25"/>
        <v>0</v>
      </c>
      <c r="P41" s="198">
        <f t="shared" si="25"/>
        <v>0</v>
      </c>
      <c r="Q41" s="198">
        <f t="shared" si="25"/>
        <v>0</v>
      </c>
      <c r="R41" s="198">
        <f t="shared" si="25"/>
        <v>0</v>
      </c>
      <c r="S41" s="198">
        <f t="shared" si="25"/>
        <v>0</v>
      </c>
      <c r="U41" s="187" t="s">
        <v>4</v>
      </c>
      <c r="V41" s="191" t="s">
        <v>1</v>
      </c>
      <c r="W41" s="198">
        <f t="shared" si="26"/>
        <v>0</v>
      </c>
      <c r="X41" s="198">
        <f t="shared" si="26"/>
        <v>0</v>
      </c>
      <c r="Y41" s="198">
        <f t="shared" si="26"/>
        <v>0</v>
      </c>
      <c r="Z41" s="198">
        <f t="shared" si="26"/>
        <v>0</v>
      </c>
      <c r="AA41" s="198">
        <f t="shared" si="26"/>
        <v>0</v>
      </c>
      <c r="AB41" s="198">
        <f t="shared" si="26"/>
        <v>0</v>
      </c>
      <c r="AC41" s="198">
        <f t="shared" si="26"/>
        <v>0</v>
      </c>
    </row>
    <row r="42" spans="1:29" ht="12.75">
      <c r="A42" s="187" t="s">
        <v>4</v>
      </c>
      <c r="B42" s="192" t="s">
        <v>123</v>
      </c>
      <c r="C42" s="198">
        <f t="shared" si="24"/>
        <v>0</v>
      </c>
      <c r="D42" s="198">
        <f t="shared" si="24"/>
        <v>0</v>
      </c>
      <c r="E42" s="198">
        <f t="shared" si="24"/>
        <v>0</v>
      </c>
      <c r="F42" s="198">
        <f t="shared" si="24"/>
        <v>0</v>
      </c>
      <c r="G42" s="198">
        <f t="shared" si="24"/>
        <v>0</v>
      </c>
      <c r="H42" s="198">
        <f t="shared" si="24"/>
        <v>0</v>
      </c>
      <c r="I42" s="198">
        <f t="shared" si="24"/>
        <v>0</v>
      </c>
      <c r="K42" s="187" t="s">
        <v>4</v>
      </c>
      <c r="L42" s="192" t="s">
        <v>123</v>
      </c>
      <c r="M42" s="198">
        <f t="shared" si="25"/>
        <v>0</v>
      </c>
      <c r="N42" s="198">
        <f t="shared" si="25"/>
        <v>0</v>
      </c>
      <c r="O42" s="198">
        <f t="shared" si="25"/>
        <v>0</v>
      </c>
      <c r="P42" s="198">
        <f t="shared" si="25"/>
        <v>0</v>
      </c>
      <c r="Q42" s="198">
        <f t="shared" si="25"/>
        <v>0</v>
      </c>
      <c r="R42" s="198">
        <f t="shared" si="25"/>
        <v>0</v>
      </c>
      <c r="S42" s="198">
        <f t="shared" si="25"/>
        <v>0</v>
      </c>
      <c r="U42" s="187" t="s">
        <v>4</v>
      </c>
      <c r="V42" s="192" t="s">
        <v>123</v>
      </c>
      <c r="W42" s="198">
        <f t="shared" si="26"/>
        <v>0</v>
      </c>
      <c r="X42" s="198">
        <f t="shared" si="26"/>
        <v>0</v>
      </c>
      <c r="Y42" s="198">
        <f t="shared" si="26"/>
        <v>0</v>
      </c>
      <c r="Z42" s="198">
        <f t="shared" si="26"/>
        <v>0</v>
      </c>
      <c r="AA42" s="198">
        <f t="shared" si="26"/>
        <v>0</v>
      </c>
      <c r="AB42" s="198">
        <f t="shared" si="26"/>
        <v>0</v>
      </c>
      <c r="AC42" s="198">
        <f t="shared" si="26"/>
        <v>0</v>
      </c>
    </row>
    <row r="43" spans="1:29" ht="12.75">
      <c r="A43" s="187" t="s">
        <v>4</v>
      </c>
      <c r="B43" s="193" t="s">
        <v>119</v>
      </c>
      <c r="C43" s="198">
        <f t="shared" si="24"/>
        <v>0</v>
      </c>
      <c r="D43" s="198">
        <f t="shared" si="24"/>
        <v>0</v>
      </c>
      <c r="E43" s="198">
        <f t="shared" si="24"/>
        <v>0</v>
      </c>
      <c r="F43" s="198">
        <f t="shared" si="24"/>
        <v>0</v>
      </c>
      <c r="G43" s="198">
        <f t="shared" si="24"/>
        <v>0</v>
      </c>
      <c r="H43" s="198">
        <f t="shared" si="24"/>
        <v>0</v>
      </c>
      <c r="I43" s="198">
        <f t="shared" si="24"/>
        <v>0</v>
      </c>
      <c r="K43" s="187" t="s">
        <v>4</v>
      </c>
      <c r="L43" s="193" t="s">
        <v>119</v>
      </c>
      <c r="M43" s="198">
        <f t="shared" si="25"/>
        <v>0</v>
      </c>
      <c r="N43" s="198">
        <f t="shared" si="25"/>
        <v>0</v>
      </c>
      <c r="O43" s="198">
        <f t="shared" si="25"/>
        <v>0</v>
      </c>
      <c r="P43" s="198">
        <f t="shared" si="25"/>
        <v>0</v>
      </c>
      <c r="Q43" s="198">
        <f t="shared" si="25"/>
        <v>0</v>
      </c>
      <c r="R43" s="198">
        <f t="shared" si="25"/>
        <v>0</v>
      </c>
      <c r="S43" s="198">
        <f t="shared" si="25"/>
        <v>0</v>
      </c>
      <c r="U43" s="187" t="s">
        <v>4</v>
      </c>
      <c r="V43" s="193" t="s">
        <v>119</v>
      </c>
      <c r="W43" s="198">
        <f t="shared" si="26"/>
        <v>0</v>
      </c>
      <c r="X43" s="198">
        <f t="shared" si="26"/>
        <v>0</v>
      </c>
      <c r="Y43" s="198">
        <f t="shared" si="26"/>
        <v>0</v>
      </c>
      <c r="Z43" s="198">
        <f t="shared" si="26"/>
        <v>0</v>
      </c>
      <c r="AA43" s="198">
        <f t="shared" si="26"/>
        <v>0</v>
      </c>
      <c r="AB43" s="198">
        <f t="shared" si="26"/>
        <v>0</v>
      </c>
      <c r="AC43" s="198">
        <f t="shared" si="26"/>
        <v>0</v>
      </c>
    </row>
    <row r="44" spans="1:29" ht="12.75">
      <c r="A44" s="187" t="s">
        <v>4</v>
      </c>
      <c r="B44" s="188" t="s">
        <v>2</v>
      </c>
      <c r="C44" s="198">
        <f t="shared" si="24"/>
        <v>0</v>
      </c>
      <c r="D44" s="198">
        <f t="shared" si="24"/>
        <v>0</v>
      </c>
      <c r="E44" s="198">
        <f t="shared" si="24"/>
        <v>0</v>
      </c>
      <c r="F44" s="198">
        <f t="shared" si="24"/>
        <v>0</v>
      </c>
      <c r="G44" s="198">
        <f t="shared" si="24"/>
        <v>0</v>
      </c>
      <c r="H44" s="198">
        <f t="shared" si="24"/>
        <v>0</v>
      </c>
      <c r="I44" s="198">
        <f t="shared" si="24"/>
        <v>0</v>
      </c>
      <c r="K44" s="187" t="s">
        <v>4</v>
      </c>
      <c r="L44" s="188" t="s">
        <v>2</v>
      </c>
      <c r="M44" s="198">
        <f t="shared" si="25"/>
        <v>0</v>
      </c>
      <c r="N44" s="198">
        <f t="shared" si="25"/>
        <v>0</v>
      </c>
      <c r="O44" s="198">
        <f t="shared" si="25"/>
        <v>0</v>
      </c>
      <c r="P44" s="198">
        <f t="shared" si="25"/>
        <v>0</v>
      </c>
      <c r="Q44" s="198">
        <f t="shared" si="25"/>
        <v>0</v>
      </c>
      <c r="R44" s="198">
        <f t="shared" si="25"/>
        <v>0</v>
      </c>
      <c r="S44" s="198">
        <f t="shared" si="25"/>
        <v>0</v>
      </c>
      <c r="U44" s="187" t="s">
        <v>4</v>
      </c>
      <c r="V44" s="188" t="s">
        <v>2</v>
      </c>
      <c r="W44" s="198">
        <f t="shared" si="26"/>
        <v>0</v>
      </c>
      <c r="X44" s="198">
        <f t="shared" si="26"/>
        <v>0</v>
      </c>
      <c r="Y44" s="198">
        <f t="shared" si="26"/>
        <v>0</v>
      </c>
      <c r="Z44" s="198">
        <f t="shared" si="26"/>
        <v>0</v>
      </c>
      <c r="AA44" s="198">
        <f t="shared" si="26"/>
        <v>0</v>
      </c>
      <c r="AB44" s="198">
        <f t="shared" si="26"/>
        <v>0</v>
      </c>
      <c r="AC44" s="198">
        <f t="shared" si="26"/>
        <v>0</v>
      </c>
    </row>
    <row r="45" spans="1:29" ht="12.75">
      <c r="A45" s="187" t="s">
        <v>4</v>
      </c>
      <c r="B45" s="192" t="s">
        <v>227</v>
      </c>
      <c r="C45" s="198">
        <f t="shared" si="24"/>
        <v>0</v>
      </c>
      <c r="D45" s="198">
        <f t="shared" si="24"/>
        <v>0</v>
      </c>
      <c r="E45" s="198">
        <f t="shared" si="24"/>
        <v>0</v>
      </c>
      <c r="F45" s="198">
        <f t="shared" si="24"/>
        <v>0</v>
      </c>
      <c r="G45" s="198">
        <f t="shared" si="24"/>
        <v>0</v>
      </c>
      <c r="H45" s="198">
        <f t="shared" si="24"/>
        <v>0</v>
      </c>
      <c r="I45" s="198">
        <f t="shared" si="24"/>
        <v>0</v>
      </c>
      <c r="K45" s="187" t="s">
        <v>4</v>
      </c>
      <c r="L45" s="192" t="s">
        <v>227</v>
      </c>
      <c r="M45" s="198">
        <f t="shared" si="25"/>
        <v>0</v>
      </c>
      <c r="N45" s="198">
        <f t="shared" si="25"/>
        <v>0</v>
      </c>
      <c r="O45" s="198">
        <f t="shared" si="25"/>
        <v>0</v>
      </c>
      <c r="P45" s="198">
        <f t="shared" si="25"/>
        <v>0</v>
      </c>
      <c r="Q45" s="198">
        <f t="shared" si="25"/>
        <v>0</v>
      </c>
      <c r="R45" s="198">
        <f t="shared" si="25"/>
        <v>0</v>
      </c>
      <c r="S45" s="198">
        <f t="shared" si="25"/>
        <v>0</v>
      </c>
      <c r="U45" s="187" t="s">
        <v>4</v>
      </c>
      <c r="V45" s="192" t="s">
        <v>227</v>
      </c>
      <c r="W45" s="198">
        <f t="shared" si="26"/>
        <v>0</v>
      </c>
      <c r="X45" s="198">
        <f t="shared" si="26"/>
        <v>0</v>
      </c>
      <c r="Y45" s="198">
        <f t="shared" si="26"/>
        <v>0</v>
      </c>
      <c r="Z45" s="198">
        <f t="shared" si="26"/>
        <v>0</v>
      </c>
      <c r="AA45" s="198">
        <f t="shared" si="26"/>
        <v>0</v>
      </c>
      <c r="AB45" s="198">
        <f t="shared" si="26"/>
        <v>0</v>
      </c>
      <c r="AC45" s="198">
        <f t="shared" si="26"/>
        <v>0</v>
      </c>
    </row>
    <row r="46" spans="1:29" ht="12.75">
      <c r="A46" s="187" t="s">
        <v>4</v>
      </c>
      <c r="B46" s="192" t="s">
        <v>229</v>
      </c>
      <c r="C46" s="198">
        <f t="shared" si="24"/>
        <v>0</v>
      </c>
      <c r="D46" s="198">
        <f t="shared" si="24"/>
        <v>0</v>
      </c>
      <c r="E46" s="198">
        <f t="shared" si="24"/>
        <v>0</v>
      </c>
      <c r="F46" s="198">
        <f t="shared" si="24"/>
        <v>0</v>
      </c>
      <c r="G46" s="198">
        <f t="shared" si="24"/>
        <v>0</v>
      </c>
      <c r="H46" s="198">
        <f t="shared" si="24"/>
        <v>0</v>
      </c>
      <c r="I46" s="198">
        <f t="shared" si="24"/>
        <v>0</v>
      </c>
      <c r="K46" s="187" t="s">
        <v>4</v>
      </c>
      <c r="L46" s="192" t="s">
        <v>229</v>
      </c>
      <c r="M46" s="198">
        <f t="shared" si="25"/>
        <v>0</v>
      </c>
      <c r="N46" s="198">
        <f t="shared" si="25"/>
        <v>0</v>
      </c>
      <c r="O46" s="198">
        <f t="shared" si="25"/>
        <v>0</v>
      </c>
      <c r="P46" s="198">
        <f t="shared" si="25"/>
        <v>0</v>
      </c>
      <c r="Q46" s="198">
        <f t="shared" si="25"/>
        <v>0</v>
      </c>
      <c r="R46" s="198">
        <f t="shared" si="25"/>
        <v>0</v>
      </c>
      <c r="S46" s="198">
        <f t="shared" si="25"/>
        <v>0</v>
      </c>
      <c r="U46" s="187" t="s">
        <v>4</v>
      </c>
      <c r="V46" s="192" t="s">
        <v>229</v>
      </c>
      <c r="W46" s="198">
        <f t="shared" si="26"/>
        <v>0</v>
      </c>
      <c r="X46" s="198">
        <f t="shared" si="26"/>
        <v>0</v>
      </c>
      <c r="Y46" s="198">
        <f t="shared" si="26"/>
        <v>0</v>
      </c>
      <c r="Z46" s="198">
        <f t="shared" si="26"/>
        <v>0</v>
      </c>
      <c r="AA46" s="198">
        <f t="shared" si="26"/>
        <v>0</v>
      </c>
      <c r="AB46" s="198">
        <f t="shared" si="26"/>
        <v>0</v>
      </c>
      <c r="AC46" s="198">
        <f t="shared" si="26"/>
        <v>0</v>
      </c>
    </row>
    <row r="47" spans="1:29" s="205" customFormat="1" ht="12.75">
      <c r="A47" s="204"/>
      <c r="B47" s="192"/>
      <c r="C47" s="196"/>
      <c r="D47" s="196"/>
      <c r="E47" s="196"/>
      <c r="F47" s="196"/>
      <c r="G47" s="196"/>
      <c r="H47" s="196"/>
      <c r="I47" s="196"/>
      <c r="K47" s="204"/>
      <c r="L47" s="192"/>
      <c r="M47" s="197"/>
      <c r="N47" s="197"/>
      <c r="O47" s="197"/>
      <c r="P47" s="197"/>
      <c r="Q47" s="197"/>
      <c r="R47" s="197"/>
      <c r="S47" s="197"/>
      <c r="U47" s="204"/>
      <c r="V47" s="192"/>
      <c r="W47" s="197"/>
      <c r="X47" s="197"/>
      <c r="Y47" s="197"/>
      <c r="Z47" s="197"/>
      <c r="AA47" s="197"/>
      <c r="AB47" s="197"/>
      <c r="AC47" s="197"/>
    </row>
    <row r="48" spans="1:29" s="205" customFormat="1" ht="12.75">
      <c r="A48" s="204"/>
      <c r="B48" s="192"/>
      <c r="C48" s="196"/>
      <c r="D48" s="196"/>
      <c r="E48" s="196"/>
      <c r="F48" s="196"/>
      <c r="G48" s="196"/>
      <c r="H48" s="196"/>
      <c r="I48" s="196"/>
      <c r="K48" s="204"/>
      <c r="L48" s="192"/>
      <c r="M48" s="197"/>
      <c r="N48" s="197"/>
      <c r="O48" s="197"/>
      <c r="P48" s="197"/>
      <c r="Q48" s="197"/>
      <c r="R48" s="197"/>
      <c r="S48" s="197"/>
      <c r="U48" s="204"/>
      <c r="V48" s="192"/>
      <c r="W48" s="197"/>
      <c r="X48" s="197"/>
      <c r="Y48" s="197"/>
      <c r="Z48" s="197"/>
      <c r="AA48" s="197"/>
      <c r="AB48" s="197"/>
      <c r="AC48" s="197"/>
    </row>
    <row r="49" spans="1:29" s="205" customFormat="1" ht="12.75" customHeight="1">
      <c r="A49" s="323" t="s">
        <v>314</v>
      </c>
      <c r="B49" s="323"/>
      <c r="C49" s="323"/>
      <c r="D49" s="323"/>
      <c r="E49" s="323"/>
      <c r="F49" s="323"/>
      <c r="G49" s="323"/>
      <c r="H49" s="323"/>
      <c r="I49" s="323"/>
      <c r="K49" s="204"/>
      <c r="L49" s="192"/>
      <c r="M49" s="197"/>
      <c r="N49" s="197"/>
      <c r="O49" s="197"/>
      <c r="P49" s="197"/>
      <c r="Q49" s="197"/>
      <c r="R49" s="197"/>
      <c r="S49" s="197"/>
      <c r="U49" s="204"/>
      <c r="V49" s="192"/>
      <c r="W49" s="197"/>
      <c r="X49" s="197"/>
      <c r="Y49" s="197"/>
      <c r="Z49" s="197"/>
      <c r="AA49" s="197"/>
      <c r="AB49" s="197"/>
      <c r="AC49" s="197"/>
    </row>
    <row r="50" spans="1:29" s="205" customFormat="1" ht="12.75">
      <c r="A50" s="204" t="s">
        <v>345</v>
      </c>
      <c r="B50" s="192"/>
      <c r="C50" s="196"/>
      <c r="D50" s="196"/>
      <c r="E50" s="196"/>
      <c r="F50" s="196"/>
      <c r="G50" s="196"/>
      <c r="H50" s="196"/>
      <c r="I50" s="196"/>
      <c r="K50" s="204"/>
      <c r="L50" s="192"/>
      <c r="M50" s="197"/>
      <c r="N50" s="197"/>
      <c r="O50" s="197"/>
      <c r="P50" s="197"/>
      <c r="Q50" s="197"/>
      <c r="R50" s="197"/>
      <c r="S50" s="197"/>
      <c r="U50" s="204"/>
      <c r="V50" s="192"/>
      <c r="W50" s="197"/>
      <c r="X50" s="197"/>
      <c r="Y50" s="197"/>
      <c r="Z50" s="197"/>
      <c r="AA50" s="197"/>
      <c r="AB50" s="197"/>
      <c r="AC50" s="197"/>
    </row>
    <row r="51" spans="1:29" s="205" customFormat="1" ht="12.75">
      <c r="A51" s="204"/>
      <c r="B51" s="192"/>
      <c r="C51" s="196"/>
      <c r="D51" s="196"/>
      <c r="E51" s="196"/>
      <c r="F51" s="196"/>
      <c r="G51" s="196"/>
      <c r="H51" s="196"/>
      <c r="I51" s="196"/>
      <c r="K51" s="204"/>
      <c r="L51" s="192"/>
      <c r="M51" s="197"/>
      <c r="N51" s="197"/>
      <c r="O51" s="197"/>
      <c r="P51" s="197"/>
      <c r="Q51" s="197"/>
      <c r="R51" s="197"/>
      <c r="S51" s="197"/>
      <c r="U51" s="204"/>
      <c r="V51" s="192"/>
      <c r="W51" s="197"/>
      <c r="X51" s="197"/>
      <c r="Y51" s="197"/>
      <c r="Z51" s="197"/>
      <c r="AA51" s="197"/>
      <c r="AB51" s="197"/>
      <c r="AC51" s="197"/>
    </row>
    <row r="52" spans="1:29" s="205" customFormat="1" ht="12.75">
      <c r="A52" s="204"/>
      <c r="B52" s="192"/>
      <c r="C52" s="208" t="s">
        <v>8</v>
      </c>
      <c r="D52" s="208" t="s">
        <v>9</v>
      </c>
      <c r="E52" s="208" t="s">
        <v>10</v>
      </c>
      <c r="F52" s="208" t="s">
        <v>11</v>
      </c>
      <c r="G52" s="208" t="s">
        <v>12</v>
      </c>
      <c r="H52" s="208" t="s">
        <v>13</v>
      </c>
      <c r="I52" s="208" t="s">
        <v>14</v>
      </c>
      <c r="K52" s="204"/>
      <c r="L52" s="192"/>
      <c r="M52" s="197"/>
      <c r="N52" s="197"/>
      <c r="O52" s="197"/>
      <c r="P52" s="197"/>
      <c r="Q52" s="197"/>
      <c r="R52" s="197"/>
      <c r="S52" s="197"/>
      <c r="U52" s="204"/>
      <c r="V52" s="192"/>
      <c r="W52" s="197"/>
      <c r="X52" s="197"/>
      <c r="Y52" s="197"/>
      <c r="Z52" s="197"/>
      <c r="AA52" s="197"/>
      <c r="AB52" s="197"/>
      <c r="AC52" s="197"/>
    </row>
    <row r="53" spans="1:29" s="205" customFormat="1" ht="12.75">
      <c r="A53" s="187" t="s">
        <v>4</v>
      </c>
      <c r="B53" s="188" t="s">
        <v>122</v>
      </c>
      <c r="C53" s="209" t="e">
        <f>IFERROR((C35/M35)/(C$36/M$36),(C35/M35)/(C$42/M$42))</f>
        <v>#DIV/0!</v>
      </c>
      <c r="D53" s="209" t="e">
        <f t="shared" ref="D53:I53" si="27">IFERROR((D35/N35)/(D$36/N$36),(D35/N35)/(D$42/N$42))</f>
        <v>#DIV/0!</v>
      </c>
      <c r="E53" s="209" t="e">
        <f t="shared" si="27"/>
        <v>#DIV/0!</v>
      </c>
      <c r="F53" s="209" t="e">
        <f t="shared" si="27"/>
        <v>#DIV/0!</v>
      </c>
      <c r="G53" s="209" t="e">
        <f t="shared" si="27"/>
        <v>#DIV/0!</v>
      </c>
      <c r="H53" s="209" t="e">
        <f t="shared" si="27"/>
        <v>#DIV/0!</v>
      </c>
      <c r="I53" s="209" t="e">
        <f t="shared" si="27"/>
        <v>#DIV/0!</v>
      </c>
      <c r="K53" s="204"/>
      <c r="L53" s="192"/>
      <c r="M53" s="197"/>
      <c r="N53" s="197"/>
      <c r="O53" s="197"/>
      <c r="P53" s="197"/>
      <c r="Q53" s="197"/>
      <c r="R53" s="197"/>
      <c r="S53" s="197"/>
      <c r="U53" s="204"/>
      <c r="V53" s="192"/>
      <c r="W53" s="197"/>
      <c r="X53" s="197"/>
      <c r="Y53" s="197"/>
      <c r="Z53" s="197"/>
      <c r="AA53" s="197"/>
      <c r="AB53" s="197"/>
      <c r="AC53" s="197"/>
    </row>
    <row r="54" spans="1:29" s="205" customFormat="1" ht="12.75">
      <c r="A54" s="187" t="s">
        <v>4</v>
      </c>
      <c r="B54" s="190" t="s">
        <v>109</v>
      </c>
      <c r="C54" s="209" t="e">
        <f>(C37/M37)/(C$36/M$36)</f>
        <v>#DIV/0!</v>
      </c>
      <c r="D54" s="209" t="e">
        <f t="shared" ref="D54:I54" si="28">(D37/N37)/(D$36/N$36)</f>
        <v>#DIV/0!</v>
      </c>
      <c r="E54" s="209" t="e">
        <f t="shared" si="28"/>
        <v>#DIV/0!</v>
      </c>
      <c r="F54" s="209" t="e">
        <f t="shared" si="28"/>
        <v>#DIV/0!</v>
      </c>
      <c r="G54" s="209" t="e">
        <f t="shared" si="28"/>
        <v>#DIV/0!</v>
      </c>
      <c r="H54" s="209" t="e">
        <f t="shared" si="28"/>
        <v>#DIV/0!</v>
      </c>
      <c r="I54" s="209" t="e">
        <f t="shared" si="28"/>
        <v>#DIV/0!</v>
      </c>
      <c r="K54" s="204"/>
      <c r="L54" s="192"/>
      <c r="M54" s="197"/>
      <c r="N54" s="197"/>
      <c r="O54" s="197"/>
      <c r="P54" s="197"/>
      <c r="Q54" s="197"/>
      <c r="R54" s="197"/>
      <c r="S54" s="197"/>
      <c r="U54" s="204"/>
      <c r="V54" s="192"/>
      <c r="W54" s="197"/>
      <c r="X54" s="197"/>
      <c r="Y54" s="197"/>
      <c r="Z54" s="197"/>
      <c r="AA54" s="197"/>
      <c r="AB54" s="197"/>
      <c r="AC54" s="197"/>
    </row>
    <row r="55" spans="1:29" s="205" customFormat="1" ht="12.75">
      <c r="A55" s="187" t="s">
        <v>4</v>
      </c>
      <c r="B55" s="190" t="s">
        <v>114</v>
      </c>
      <c r="C55" s="209" t="e">
        <f>IFERROR((C38/M38)/(C$36/M$36),(C38/M38)/(C$42/M$42))</f>
        <v>#DIV/0!</v>
      </c>
      <c r="D55" s="209" t="e">
        <f t="shared" ref="D55:I57" si="29">IFERROR((D38/N38)/(D$36/N$36),(D38/N38)/(D$42/N$42))</f>
        <v>#DIV/0!</v>
      </c>
      <c r="E55" s="209" t="e">
        <f t="shared" si="29"/>
        <v>#DIV/0!</v>
      </c>
      <c r="F55" s="209" t="e">
        <f t="shared" si="29"/>
        <v>#DIV/0!</v>
      </c>
      <c r="G55" s="209" t="e">
        <f t="shared" si="29"/>
        <v>#DIV/0!</v>
      </c>
      <c r="H55" s="209" t="e">
        <f t="shared" si="29"/>
        <v>#DIV/0!</v>
      </c>
      <c r="I55" s="209" t="e">
        <f t="shared" si="29"/>
        <v>#DIV/0!</v>
      </c>
      <c r="K55" s="204"/>
      <c r="L55" s="192"/>
      <c r="M55" s="197"/>
      <c r="N55" s="197"/>
      <c r="O55" s="197"/>
      <c r="P55" s="197"/>
      <c r="Q55" s="197"/>
      <c r="R55" s="197"/>
      <c r="S55" s="197"/>
      <c r="U55" s="204"/>
      <c r="V55" s="192"/>
      <c r="W55" s="197"/>
      <c r="X55" s="197"/>
      <c r="Y55" s="197"/>
      <c r="Z55" s="197"/>
      <c r="AA55" s="197"/>
      <c r="AB55" s="197"/>
      <c r="AC55" s="197"/>
    </row>
    <row r="56" spans="1:29" s="205" customFormat="1" ht="12.75">
      <c r="A56" s="187" t="s">
        <v>4</v>
      </c>
      <c r="B56" s="191" t="s">
        <v>116</v>
      </c>
      <c r="C56" s="209" t="e">
        <f t="shared" ref="C56:C57" si="30">IFERROR((C39/M39)/(C$36/M$36),(C39/M39)/(C$42/M$42))</f>
        <v>#DIV/0!</v>
      </c>
      <c r="D56" s="209" t="e">
        <f t="shared" si="29"/>
        <v>#DIV/0!</v>
      </c>
      <c r="E56" s="209" t="e">
        <f t="shared" si="29"/>
        <v>#DIV/0!</v>
      </c>
      <c r="F56" s="209" t="e">
        <f t="shared" si="29"/>
        <v>#DIV/0!</v>
      </c>
      <c r="G56" s="209" t="e">
        <f t="shared" si="29"/>
        <v>#DIV/0!</v>
      </c>
      <c r="H56" s="209" t="e">
        <f t="shared" si="29"/>
        <v>#DIV/0!</v>
      </c>
      <c r="I56" s="209" t="e">
        <f t="shared" si="29"/>
        <v>#DIV/0!</v>
      </c>
      <c r="K56" s="204"/>
      <c r="L56" s="192"/>
      <c r="M56" s="197"/>
      <c r="N56" s="197"/>
      <c r="O56" s="197"/>
      <c r="P56" s="197"/>
      <c r="Q56" s="197"/>
      <c r="R56" s="197"/>
      <c r="S56" s="197"/>
      <c r="U56" s="204"/>
      <c r="V56" s="192"/>
      <c r="W56" s="197"/>
      <c r="X56" s="197"/>
      <c r="Y56" s="197"/>
      <c r="Z56" s="197"/>
      <c r="AA56" s="197"/>
      <c r="AB56" s="197"/>
      <c r="AC56" s="197"/>
    </row>
    <row r="57" spans="1:29" s="205" customFormat="1" ht="12.75">
      <c r="A57" s="187" t="s">
        <v>4</v>
      </c>
      <c r="B57" s="191" t="s">
        <v>124</v>
      </c>
      <c r="C57" s="209" t="e">
        <f t="shared" si="30"/>
        <v>#DIV/0!</v>
      </c>
      <c r="D57" s="209" t="e">
        <f t="shared" si="29"/>
        <v>#DIV/0!</v>
      </c>
      <c r="E57" s="209" t="e">
        <f t="shared" si="29"/>
        <v>#DIV/0!</v>
      </c>
      <c r="F57" s="209" t="e">
        <f t="shared" si="29"/>
        <v>#DIV/0!</v>
      </c>
      <c r="G57" s="209" t="e">
        <f t="shared" si="29"/>
        <v>#DIV/0!</v>
      </c>
      <c r="H57" s="209" t="e">
        <f t="shared" si="29"/>
        <v>#DIV/0!</v>
      </c>
      <c r="I57" s="209" t="e">
        <f t="shared" si="29"/>
        <v>#DIV/0!</v>
      </c>
      <c r="K57" s="204"/>
      <c r="L57" s="192"/>
      <c r="M57" s="197"/>
      <c r="N57" s="197"/>
      <c r="O57" s="197"/>
      <c r="P57" s="197"/>
      <c r="Q57" s="197"/>
      <c r="R57" s="197"/>
      <c r="S57" s="197"/>
      <c r="U57" s="204"/>
      <c r="V57" s="192"/>
      <c r="W57" s="197"/>
      <c r="X57" s="197"/>
      <c r="Y57" s="197"/>
      <c r="Z57" s="197"/>
      <c r="AA57" s="197"/>
      <c r="AB57" s="197"/>
      <c r="AC57" s="197"/>
    </row>
    <row r="58" spans="1:29" s="205" customFormat="1" ht="12.75">
      <c r="A58" s="187" t="s">
        <v>4</v>
      </c>
      <c r="B58" s="192" t="s">
        <v>123</v>
      </c>
      <c r="C58" s="209" t="e">
        <f>IFERROR((C42/M42)/(C$36/M$36),(C42/M42)/(C$42/M$42))</f>
        <v>#DIV/0!</v>
      </c>
      <c r="D58" s="209" t="e">
        <f t="shared" ref="D58:I59" si="31">IFERROR((D42/N42)/(D$36/N$36),(D42/N42)/(D$42/N$42))</f>
        <v>#DIV/0!</v>
      </c>
      <c r="E58" s="209" t="e">
        <f t="shared" si="31"/>
        <v>#DIV/0!</v>
      </c>
      <c r="F58" s="209" t="e">
        <f t="shared" si="31"/>
        <v>#DIV/0!</v>
      </c>
      <c r="G58" s="209" t="e">
        <f t="shared" si="31"/>
        <v>#DIV/0!</v>
      </c>
      <c r="H58" s="209" t="e">
        <f t="shared" si="31"/>
        <v>#DIV/0!</v>
      </c>
      <c r="I58" s="209" t="e">
        <f t="shared" si="31"/>
        <v>#DIV/0!</v>
      </c>
      <c r="K58" s="204"/>
      <c r="L58" s="192"/>
      <c r="M58" s="197"/>
      <c r="N58" s="197"/>
      <c r="O58" s="197"/>
      <c r="P58" s="197"/>
      <c r="Q58" s="197"/>
      <c r="R58" s="197"/>
      <c r="S58" s="197"/>
      <c r="U58" s="204"/>
      <c r="V58" s="192"/>
      <c r="W58" s="197"/>
      <c r="X58" s="197"/>
      <c r="Y58" s="197"/>
      <c r="Z58" s="197"/>
      <c r="AA58" s="197"/>
      <c r="AB58" s="197"/>
      <c r="AC58" s="197"/>
    </row>
    <row r="59" spans="1:29" s="205" customFormat="1" ht="12.75">
      <c r="A59" s="187" t="s">
        <v>4</v>
      </c>
      <c r="B59" s="193" t="s">
        <v>119</v>
      </c>
      <c r="C59" s="209" t="e">
        <f>IFERROR((C43/M43)/(C$36/M$36),(C43/M43)/(C$42/M$42))</f>
        <v>#DIV/0!</v>
      </c>
      <c r="D59" s="209" t="e">
        <f t="shared" si="31"/>
        <v>#DIV/0!</v>
      </c>
      <c r="E59" s="209" t="e">
        <f t="shared" si="31"/>
        <v>#DIV/0!</v>
      </c>
      <c r="F59" s="209" t="e">
        <f t="shared" si="31"/>
        <v>#DIV/0!</v>
      </c>
      <c r="G59" s="209" t="e">
        <f t="shared" si="31"/>
        <v>#DIV/0!</v>
      </c>
      <c r="H59" s="209" t="e">
        <f t="shared" si="31"/>
        <v>#DIV/0!</v>
      </c>
      <c r="I59" s="209" t="e">
        <f t="shared" si="31"/>
        <v>#DIV/0!</v>
      </c>
      <c r="K59" s="204"/>
      <c r="L59" s="192"/>
      <c r="M59" s="197"/>
      <c r="N59" s="197"/>
      <c r="O59" s="197"/>
      <c r="P59" s="197"/>
      <c r="Q59" s="197"/>
      <c r="R59" s="197"/>
      <c r="S59" s="197"/>
      <c r="U59" s="204"/>
      <c r="V59" s="192"/>
      <c r="W59" s="197"/>
      <c r="X59" s="197"/>
      <c r="Y59" s="197"/>
      <c r="Z59" s="197"/>
      <c r="AA59" s="197"/>
      <c r="AB59" s="197"/>
      <c r="AC59" s="197"/>
    </row>
    <row r="60" spans="1:29" s="205" customFormat="1" ht="12.75">
      <c r="A60" s="187" t="s">
        <v>4</v>
      </c>
      <c r="B60" s="192" t="s">
        <v>227</v>
      </c>
      <c r="C60" s="209" t="e">
        <f>IFERROR((C45/M45)/(C$36/M$36),(C45/M45)/(C$42/M$42))</f>
        <v>#DIV/0!</v>
      </c>
      <c r="D60" s="209" t="e">
        <f t="shared" ref="D60:I61" si="32">IFERROR((D45/N45)/(D$36/N$36),(D45/N45)/(D$42/N$42))</f>
        <v>#DIV/0!</v>
      </c>
      <c r="E60" s="209" t="e">
        <f t="shared" si="32"/>
        <v>#DIV/0!</v>
      </c>
      <c r="F60" s="209" t="e">
        <f t="shared" si="32"/>
        <v>#DIV/0!</v>
      </c>
      <c r="G60" s="209" t="e">
        <f t="shared" si="32"/>
        <v>#DIV/0!</v>
      </c>
      <c r="H60" s="209" t="e">
        <f t="shared" si="32"/>
        <v>#DIV/0!</v>
      </c>
      <c r="I60" s="209" t="e">
        <f t="shared" si="32"/>
        <v>#DIV/0!</v>
      </c>
      <c r="K60" s="204"/>
      <c r="L60" s="192"/>
      <c r="M60" s="197"/>
      <c r="N60" s="197"/>
      <c r="O60" s="197"/>
      <c r="P60" s="197"/>
      <c r="Q60" s="197"/>
      <c r="R60" s="197"/>
      <c r="S60" s="197"/>
      <c r="U60" s="204"/>
      <c r="V60" s="192"/>
      <c r="W60" s="197"/>
      <c r="X60" s="197"/>
      <c r="Y60" s="197"/>
      <c r="Z60" s="197"/>
      <c r="AA60" s="197"/>
      <c r="AB60" s="197"/>
      <c r="AC60" s="197"/>
    </row>
    <row r="61" spans="1:29" s="205" customFormat="1" ht="12.75">
      <c r="A61" s="187" t="s">
        <v>4</v>
      </c>
      <c r="B61" s="192" t="s">
        <v>229</v>
      </c>
      <c r="C61" s="209" t="e">
        <f>IFERROR((C46/M46)/(C$36/M$36),(C46/M46)/(C$42/M$42))</f>
        <v>#DIV/0!</v>
      </c>
      <c r="D61" s="209" t="e">
        <f t="shared" si="32"/>
        <v>#DIV/0!</v>
      </c>
      <c r="E61" s="209" t="e">
        <f t="shared" si="32"/>
        <v>#DIV/0!</v>
      </c>
      <c r="F61" s="209" t="e">
        <f t="shared" si="32"/>
        <v>#DIV/0!</v>
      </c>
      <c r="G61" s="209" t="e">
        <f t="shared" si="32"/>
        <v>#DIV/0!</v>
      </c>
      <c r="H61" s="209" t="e">
        <f t="shared" si="32"/>
        <v>#DIV/0!</v>
      </c>
      <c r="I61" s="209" t="e">
        <f t="shared" si="32"/>
        <v>#DIV/0!</v>
      </c>
      <c r="K61" s="204"/>
      <c r="L61" s="192"/>
      <c r="M61" s="197"/>
      <c r="N61" s="197"/>
      <c r="O61" s="197"/>
      <c r="P61" s="197"/>
      <c r="Q61" s="197"/>
      <c r="R61" s="197"/>
      <c r="S61" s="197"/>
      <c r="U61" s="204"/>
      <c r="V61" s="192"/>
      <c r="W61" s="197"/>
      <c r="X61" s="197"/>
      <c r="Y61" s="197"/>
      <c r="Z61" s="197"/>
      <c r="AA61" s="197"/>
      <c r="AB61" s="197"/>
      <c r="AC61" s="197"/>
    </row>
    <row r="62" spans="1:29">
      <c r="A62" s="187"/>
      <c r="B62" s="194"/>
      <c r="C62" s="199"/>
      <c r="D62" s="199"/>
      <c r="E62" s="199"/>
      <c r="F62" s="199"/>
      <c r="G62" s="199"/>
      <c r="H62" s="199"/>
      <c r="I62" s="199"/>
    </row>
    <row r="63" spans="1:29" ht="25.5" customHeight="1">
      <c r="A63" s="322" t="s">
        <v>362</v>
      </c>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row>
    <row r="64" spans="1:29">
      <c r="A64" s="187"/>
      <c r="B64" s="194"/>
      <c r="C64" s="199"/>
      <c r="D64" s="199"/>
      <c r="E64" s="199"/>
      <c r="F64" s="199"/>
      <c r="G64" s="199"/>
      <c r="H64" s="199"/>
      <c r="I64" s="199"/>
      <c r="J64" s="199"/>
      <c r="K64" s="199"/>
      <c r="L64" s="199"/>
    </row>
    <row r="65" spans="1:11" ht="12.75">
      <c r="A65" s="321" t="s">
        <v>311</v>
      </c>
      <c r="B65" s="321"/>
      <c r="C65" s="207">
        <f>DatabaseB!B2</f>
        <v>0</v>
      </c>
    </row>
    <row r="66" spans="1:11" ht="12.75">
      <c r="A66" s="185"/>
      <c r="B66" s="185"/>
    </row>
    <row r="67" spans="1:11" ht="12.75">
      <c r="A67" s="323" t="s">
        <v>312</v>
      </c>
      <c r="B67" s="323"/>
      <c r="C67" s="323"/>
      <c r="D67" s="323"/>
      <c r="E67" s="323"/>
      <c r="F67" s="323"/>
      <c r="G67" s="323"/>
      <c r="H67" s="323"/>
      <c r="I67" s="323"/>
      <c r="J67" s="323"/>
      <c r="K67" s="323"/>
    </row>
    <row r="68" spans="1:11" ht="12.75">
      <c r="A68" s="29"/>
      <c r="B68" s="29"/>
      <c r="C68" s="29"/>
      <c r="D68" s="29"/>
      <c r="E68" s="29"/>
      <c r="F68" s="29"/>
      <c r="G68" s="29"/>
      <c r="H68" s="29"/>
      <c r="I68" s="29"/>
    </row>
    <row r="69" spans="1:11" ht="12.75" hidden="1">
      <c r="A69" s="29"/>
      <c r="B69" s="29"/>
      <c r="C69" s="29"/>
      <c r="D69" s="208" t="s">
        <v>37</v>
      </c>
      <c r="E69" s="208" t="s">
        <v>38</v>
      </c>
      <c r="F69" s="208" t="s">
        <v>39</v>
      </c>
      <c r="G69" s="208" t="s">
        <v>40</v>
      </c>
      <c r="H69" s="208" t="s">
        <v>41</v>
      </c>
      <c r="I69" s="29"/>
    </row>
    <row r="70" spans="1:11" ht="38.25" hidden="1">
      <c r="A70" s="29"/>
      <c r="B70" s="29"/>
      <c r="C70" s="29"/>
      <c r="D70" s="212" t="s">
        <v>32</v>
      </c>
      <c r="E70" s="212" t="s">
        <v>33</v>
      </c>
      <c r="F70" s="212" t="s">
        <v>34</v>
      </c>
      <c r="G70" s="212" t="s">
        <v>35</v>
      </c>
      <c r="H70" s="212" t="s">
        <v>36</v>
      </c>
      <c r="I70" s="29"/>
    </row>
    <row r="71" spans="1:11" ht="12.75" hidden="1">
      <c r="A71" s="186" t="s">
        <v>0</v>
      </c>
      <c r="B71" s="210" t="s">
        <v>46</v>
      </c>
      <c r="C71" s="188" t="s">
        <v>122</v>
      </c>
      <c r="D71" s="211">
        <f>SUMIFS(DatabaseB!$G:$G,DatabaseB!$B:$B,Summary_Earnings!$C$65,DatabaseB!$F:$F,D$211,DatabaseB!$C:$C,$B71,DatabaseB!$D:$D,$A71,DatabaseB!$E:$E,$C71)</f>
        <v>0</v>
      </c>
      <c r="E71" s="211">
        <f>SUMIFS(DatabaseB!$G:$G,DatabaseB!$B:$B,Summary_Earnings!$C$65,DatabaseB!$F:$F,E$211,DatabaseB!$C:$C,$B71,DatabaseB!$D:$D,$A71,DatabaseB!$E:$E,$C71)</f>
        <v>0</v>
      </c>
      <c r="F71" s="211">
        <f>SUMIFS(DatabaseB!$G:$G,DatabaseB!$B:$B,Summary_Earnings!$C$65,DatabaseB!$F:$F,F$211,DatabaseB!$C:$C,$B71,DatabaseB!$D:$D,$A71,DatabaseB!$E:$E,$C71)</f>
        <v>0</v>
      </c>
      <c r="G71" s="211">
        <f>SUMIFS(DatabaseB!$G:$G,DatabaseB!$B:$B,Summary_Earnings!$C$65,DatabaseB!$F:$F,G$211,DatabaseB!$C:$C,$B71,DatabaseB!$D:$D,$A71,DatabaseB!$E:$E,$C71)</f>
        <v>0</v>
      </c>
      <c r="H71" s="211">
        <f>SUMIFS(DatabaseB!$G:$G,DatabaseB!$B:$B,Summary_Earnings!$C$65,DatabaseB!$F:$F,H$211,DatabaseB!$C:$C,$B71,DatabaseB!$D:$D,$A71,DatabaseB!$E:$E,$C71)</f>
        <v>0</v>
      </c>
      <c r="I71" s="29"/>
    </row>
    <row r="72" spans="1:11" ht="12.75" hidden="1">
      <c r="A72" s="186" t="s">
        <v>0</v>
      </c>
      <c r="B72" s="210" t="s">
        <v>46</v>
      </c>
      <c r="C72" s="188" t="s">
        <v>108</v>
      </c>
      <c r="D72" s="211">
        <f>SUMIFS(DatabaseB!$G:$G,DatabaseB!$B:$B,Summary_Earnings!$C$65,DatabaseB!$F:$F,D$211,DatabaseB!$C:$C,$B72,DatabaseB!$D:$D,$A72,DatabaseB!$E:$E,$C72)</f>
        <v>0</v>
      </c>
      <c r="E72" s="211">
        <f>SUMIFS(DatabaseB!$G:$G,DatabaseB!$B:$B,Summary_Earnings!$C$65,DatabaseB!$F:$F,E$211,DatabaseB!$C:$C,$B72,DatabaseB!$D:$D,$A72,DatabaseB!$E:$E,$C72)</f>
        <v>0</v>
      </c>
      <c r="F72" s="211">
        <f>SUMIFS(DatabaseB!$G:$G,DatabaseB!$B:$B,Summary_Earnings!$C$65,DatabaseB!$F:$F,F$211,DatabaseB!$C:$C,$B72,DatabaseB!$D:$D,$A72,DatabaseB!$E:$E,$C72)</f>
        <v>0</v>
      </c>
      <c r="G72" s="211">
        <f>SUMIFS(DatabaseB!$G:$G,DatabaseB!$B:$B,Summary_Earnings!$C$65,DatabaseB!$F:$F,G$211,DatabaseB!$C:$C,$B72,DatabaseB!$D:$D,$A72,DatabaseB!$E:$E,$C72)</f>
        <v>0</v>
      </c>
      <c r="H72" s="211">
        <f>SUMIFS(DatabaseB!$G:$G,DatabaseB!$B:$B,Summary_Earnings!$C$65,DatabaseB!$F:$F,H$211,DatabaseB!$C:$C,$B72,DatabaseB!$D:$D,$A72,DatabaseB!$E:$E,$C72)</f>
        <v>0</v>
      </c>
      <c r="I72" s="29"/>
    </row>
    <row r="73" spans="1:11" ht="12.75" hidden="1">
      <c r="A73" s="186" t="s">
        <v>0</v>
      </c>
      <c r="B73" s="210" t="s">
        <v>46</v>
      </c>
      <c r="C73" s="188" t="s">
        <v>109</v>
      </c>
      <c r="D73" s="211">
        <f>SUMIFS(DatabaseB!$G:$G,DatabaseB!$B:$B,Summary_Earnings!$C$65,DatabaseB!$F:$F,D$211,DatabaseB!$C:$C,$B73,DatabaseB!$D:$D,$A73,DatabaseB!$E:$E,$C73)</f>
        <v>0</v>
      </c>
      <c r="E73" s="211">
        <f>SUMIFS(DatabaseB!$G:$G,DatabaseB!$B:$B,Summary_Earnings!$C$65,DatabaseB!$F:$F,E$211,DatabaseB!$C:$C,$B73,DatabaseB!$D:$D,$A73,DatabaseB!$E:$E,$C73)</f>
        <v>0</v>
      </c>
      <c r="F73" s="211">
        <f>SUMIFS(DatabaseB!$G:$G,DatabaseB!$B:$B,Summary_Earnings!$C$65,DatabaseB!$F:$F,F$211,DatabaseB!$C:$C,$B73,DatabaseB!$D:$D,$A73,DatabaseB!$E:$E,$C73)</f>
        <v>0</v>
      </c>
      <c r="G73" s="211">
        <f>SUMIFS(DatabaseB!$G:$G,DatabaseB!$B:$B,Summary_Earnings!$C$65,DatabaseB!$F:$F,G$211,DatabaseB!$C:$C,$B73,DatabaseB!$D:$D,$A73,DatabaseB!$E:$E,$C73)</f>
        <v>0</v>
      </c>
      <c r="H73" s="211">
        <f>SUMIFS(DatabaseB!$G:$G,DatabaseB!$B:$B,Summary_Earnings!$C$65,DatabaseB!$F:$F,H$211,DatabaseB!$C:$C,$B73,DatabaseB!$D:$D,$A73,DatabaseB!$E:$E,$C73)</f>
        <v>0</v>
      </c>
      <c r="I73" s="29"/>
    </row>
    <row r="74" spans="1:11" ht="12.75" hidden="1">
      <c r="A74" s="186" t="s">
        <v>0</v>
      </c>
      <c r="B74" s="210" t="s">
        <v>46</v>
      </c>
      <c r="C74" s="188" t="s">
        <v>114</v>
      </c>
      <c r="D74" s="211">
        <f>SUMIFS(DatabaseB!$G:$G,DatabaseB!$B:$B,Summary_Earnings!$C$65,DatabaseB!$F:$F,D$211,DatabaseB!$C:$C,$B74,DatabaseB!$D:$D,$A74,DatabaseB!$E:$E,$C74)</f>
        <v>0</v>
      </c>
      <c r="E74" s="211">
        <f>SUMIFS(DatabaseB!$G:$G,DatabaseB!$B:$B,Summary_Earnings!$C$65,DatabaseB!$F:$F,E$211,DatabaseB!$C:$C,$B74,DatabaseB!$D:$D,$A74,DatabaseB!$E:$E,$C74)</f>
        <v>0</v>
      </c>
      <c r="F74" s="211">
        <f>SUMIFS(DatabaseB!$G:$G,DatabaseB!$B:$B,Summary_Earnings!$C$65,DatabaseB!$F:$F,F$211,DatabaseB!$C:$C,$B74,DatabaseB!$D:$D,$A74,DatabaseB!$E:$E,$C74)</f>
        <v>0</v>
      </c>
      <c r="G74" s="211">
        <f>SUMIFS(DatabaseB!$G:$G,DatabaseB!$B:$B,Summary_Earnings!$C$65,DatabaseB!$F:$F,G$211,DatabaseB!$C:$C,$B74,DatabaseB!$D:$D,$A74,DatabaseB!$E:$E,$C74)</f>
        <v>0</v>
      </c>
      <c r="H74" s="211">
        <f>SUMIFS(DatabaseB!$G:$G,DatabaseB!$B:$B,Summary_Earnings!$C$65,DatabaseB!$F:$F,H$211,DatabaseB!$C:$C,$B74,DatabaseB!$D:$D,$A74,DatabaseB!$E:$E,$C74)</f>
        <v>0</v>
      </c>
      <c r="I74" s="29"/>
    </row>
    <row r="75" spans="1:11" ht="12.75" hidden="1">
      <c r="A75" s="186" t="s">
        <v>0</v>
      </c>
      <c r="B75" s="210" t="s">
        <v>46</v>
      </c>
      <c r="C75" s="188" t="s">
        <v>116</v>
      </c>
      <c r="D75" s="211">
        <f>SUMIFS(DatabaseB!$G:$G,DatabaseB!$B:$B,Summary_Earnings!$C$65,DatabaseB!$F:$F,D$211,DatabaseB!$C:$C,$B75,DatabaseB!$D:$D,$A75,DatabaseB!$E:$E,$C75)</f>
        <v>0</v>
      </c>
      <c r="E75" s="211">
        <f>SUMIFS(DatabaseB!$G:$G,DatabaseB!$B:$B,Summary_Earnings!$C$65,DatabaseB!$F:$F,E$211,DatabaseB!$C:$C,$B75,DatabaseB!$D:$D,$A75,DatabaseB!$E:$E,$C75)</f>
        <v>0</v>
      </c>
      <c r="F75" s="211">
        <f>SUMIFS(DatabaseB!$G:$G,DatabaseB!$B:$B,Summary_Earnings!$C$65,DatabaseB!$F:$F,F$211,DatabaseB!$C:$C,$B75,DatabaseB!$D:$D,$A75,DatabaseB!$E:$E,$C75)</f>
        <v>0</v>
      </c>
      <c r="G75" s="211">
        <f>SUMIFS(DatabaseB!$G:$G,DatabaseB!$B:$B,Summary_Earnings!$C$65,DatabaseB!$F:$F,G$211,DatabaseB!$C:$C,$B75,DatabaseB!$D:$D,$A75,DatabaseB!$E:$E,$C75)</f>
        <v>0</v>
      </c>
      <c r="H75" s="211">
        <f>SUMIFS(DatabaseB!$G:$G,DatabaseB!$B:$B,Summary_Earnings!$C$65,DatabaseB!$F:$F,H$211,DatabaseB!$C:$C,$B75,DatabaseB!$D:$D,$A75,DatabaseB!$E:$E,$C75)</f>
        <v>0</v>
      </c>
      <c r="I75" s="29"/>
    </row>
    <row r="76" spans="1:11" ht="12.75" hidden="1">
      <c r="A76" s="186" t="s">
        <v>0</v>
      </c>
      <c r="B76" s="210" t="s">
        <v>46</v>
      </c>
      <c r="C76" s="222" t="s">
        <v>124</v>
      </c>
      <c r="D76" s="211">
        <f>SUMIFS(DatabaseB!$G:$G,DatabaseB!$B:$B,Summary_Earnings!$C$65,DatabaseB!$F:$F,D$211,DatabaseB!$C:$C,$B76,DatabaseB!$D:$D,$A76,DatabaseB!$E:$E,$C76)</f>
        <v>0</v>
      </c>
      <c r="E76" s="211">
        <f>SUMIFS(DatabaseB!$G:$G,DatabaseB!$B:$B,Summary_Earnings!$C$65,DatabaseB!$F:$F,E$211,DatabaseB!$C:$C,$B76,DatabaseB!$D:$D,$A76,DatabaseB!$E:$E,$C76)</f>
        <v>0</v>
      </c>
      <c r="F76" s="211">
        <f>SUMIFS(DatabaseB!$G:$G,DatabaseB!$B:$B,Summary_Earnings!$C$65,DatabaseB!$F:$F,F$211,DatabaseB!$C:$C,$B76,DatabaseB!$D:$D,$A76,DatabaseB!$E:$E,$C76)</f>
        <v>0</v>
      </c>
      <c r="G76" s="211">
        <f>SUMIFS(DatabaseB!$G:$G,DatabaseB!$B:$B,Summary_Earnings!$C$65,DatabaseB!$F:$F,G$211,DatabaseB!$C:$C,$B76,DatabaseB!$D:$D,$A76,DatabaseB!$E:$E,$C76)</f>
        <v>0</v>
      </c>
      <c r="H76" s="211">
        <f>SUMIFS(DatabaseB!$G:$G,DatabaseB!$B:$B,Summary_Earnings!$C$65,DatabaseB!$F:$F,H$211,DatabaseB!$C:$C,$B76,DatabaseB!$D:$D,$A76,DatabaseB!$E:$E,$C76)</f>
        <v>0</v>
      </c>
      <c r="I76" s="29"/>
    </row>
    <row r="77" spans="1:11" ht="12.75" hidden="1">
      <c r="A77" s="186" t="s">
        <v>0</v>
      </c>
      <c r="B77" s="210" t="s">
        <v>46</v>
      </c>
      <c r="C77" s="191" t="s">
        <v>1</v>
      </c>
      <c r="D77" s="211">
        <f>SUMIFS(DatabaseB!$G:$G,DatabaseB!$B:$B,Summary_Earnings!$C$65,DatabaseB!$F:$F,D$211,DatabaseB!$C:$C,$B77,DatabaseB!$D:$D,$A77,DatabaseB!$E:$E,$C77)</f>
        <v>0</v>
      </c>
      <c r="E77" s="211">
        <f>SUMIFS(DatabaseB!$G:$G,DatabaseB!$B:$B,Summary_Earnings!$C$65,DatabaseB!$F:$F,E$211,DatabaseB!$C:$C,$B77,DatabaseB!$D:$D,$A77,DatabaseB!$E:$E,$C77)</f>
        <v>0</v>
      </c>
      <c r="F77" s="211">
        <f>SUMIFS(DatabaseB!$G:$G,DatabaseB!$B:$B,Summary_Earnings!$C$65,DatabaseB!$F:$F,F$211,DatabaseB!$C:$C,$B77,DatabaseB!$D:$D,$A77,DatabaseB!$E:$E,$C77)</f>
        <v>0</v>
      </c>
      <c r="G77" s="211">
        <f>SUMIFS(DatabaseB!$G:$G,DatabaseB!$B:$B,Summary_Earnings!$C$65,DatabaseB!$F:$F,G$211,DatabaseB!$C:$C,$B77,DatabaseB!$D:$D,$A77,DatabaseB!$E:$E,$C77)</f>
        <v>0</v>
      </c>
      <c r="H77" s="211">
        <f>SUMIFS(DatabaseB!$G:$G,DatabaseB!$B:$B,Summary_Earnings!$C$65,DatabaseB!$F:$F,H$211,DatabaseB!$C:$C,$B77,DatabaseB!$D:$D,$A77,DatabaseB!$E:$E,$C77)</f>
        <v>0</v>
      </c>
      <c r="I77" s="29"/>
    </row>
    <row r="78" spans="1:11" ht="12.75" hidden="1">
      <c r="A78" s="186" t="s">
        <v>0</v>
      </c>
      <c r="B78" s="210" t="s">
        <v>46</v>
      </c>
      <c r="C78" s="190" t="s">
        <v>123</v>
      </c>
      <c r="D78" s="211">
        <f>IF(SUMIFS(DatabaseB!$G:$G,DatabaseB!$B:$B,Summary_Earnings!$C$65,DatabaseB!$F:$F,D$211,DatabaseB!$C:$C,$B78,DatabaseB!$D:$D,$A78,DatabaseB!$E:$E,$C78)=0,SUM(D72:D73),SUMIFS(DatabaseB!$G:$G,DatabaseB!$B:$B,Summary_Earnings!$C$65,DatabaseB!$F:$F,D$211,DatabaseB!$C:$C,$B78,DatabaseB!$D:$D,$A78,DatabaseB!$E:$E,$C78))</f>
        <v>0</v>
      </c>
      <c r="E78" s="211">
        <f>IF(SUMIFS(DatabaseB!$G:$G,DatabaseB!$B:$B,Summary_Earnings!$C$65,DatabaseB!$F:$F,E$211,DatabaseB!$C:$C,$B78,DatabaseB!$D:$D,$A78,DatabaseB!$E:$E,$C78)=0,SUM(E72:E73),SUMIFS(DatabaseB!$G:$G,DatabaseB!$B:$B,Summary_Earnings!$C$65,DatabaseB!$F:$F,E$211,DatabaseB!$C:$C,$B78,DatabaseB!$D:$D,$A78,DatabaseB!$E:$E,$C78))</f>
        <v>0</v>
      </c>
      <c r="F78" s="211">
        <f>IF(SUMIFS(DatabaseB!$G:$G,DatabaseB!$B:$B,Summary_Earnings!$C$65,DatabaseB!$F:$F,F$211,DatabaseB!$C:$C,$B78,DatabaseB!$D:$D,$A78,DatabaseB!$E:$E,$C78)=0,SUM(F72:F73),SUMIFS(DatabaseB!$G:$G,DatabaseB!$B:$B,Summary_Earnings!$C$65,DatabaseB!$F:$F,F$211,DatabaseB!$C:$C,$B78,DatabaseB!$D:$D,$A78,DatabaseB!$E:$E,$C78))</f>
        <v>0</v>
      </c>
      <c r="G78" s="211">
        <f>IF(SUMIFS(DatabaseB!$G:$G,DatabaseB!$B:$B,Summary_Earnings!$C$65,DatabaseB!$F:$F,G$211,DatabaseB!$C:$C,$B78,DatabaseB!$D:$D,$A78,DatabaseB!$E:$E,$C78)=0,SUM(G72:G73),SUMIFS(DatabaseB!$G:$G,DatabaseB!$B:$B,Summary_Earnings!$C$65,DatabaseB!$F:$F,G$211,DatabaseB!$C:$C,$B78,DatabaseB!$D:$D,$A78,DatabaseB!$E:$E,$C78))</f>
        <v>0</v>
      </c>
      <c r="H78" s="211">
        <f>IF(SUMIFS(DatabaseB!$G:$G,DatabaseB!$B:$B,Summary_Earnings!$C$65,DatabaseB!$F:$F,H$211,DatabaseB!$C:$C,$B78,DatabaseB!$D:$D,$A78,DatabaseB!$E:$E,$C78)=0,SUM(H72:H73),SUMIFS(DatabaseB!$G:$G,DatabaseB!$B:$B,Summary_Earnings!$C$65,DatabaseB!$F:$F,H$211,DatabaseB!$C:$C,$B78,DatabaseB!$D:$D,$A78,DatabaseB!$E:$E,$C78))</f>
        <v>0</v>
      </c>
      <c r="I78" s="29"/>
    </row>
    <row r="79" spans="1:11" ht="12.75" hidden="1">
      <c r="A79" s="186" t="s">
        <v>0</v>
      </c>
      <c r="B79" s="210" t="s">
        <v>46</v>
      </c>
      <c r="C79" s="191" t="s">
        <v>119</v>
      </c>
      <c r="D79" s="211">
        <f>IF(SUMIFS(DatabaseB!$G:$G,DatabaseB!$B:$B,Summary_Earnings!$C$65,DatabaseB!$F:$F,D$211,DatabaseB!$C:$C,$B79,DatabaseB!$D:$D,$A79,DatabaseB!$E:$E,$C79)=0,SUM(D74:D76),SUMIFS(DatabaseB!$G:$G,DatabaseB!$B:$B,Summary_Earnings!$C$65,DatabaseB!$F:$F,D$211,DatabaseB!$C:$C,$B79,DatabaseB!$D:$D,$A79,DatabaseB!$E:$E,$C79))</f>
        <v>0</v>
      </c>
      <c r="E79" s="211">
        <f>IF(SUMIFS(DatabaseB!$G:$G,DatabaseB!$B:$B,Summary_Earnings!$C$65,DatabaseB!$F:$F,E$211,DatabaseB!$C:$C,$B79,DatabaseB!$D:$D,$A79,DatabaseB!$E:$E,$C79)=0,SUM(E74:E76),SUMIFS(DatabaseB!$G:$G,DatabaseB!$B:$B,Summary_Earnings!$C$65,DatabaseB!$F:$F,E$211,DatabaseB!$C:$C,$B79,DatabaseB!$D:$D,$A79,DatabaseB!$E:$E,$C79))</f>
        <v>0</v>
      </c>
      <c r="F79" s="211">
        <f>IF(SUMIFS(DatabaseB!$G:$G,DatabaseB!$B:$B,Summary_Earnings!$C$65,DatabaseB!$F:$F,F$211,DatabaseB!$C:$C,$B79,DatabaseB!$D:$D,$A79,DatabaseB!$E:$E,$C79)=0,SUM(F74:F76),SUMIFS(DatabaseB!$G:$G,DatabaseB!$B:$B,Summary_Earnings!$C$65,DatabaseB!$F:$F,F$211,DatabaseB!$C:$C,$B79,DatabaseB!$D:$D,$A79,DatabaseB!$E:$E,$C79))</f>
        <v>0</v>
      </c>
      <c r="G79" s="211">
        <f>IF(SUMIFS(DatabaseB!$G:$G,DatabaseB!$B:$B,Summary_Earnings!$C$65,DatabaseB!$F:$F,G$211,DatabaseB!$C:$C,$B79,DatabaseB!$D:$D,$A79,DatabaseB!$E:$E,$C79)=0,SUM(G74:G76),SUMIFS(DatabaseB!$G:$G,DatabaseB!$B:$B,Summary_Earnings!$C$65,DatabaseB!$F:$F,G$211,DatabaseB!$C:$C,$B79,DatabaseB!$D:$D,$A79,DatabaseB!$E:$E,$C79))</f>
        <v>0</v>
      </c>
      <c r="H79" s="211">
        <f>IF(SUMIFS(DatabaseB!$G:$G,DatabaseB!$B:$B,Summary_Earnings!$C$65,DatabaseB!$F:$F,H$211,DatabaseB!$C:$C,$B79,DatabaseB!$D:$D,$A79,DatabaseB!$E:$E,$C79)=0,SUM(H74:H76),SUMIFS(DatabaseB!$G:$G,DatabaseB!$B:$B,Summary_Earnings!$C$65,DatabaseB!$F:$F,H$211,DatabaseB!$C:$C,$B79,DatabaseB!$D:$D,$A79,DatabaseB!$E:$E,$C79))</f>
        <v>0</v>
      </c>
      <c r="I79" s="29"/>
    </row>
    <row r="80" spans="1:11" ht="12.75" hidden="1">
      <c r="A80" s="186" t="s">
        <v>0</v>
      </c>
      <c r="B80" s="210" t="s">
        <v>46</v>
      </c>
      <c r="C80" s="188" t="s">
        <v>2</v>
      </c>
      <c r="D80" s="211">
        <f>+D71+D77+D78+D79</f>
        <v>0</v>
      </c>
      <c r="E80" s="211">
        <f t="shared" ref="E80:H80" si="33">+E71+E77+E78+E79</f>
        <v>0</v>
      </c>
      <c r="F80" s="211">
        <f t="shared" si="33"/>
        <v>0</v>
      </c>
      <c r="G80" s="211">
        <f t="shared" si="33"/>
        <v>0</v>
      </c>
      <c r="H80" s="211">
        <f t="shared" si="33"/>
        <v>0</v>
      </c>
      <c r="I80" s="29"/>
    </row>
    <row r="81" spans="1:9" ht="12.75" hidden="1">
      <c r="A81" s="186"/>
      <c r="B81" s="200"/>
      <c r="C81" s="200"/>
      <c r="D81" s="201"/>
      <c r="E81" s="201"/>
      <c r="F81" s="201"/>
      <c r="G81" s="201"/>
      <c r="H81" s="201"/>
      <c r="I81" s="29"/>
    </row>
    <row r="82" spans="1:9" ht="12.75" hidden="1">
      <c r="A82" s="186" t="s">
        <v>3</v>
      </c>
      <c r="B82" s="210" t="s">
        <v>46</v>
      </c>
      <c r="C82" s="188" t="s">
        <v>122</v>
      </c>
      <c r="D82" s="211">
        <f>SUMIFS(DatabaseB!$G:$G,DatabaseB!$B:$B,Summary_Earnings!$C$65,DatabaseB!$F:$F,D$211,DatabaseB!$C:$C,$B82,DatabaseB!$D:$D,$A82,DatabaseB!$E:$E,$C82)</f>
        <v>0</v>
      </c>
      <c r="E82" s="211">
        <f>SUMIFS(DatabaseB!$G:$G,DatabaseB!$B:$B,Summary_Earnings!$C$65,DatabaseB!$F:$F,E$211,DatabaseB!$C:$C,$B82,DatabaseB!$D:$D,$A82,DatabaseB!$E:$E,$C82)</f>
        <v>0</v>
      </c>
      <c r="F82" s="211">
        <f>SUMIFS(DatabaseB!$G:$G,DatabaseB!$B:$B,Summary_Earnings!$C$65,DatabaseB!$F:$F,F$211,DatabaseB!$C:$C,$B82,DatabaseB!$D:$D,$A82,DatabaseB!$E:$E,$C82)</f>
        <v>0</v>
      </c>
      <c r="G82" s="211">
        <f>SUMIFS(DatabaseB!$G:$G,DatabaseB!$B:$B,Summary_Earnings!$C$65,DatabaseB!$F:$F,G$211,DatabaseB!$C:$C,$B82,DatabaseB!$D:$D,$A82,DatabaseB!$E:$E,$C82)</f>
        <v>0</v>
      </c>
      <c r="H82" s="211">
        <f>SUMIFS(DatabaseB!$G:$G,DatabaseB!$B:$B,Summary_Earnings!$C$65,DatabaseB!$F:$F,H$211,DatabaseB!$C:$C,$B82,DatabaseB!$D:$D,$A82,DatabaseB!$E:$E,$C82)</f>
        <v>0</v>
      </c>
      <c r="I82" s="29"/>
    </row>
    <row r="83" spans="1:9" ht="12.75" hidden="1">
      <c r="A83" s="186" t="s">
        <v>3</v>
      </c>
      <c r="B83" s="210" t="s">
        <v>46</v>
      </c>
      <c r="C83" s="188" t="s">
        <v>108</v>
      </c>
      <c r="D83" s="211">
        <f>SUMIFS(DatabaseB!$G:$G,DatabaseB!$B:$B,Summary_Earnings!$C$65,DatabaseB!$F:$F,D$211,DatabaseB!$C:$C,$B83,DatabaseB!$D:$D,$A83,DatabaseB!$E:$E,$C83)</f>
        <v>0</v>
      </c>
      <c r="E83" s="211">
        <f>SUMIFS(DatabaseB!$G:$G,DatabaseB!$B:$B,Summary_Earnings!$C$65,DatabaseB!$F:$F,E$211,DatabaseB!$C:$C,$B83,DatabaseB!$D:$D,$A83,DatabaseB!$E:$E,$C83)</f>
        <v>0</v>
      </c>
      <c r="F83" s="211">
        <f>SUMIFS(DatabaseB!$G:$G,DatabaseB!$B:$B,Summary_Earnings!$C$65,DatabaseB!$F:$F,F$211,DatabaseB!$C:$C,$B83,DatabaseB!$D:$D,$A83,DatabaseB!$E:$E,$C83)</f>
        <v>0</v>
      </c>
      <c r="G83" s="211">
        <f>SUMIFS(DatabaseB!$G:$G,DatabaseB!$B:$B,Summary_Earnings!$C$65,DatabaseB!$F:$F,G$211,DatabaseB!$C:$C,$B83,DatabaseB!$D:$D,$A83,DatabaseB!$E:$E,$C83)</f>
        <v>0</v>
      </c>
      <c r="H83" s="211">
        <f>SUMIFS(DatabaseB!$G:$G,DatabaseB!$B:$B,Summary_Earnings!$C$65,DatabaseB!$F:$F,H$211,DatabaseB!$C:$C,$B83,DatabaseB!$D:$D,$A83,DatabaseB!$E:$E,$C83)</f>
        <v>0</v>
      </c>
      <c r="I83" s="29"/>
    </row>
    <row r="84" spans="1:9" ht="12.75" hidden="1">
      <c r="A84" s="186" t="s">
        <v>3</v>
      </c>
      <c r="B84" s="210" t="s">
        <v>46</v>
      </c>
      <c r="C84" s="188" t="s">
        <v>109</v>
      </c>
      <c r="D84" s="211">
        <f>SUMIFS(DatabaseB!$G:$G,DatabaseB!$B:$B,Summary_Earnings!$C$65,DatabaseB!$F:$F,D$211,DatabaseB!$C:$C,$B84,DatabaseB!$D:$D,$A84,DatabaseB!$E:$E,$C84)</f>
        <v>0</v>
      </c>
      <c r="E84" s="211">
        <f>SUMIFS(DatabaseB!$G:$G,DatabaseB!$B:$B,Summary_Earnings!$C$65,DatabaseB!$F:$F,E$211,DatabaseB!$C:$C,$B84,DatabaseB!$D:$D,$A84,DatabaseB!$E:$E,$C84)</f>
        <v>0</v>
      </c>
      <c r="F84" s="211">
        <f>SUMIFS(DatabaseB!$G:$G,DatabaseB!$B:$B,Summary_Earnings!$C$65,DatabaseB!$F:$F,F$211,DatabaseB!$C:$C,$B84,DatabaseB!$D:$D,$A84,DatabaseB!$E:$E,$C84)</f>
        <v>0</v>
      </c>
      <c r="G84" s="211">
        <f>SUMIFS(DatabaseB!$G:$G,DatabaseB!$B:$B,Summary_Earnings!$C$65,DatabaseB!$F:$F,G$211,DatabaseB!$C:$C,$B84,DatabaseB!$D:$D,$A84,DatabaseB!$E:$E,$C84)</f>
        <v>0</v>
      </c>
      <c r="H84" s="211">
        <f>SUMIFS(DatabaseB!$G:$G,DatabaseB!$B:$B,Summary_Earnings!$C$65,DatabaseB!$F:$F,H$211,DatabaseB!$C:$C,$B84,DatabaseB!$D:$D,$A84,DatabaseB!$E:$E,$C84)</f>
        <v>0</v>
      </c>
      <c r="I84" s="29"/>
    </row>
    <row r="85" spans="1:9" ht="12.75" hidden="1">
      <c r="A85" s="186" t="s">
        <v>3</v>
      </c>
      <c r="B85" s="210" t="s">
        <v>46</v>
      </c>
      <c r="C85" s="188" t="s">
        <v>114</v>
      </c>
      <c r="D85" s="211">
        <f>SUMIFS(DatabaseB!$G:$G,DatabaseB!$B:$B,Summary_Earnings!$C$65,DatabaseB!$F:$F,D$211,DatabaseB!$C:$C,$B85,DatabaseB!$D:$D,$A85,DatabaseB!$E:$E,$C85)</f>
        <v>0</v>
      </c>
      <c r="E85" s="211">
        <f>SUMIFS(DatabaseB!$G:$G,DatabaseB!$B:$B,Summary_Earnings!$C$65,DatabaseB!$F:$F,E$211,DatabaseB!$C:$C,$B85,DatabaseB!$D:$D,$A85,DatabaseB!$E:$E,$C85)</f>
        <v>0</v>
      </c>
      <c r="F85" s="211">
        <f>SUMIFS(DatabaseB!$G:$G,DatabaseB!$B:$B,Summary_Earnings!$C$65,DatabaseB!$F:$F,F$211,DatabaseB!$C:$C,$B85,DatabaseB!$D:$D,$A85,DatabaseB!$E:$E,$C85)</f>
        <v>0</v>
      </c>
      <c r="G85" s="211">
        <f>SUMIFS(DatabaseB!$G:$G,DatabaseB!$B:$B,Summary_Earnings!$C$65,DatabaseB!$F:$F,G$211,DatabaseB!$C:$C,$B85,DatabaseB!$D:$D,$A85,DatabaseB!$E:$E,$C85)</f>
        <v>0</v>
      </c>
      <c r="H85" s="211">
        <f>SUMIFS(DatabaseB!$G:$G,DatabaseB!$B:$B,Summary_Earnings!$C$65,DatabaseB!$F:$F,H$211,DatabaseB!$C:$C,$B85,DatabaseB!$D:$D,$A85,DatabaseB!$E:$E,$C85)</f>
        <v>0</v>
      </c>
      <c r="I85" s="29"/>
    </row>
    <row r="86" spans="1:9" ht="12.75" hidden="1">
      <c r="A86" s="186" t="s">
        <v>3</v>
      </c>
      <c r="B86" s="210" t="s">
        <v>46</v>
      </c>
      <c r="C86" s="188" t="s">
        <v>116</v>
      </c>
      <c r="D86" s="211">
        <f>SUMIFS(DatabaseB!$G:$G,DatabaseB!$B:$B,Summary_Earnings!$C$65,DatabaseB!$F:$F,D$211,DatabaseB!$C:$C,$B86,DatabaseB!$D:$D,$A86,DatabaseB!$E:$E,$C86)</f>
        <v>0</v>
      </c>
      <c r="E86" s="211">
        <f>SUMIFS(DatabaseB!$G:$G,DatabaseB!$B:$B,Summary_Earnings!$C$65,DatabaseB!$F:$F,E$211,DatabaseB!$C:$C,$B86,DatabaseB!$D:$D,$A86,DatabaseB!$E:$E,$C86)</f>
        <v>0</v>
      </c>
      <c r="F86" s="211">
        <f>SUMIFS(DatabaseB!$G:$G,DatabaseB!$B:$B,Summary_Earnings!$C$65,DatabaseB!$F:$F,F$211,DatabaseB!$C:$C,$B86,DatabaseB!$D:$D,$A86,DatabaseB!$E:$E,$C86)</f>
        <v>0</v>
      </c>
      <c r="G86" s="211">
        <f>SUMIFS(DatabaseB!$G:$G,DatabaseB!$B:$B,Summary_Earnings!$C$65,DatabaseB!$F:$F,G$211,DatabaseB!$C:$C,$B86,DatabaseB!$D:$D,$A86,DatabaseB!$E:$E,$C86)</f>
        <v>0</v>
      </c>
      <c r="H86" s="211">
        <f>SUMIFS(DatabaseB!$G:$G,DatabaseB!$B:$B,Summary_Earnings!$C$65,DatabaseB!$F:$F,H$211,DatabaseB!$C:$C,$B86,DatabaseB!$D:$D,$A86,DatabaseB!$E:$E,$C86)</f>
        <v>0</v>
      </c>
      <c r="I86" s="29"/>
    </row>
    <row r="87" spans="1:9" ht="12.75" hidden="1">
      <c r="A87" s="186" t="s">
        <v>3</v>
      </c>
      <c r="B87" s="210" t="s">
        <v>46</v>
      </c>
      <c r="C87" s="188" t="s">
        <v>124</v>
      </c>
      <c r="D87" s="211">
        <f>SUMIFS(DatabaseB!$G:$G,DatabaseB!$B:$B,Summary_Earnings!$C$65,DatabaseB!$F:$F,D$211,DatabaseB!$C:$C,$B87,DatabaseB!$D:$D,$A87,DatabaseB!$E:$E,$C87)</f>
        <v>0</v>
      </c>
      <c r="E87" s="211">
        <f>SUMIFS(DatabaseB!$G:$G,DatabaseB!$B:$B,Summary_Earnings!$C$65,DatabaseB!$F:$F,E$211,DatabaseB!$C:$C,$B87,DatabaseB!$D:$D,$A87,DatabaseB!$E:$E,$C87)</f>
        <v>0</v>
      </c>
      <c r="F87" s="211">
        <f>SUMIFS(DatabaseB!$G:$G,DatabaseB!$B:$B,Summary_Earnings!$C$65,DatabaseB!$F:$F,F$211,DatabaseB!$C:$C,$B87,DatabaseB!$D:$D,$A87,DatabaseB!$E:$E,$C87)</f>
        <v>0</v>
      </c>
      <c r="G87" s="211">
        <f>SUMIFS(DatabaseB!$G:$G,DatabaseB!$B:$B,Summary_Earnings!$C$65,DatabaseB!$F:$F,G$211,DatabaseB!$C:$C,$B87,DatabaseB!$D:$D,$A87,DatabaseB!$E:$E,$C87)</f>
        <v>0</v>
      </c>
      <c r="H87" s="211">
        <f>SUMIFS(DatabaseB!$G:$G,DatabaseB!$B:$B,Summary_Earnings!$C$65,DatabaseB!$F:$F,H$211,DatabaseB!$C:$C,$B87,DatabaseB!$D:$D,$A87,DatabaseB!$E:$E,$C87)</f>
        <v>0</v>
      </c>
      <c r="I87" s="29"/>
    </row>
    <row r="88" spans="1:9" ht="12.75" hidden="1">
      <c r="A88" s="186" t="s">
        <v>3</v>
      </c>
      <c r="B88" s="210" t="s">
        <v>46</v>
      </c>
      <c r="C88" s="191" t="s">
        <v>1</v>
      </c>
      <c r="D88" s="211">
        <f>SUMIFS(DatabaseB!$G:$G,DatabaseB!$B:$B,Summary_Earnings!$C$65,DatabaseB!$F:$F,D$211,DatabaseB!$C:$C,$B88,DatabaseB!$D:$D,$A88,DatabaseB!$E:$E,$C88)</f>
        <v>0</v>
      </c>
      <c r="E88" s="211">
        <f>SUMIFS(DatabaseB!$G:$G,DatabaseB!$B:$B,Summary_Earnings!$C$65,DatabaseB!$F:$F,E$211,DatabaseB!$C:$C,$B88,DatabaseB!$D:$D,$A88,DatabaseB!$E:$E,$C88)</f>
        <v>0</v>
      </c>
      <c r="F88" s="211">
        <f>SUMIFS(DatabaseB!$G:$G,DatabaseB!$B:$B,Summary_Earnings!$C$65,DatabaseB!$F:$F,F$211,DatabaseB!$C:$C,$B88,DatabaseB!$D:$D,$A88,DatabaseB!$E:$E,$C88)</f>
        <v>0</v>
      </c>
      <c r="G88" s="211">
        <f>SUMIFS(DatabaseB!$G:$G,DatabaseB!$B:$B,Summary_Earnings!$C$65,DatabaseB!$F:$F,G$211,DatabaseB!$C:$C,$B88,DatabaseB!$D:$D,$A88,DatabaseB!$E:$E,$C88)</f>
        <v>0</v>
      </c>
      <c r="H88" s="211">
        <f>SUMIFS(DatabaseB!$G:$G,DatabaseB!$B:$B,Summary_Earnings!$C$65,DatabaseB!$F:$F,H$211,DatabaseB!$C:$C,$B88,DatabaseB!$D:$D,$A88,DatabaseB!$E:$E,$C88)</f>
        <v>0</v>
      </c>
      <c r="I88" s="29"/>
    </row>
    <row r="89" spans="1:9" ht="12.75" hidden="1">
      <c r="A89" s="186" t="s">
        <v>3</v>
      </c>
      <c r="B89" s="210" t="s">
        <v>46</v>
      </c>
      <c r="C89" s="222" t="s">
        <v>123</v>
      </c>
      <c r="D89" s="211">
        <f>IF(SUMIFS(DatabaseB!$G:$G,DatabaseB!$B:$B,Summary_Earnings!$C$65,DatabaseB!$F:$F,D$211,DatabaseB!$C:$C,$B89,DatabaseB!$D:$D,$A89,DatabaseB!$E:$E,$C89)=0,SUM(D83:D84),SUMIFS(DatabaseB!$G:$G,DatabaseB!$B:$B,Summary_Earnings!$C$65,DatabaseB!$F:$F,D$211,DatabaseB!$C:$C,$B89,DatabaseB!$D:$D,$A89,DatabaseB!$E:$E,$C89))</f>
        <v>0</v>
      </c>
      <c r="E89" s="211">
        <f>IF(SUMIFS(DatabaseB!$G:$G,DatabaseB!$B:$B,Summary_Earnings!$C$65,DatabaseB!$F:$F,E$211,DatabaseB!$C:$C,$B89,DatabaseB!$D:$D,$A89,DatabaseB!$E:$E,$C89)=0,SUM(E83:E84),SUMIFS(DatabaseB!$G:$G,DatabaseB!$B:$B,Summary_Earnings!$C$65,DatabaseB!$F:$F,E$211,DatabaseB!$C:$C,$B89,DatabaseB!$D:$D,$A89,DatabaseB!$E:$E,$C89))</f>
        <v>0</v>
      </c>
      <c r="F89" s="211">
        <f>IF(SUMIFS(DatabaseB!$G:$G,DatabaseB!$B:$B,Summary_Earnings!$C$65,DatabaseB!$F:$F,F$211,DatabaseB!$C:$C,$B89,DatabaseB!$D:$D,$A89,DatabaseB!$E:$E,$C89)=0,SUM(F83:F84),SUMIFS(DatabaseB!$G:$G,DatabaseB!$B:$B,Summary_Earnings!$C$65,DatabaseB!$F:$F,F$211,DatabaseB!$C:$C,$B89,DatabaseB!$D:$D,$A89,DatabaseB!$E:$E,$C89))</f>
        <v>0</v>
      </c>
      <c r="G89" s="211">
        <f>IF(SUMIFS(DatabaseB!$G:$G,DatabaseB!$B:$B,Summary_Earnings!$C$65,DatabaseB!$F:$F,G$211,DatabaseB!$C:$C,$B89,DatabaseB!$D:$D,$A89,DatabaseB!$E:$E,$C89)=0,SUM(G83:G84),SUMIFS(DatabaseB!$G:$G,DatabaseB!$B:$B,Summary_Earnings!$C$65,DatabaseB!$F:$F,G$211,DatabaseB!$C:$C,$B89,DatabaseB!$D:$D,$A89,DatabaseB!$E:$E,$C89))</f>
        <v>0</v>
      </c>
      <c r="H89" s="211">
        <f>IF(SUMIFS(DatabaseB!$G:$G,DatabaseB!$B:$B,Summary_Earnings!$C$65,DatabaseB!$F:$F,H$211,DatabaseB!$C:$C,$B89,DatabaseB!$D:$D,$A89,DatabaseB!$E:$E,$C89)=0,SUM(H83:H84),SUMIFS(DatabaseB!$G:$G,DatabaseB!$B:$B,Summary_Earnings!$C$65,DatabaseB!$F:$F,H$211,DatabaseB!$C:$C,$B89,DatabaseB!$D:$D,$A89,DatabaseB!$E:$E,$C89))</f>
        <v>0</v>
      </c>
      <c r="I89" s="29"/>
    </row>
    <row r="90" spans="1:9" ht="12.75" hidden="1">
      <c r="A90" s="186" t="s">
        <v>3</v>
      </c>
      <c r="B90" s="210" t="s">
        <v>46</v>
      </c>
      <c r="C90" s="190" t="s">
        <v>119</v>
      </c>
      <c r="D90" s="211">
        <f>IF(SUMIFS(DatabaseB!$G:$G,DatabaseB!$B:$B,Summary_Earnings!$C$65,DatabaseB!$F:$F,D$211,DatabaseB!$C:$C,$B90,DatabaseB!$D:$D,$A90,DatabaseB!$E:$E,$C90)=0,SUM(D85:D87),SUMIFS(DatabaseB!$G:$G,DatabaseB!$B:$B,Summary_Earnings!$C$65,DatabaseB!$F:$F,D$211,DatabaseB!$C:$C,$B90,DatabaseB!$D:$D,$A90,DatabaseB!$E:$E,$C90))</f>
        <v>0</v>
      </c>
      <c r="E90" s="211">
        <f>IF(SUMIFS(DatabaseB!$G:$G,DatabaseB!$B:$B,Summary_Earnings!$C$65,DatabaseB!$F:$F,E$211,DatabaseB!$C:$C,$B90,DatabaseB!$D:$D,$A90,DatabaseB!$E:$E,$C90)=0,SUM(E85:E87),SUMIFS(DatabaseB!$G:$G,DatabaseB!$B:$B,Summary_Earnings!$C$65,DatabaseB!$F:$F,E$211,DatabaseB!$C:$C,$B90,DatabaseB!$D:$D,$A90,DatabaseB!$E:$E,$C90))</f>
        <v>0</v>
      </c>
      <c r="F90" s="211">
        <f>IF(SUMIFS(DatabaseB!$G:$G,DatabaseB!$B:$B,Summary_Earnings!$C$65,DatabaseB!$F:$F,F$211,DatabaseB!$C:$C,$B90,DatabaseB!$D:$D,$A90,DatabaseB!$E:$E,$C90)=0,SUM(F85:F87),SUMIFS(DatabaseB!$G:$G,DatabaseB!$B:$B,Summary_Earnings!$C$65,DatabaseB!$F:$F,F$211,DatabaseB!$C:$C,$B90,DatabaseB!$D:$D,$A90,DatabaseB!$E:$E,$C90))</f>
        <v>0</v>
      </c>
      <c r="G90" s="211">
        <f>IF(SUMIFS(DatabaseB!$G:$G,DatabaseB!$B:$B,Summary_Earnings!$C$65,DatabaseB!$F:$F,G$211,DatabaseB!$C:$C,$B90,DatabaseB!$D:$D,$A90,DatabaseB!$E:$E,$C90)=0,SUM(G85:G87),SUMIFS(DatabaseB!$G:$G,DatabaseB!$B:$B,Summary_Earnings!$C$65,DatabaseB!$F:$F,G$211,DatabaseB!$C:$C,$B90,DatabaseB!$D:$D,$A90,DatabaseB!$E:$E,$C90))</f>
        <v>0</v>
      </c>
      <c r="H90" s="211">
        <f>IF(SUMIFS(DatabaseB!$G:$G,DatabaseB!$B:$B,Summary_Earnings!$C$65,DatabaseB!$F:$F,H$211,DatabaseB!$C:$C,$B90,DatabaseB!$D:$D,$A90,DatabaseB!$E:$E,$C90)=0,SUM(H85:H87),SUMIFS(DatabaseB!$G:$G,DatabaseB!$B:$B,Summary_Earnings!$C$65,DatabaseB!$F:$F,H$211,DatabaseB!$C:$C,$B90,DatabaseB!$D:$D,$A90,DatabaseB!$E:$E,$C90))</f>
        <v>0</v>
      </c>
      <c r="I90" s="29"/>
    </row>
    <row r="91" spans="1:9" ht="12.75" hidden="1">
      <c r="A91" s="186" t="s">
        <v>3</v>
      </c>
      <c r="B91" s="210" t="s">
        <v>46</v>
      </c>
      <c r="C91" s="191" t="s">
        <v>2</v>
      </c>
      <c r="D91" s="211">
        <f>+D82+D88+D89+D90</f>
        <v>0</v>
      </c>
      <c r="E91" s="211">
        <f t="shared" ref="E91:H91" si="34">+E82+E88+E89+E90</f>
        <v>0</v>
      </c>
      <c r="F91" s="211">
        <f t="shared" si="34"/>
        <v>0</v>
      </c>
      <c r="G91" s="211">
        <f t="shared" si="34"/>
        <v>0</v>
      </c>
      <c r="H91" s="211">
        <f t="shared" si="34"/>
        <v>0</v>
      </c>
      <c r="I91" s="29"/>
    </row>
    <row r="92" spans="1:9" ht="12.75" hidden="1">
      <c r="A92" s="186"/>
      <c r="B92" s="200"/>
      <c r="C92" s="200"/>
      <c r="D92" s="201"/>
      <c r="E92" s="201"/>
      <c r="F92" s="201"/>
      <c r="G92" s="201"/>
      <c r="H92" s="201"/>
      <c r="I92" s="29"/>
    </row>
    <row r="93" spans="1:9" ht="12.75" hidden="1">
      <c r="A93" s="186" t="s">
        <v>4</v>
      </c>
      <c r="B93" s="210" t="s">
        <v>46</v>
      </c>
      <c r="C93" s="188" t="s">
        <v>122</v>
      </c>
      <c r="D93" s="211">
        <f>+D71+D82</f>
        <v>0</v>
      </c>
      <c r="E93" s="211">
        <f t="shared" ref="E93:H93" si="35">+E71+E82</f>
        <v>0</v>
      </c>
      <c r="F93" s="211">
        <f t="shared" si="35"/>
        <v>0</v>
      </c>
      <c r="G93" s="211">
        <f t="shared" si="35"/>
        <v>0</v>
      </c>
      <c r="H93" s="211">
        <f t="shared" si="35"/>
        <v>0</v>
      </c>
      <c r="I93" s="29"/>
    </row>
    <row r="94" spans="1:9" ht="12.75" hidden="1">
      <c r="A94" s="186" t="s">
        <v>4</v>
      </c>
      <c r="B94" s="210" t="s">
        <v>46</v>
      </c>
      <c r="C94" s="188" t="s">
        <v>108</v>
      </c>
      <c r="D94" s="211">
        <f t="shared" ref="D94:H94" si="36">+D72+D83</f>
        <v>0</v>
      </c>
      <c r="E94" s="211">
        <f t="shared" si="36"/>
        <v>0</v>
      </c>
      <c r="F94" s="211">
        <f t="shared" si="36"/>
        <v>0</v>
      </c>
      <c r="G94" s="211">
        <f t="shared" si="36"/>
        <v>0</v>
      </c>
      <c r="H94" s="211">
        <f t="shared" si="36"/>
        <v>0</v>
      </c>
      <c r="I94" s="29"/>
    </row>
    <row r="95" spans="1:9" ht="12.75" hidden="1">
      <c r="A95" s="186" t="s">
        <v>4</v>
      </c>
      <c r="B95" s="210" t="s">
        <v>46</v>
      </c>
      <c r="C95" s="188" t="s">
        <v>109</v>
      </c>
      <c r="D95" s="211">
        <f t="shared" ref="D95:H95" si="37">+D73+D84</f>
        <v>0</v>
      </c>
      <c r="E95" s="211">
        <f t="shared" si="37"/>
        <v>0</v>
      </c>
      <c r="F95" s="211">
        <f t="shared" si="37"/>
        <v>0</v>
      </c>
      <c r="G95" s="211">
        <f t="shared" si="37"/>
        <v>0</v>
      </c>
      <c r="H95" s="211">
        <f t="shared" si="37"/>
        <v>0</v>
      </c>
      <c r="I95" s="29"/>
    </row>
    <row r="96" spans="1:9" ht="12.75" hidden="1">
      <c r="A96" s="186" t="s">
        <v>4</v>
      </c>
      <c r="B96" s="210" t="s">
        <v>46</v>
      </c>
      <c r="C96" s="188" t="s">
        <v>114</v>
      </c>
      <c r="D96" s="211">
        <f t="shared" ref="D96:H96" si="38">+D74+D85</f>
        <v>0</v>
      </c>
      <c r="E96" s="211">
        <f t="shared" si="38"/>
        <v>0</v>
      </c>
      <c r="F96" s="211">
        <f t="shared" si="38"/>
        <v>0</v>
      </c>
      <c r="G96" s="211">
        <f t="shared" si="38"/>
        <v>0</v>
      </c>
      <c r="H96" s="211">
        <f t="shared" si="38"/>
        <v>0</v>
      </c>
      <c r="I96" s="29"/>
    </row>
    <row r="97" spans="1:9" ht="12.75" hidden="1">
      <c r="A97" s="186" t="s">
        <v>4</v>
      </c>
      <c r="B97" s="210" t="s">
        <v>46</v>
      </c>
      <c r="C97" s="188" t="s">
        <v>116</v>
      </c>
      <c r="D97" s="211">
        <f t="shared" ref="D97:H97" si="39">+D75+D86</f>
        <v>0</v>
      </c>
      <c r="E97" s="211">
        <f t="shared" si="39"/>
        <v>0</v>
      </c>
      <c r="F97" s="211">
        <f t="shared" si="39"/>
        <v>0</v>
      </c>
      <c r="G97" s="211">
        <f t="shared" si="39"/>
        <v>0</v>
      </c>
      <c r="H97" s="211">
        <f t="shared" si="39"/>
        <v>0</v>
      </c>
      <c r="I97" s="29"/>
    </row>
    <row r="98" spans="1:9" ht="12.75" hidden="1">
      <c r="A98" s="186" t="s">
        <v>4</v>
      </c>
      <c r="B98" s="210" t="s">
        <v>46</v>
      </c>
      <c r="C98" s="188" t="s">
        <v>124</v>
      </c>
      <c r="D98" s="211">
        <f t="shared" ref="D98:H98" si="40">+D76+D87</f>
        <v>0</v>
      </c>
      <c r="E98" s="211">
        <f t="shared" si="40"/>
        <v>0</v>
      </c>
      <c r="F98" s="211">
        <f t="shared" si="40"/>
        <v>0</v>
      </c>
      <c r="G98" s="211">
        <f t="shared" si="40"/>
        <v>0</v>
      </c>
      <c r="H98" s="211">
        <f t="shared" si="40"/>
        <v>0</v>
      </c>
      <c r="I98" s="29"/>
    </row>
    <row r="99" spans="1:9" ht="12.75" hidden="1">
      <c r="A99" s="186" t="s">
        <v>4</v>
      </c>
      <c r="B99" s="210" t="s">
        <v>46</v>
      </c>
      <c r="C99" s="191" t="s">
        <v>1</v>
      </c>
      <c r="D99" s="211">
        <f t="shared" ref="D99:H99" si="41">+D77+D88</f>
        <v>0</v>
      </c>
      <c r="E99" s="211">
        <f t="shared" si="41"/>
        <v>0</v>
      </c>
      <c r="F99" s="211">
        <f t="shared" si="41"/>
        <v>0</v>
      </c>
      <c r="G99" s="211">
        <f t="shared" si="41"/>
        <v>0</v>
      </c>
      <c r="H99" s="211">
        <f t="shared" si="41"/>
        <v>0</v>
      </c>
      <c r="I99" s="29"/>
    </row>
    <row r="100" spans="1:9" ht="12.75" hidden="1">
      <c r="A100" s="186" t="s">
        <v>4</v>
      </c>
      <c r="B100" s="210" t="s">
        <v>46</v>
      </c>
      <c r="C100" s="222" t="s">
        <v>123</v>
      </c>
      <c r="D100" s="211">
        <f t="shared" ref="D100:H100" si="42">+D78+D89</f>
        <v>0</v>
      </c>
      <c r="E100" s="211">
        <f t="shared" si="42"/>
        <v>0</v>
      </c>
      <c r="F100" s="211">
        <f t="shared" si="42"/>
        <v>0</v>
      </c>
      <c r="G100" s="211">
        <f t="shared" si="42"/>
        <v>0</v>
      </c>
      <c r="H100" s="211">
        <f t="shared" si="42"/>
        <v>0</v>
      </c>
      <c r="I100" s="29"/>
    </row>
    <row r="101" spans="1:9" ht="12.75" hidden="1">
      <c r="A101" s="186" t="s">
        <v>4</v>
      </c>
      <c r="B101" s="210" t="s">
        <v>46</v>
      </c>
      <c r="C101" s="190" t="s">
        <v>119</v>
      </c>
      <c r="D101" s="211">
        <f t="shared" ref="D101:H101" si="43">+D79+D90</f>
        <v>0</v>
      </c>
      <c r="E101" s="211">
        <f t="shared" si="43"/>
        <v>0</v>
      </c>
      <c r="F101" s="211">
        <f t="shared" si="43"/>
        <v>0</v>
      </c>
      <c r="G101" s="211">
        <f t="shared" si="43"/>
        <v>0</v>
      </c>
      <c r="H101" s="211">
        <f t="shared" si="43"/>
        <v>0</v>
      </c>
      <c r="I101" s="29"/>
    </row>
    <row r="102" spans="1:9" ht="12.75" hidden="1">
      <c r="A102" s="186" t="s">
        <v>4</v>
      </c>
      <c r="B102" s="210" t="s">
        <v>46</v>
      </c>
      <c r="C102" s="191" t="s">
        <v>2</v>
      </c>
      <c r="D102" s="211">
        <f t="shared" ref="D102:H102" si="44">+D80+D91</f>
        <v>0</v>
      </c>
      <c r="E102" s="211">
        <f t="shared" si="44"/>
        <v>0</v>
      </c>
      <c r="F102" s="211">
        <f t="shared" si="44"/>
        <v>0</v>
      </c>
      <c r="G102" s="211">
        <f t="shared" si="44"/>
        <v>0</v>
      </c>
      <c r="H102" s="211">
        <f t="shared" si="44"/>
        <v>0</v>
      </c>
      <c r="I102" s="29"/>
    </row>
    <row r="103" spans="1:9" ht="12.75" hidden="1">
      <c r="A103" s="29"/>
      <c r="B103" s="29"/>
      <c r="C103" s="29"/>
      <c r="D103" s="29"/>
      <c r="E103" s="29"/>
      <c r="F103" s="29"/>
      <c r="G103" s="29"/>
      <c r="H103" s="29"/>
      <c r="I103" s="29"/>
    </row>
    <row r="104" spans="1:9" ht="12.75" hidden="1">
      <c r="A104" s="29"/>
      <c r="B104" s="29"/>
      <c r="C104" s="29"/>
      <c r="D104" s="29"/>
      <c r="E104" s="29"/>
      <c r="F104" s="29"/>
      <c r="G104" s="29"/>
      <c r="H104" s="29"/>
      <c r="I104" s="29"/>
    </row>
    <row r="105" spans="1:9" ht="12.75" hidden="1">
      <c r="A105" s="29"/>
      <c r="B105" s="29"/>
      <c r="C105" s="29"/>
      <c r="D105" s="208" t="s">
        <v>37</v>
      </c>
      <c r="E105" s="208" t="s">
        <v>38</v>
      </c>
      <c r="F105" s="208" t="s">
        <v>39</v>
      </c>
      <c r="G105" s="208" t="s">
        <v>40</v>
      </c>
      <c r="H105" s="208" t="s">
        <v>41</v>
      </c>
      <c r="I105" s="29"/>
    </row>
    <row r="106" spans="1:9" ht="38.25" hidden="1">
      <c r="A106" s="29"/>
      <c r="B106" s="29"/>
      <c r="C106" s="29"/>
      <c r="D106" s="212" t="s">
        <v>32</v>
      </c>
      <c r="E106" s="212" t="s">
        <v>33</v>
      </c>
      <c r="F106" s="212" t="s">
        <v>34</v>
      </c>
      <c r="G106" s="212" t="s">
        <v>35</v>
      </c>
      <c r="H106" s="212" t="s">
        <v>36</v>
      </c>
      <c r="I106" s="29"/>
    </row>
    <row r="107" spans="1:9" ht="12.75" hidden="1">
      <c r="A107" s="186" t="s">
        <v>0</v>
      </c>
      <c r="B107" s="210" t="s">
        <v>12</v>
      </c>
      <c r="C107" s="188" t="s">
        <v>122</v>
      </c>
      <c r="D107" s="211">
        <f>SUMIFS(DatabaseB!$G:$G,DatabaseB!$B:$B,Summary_Earnings!$C$65,DatabaseB!$F:$F,D$211,DatabaseB!$C:$C,$B107,DatabaseB!$D:$D,$A107,DatabaseB!$E:$E,$C107)</f>
        <v>0</v>
      </c>
      <c r="E107" s="211">
        <f>SUMIFS(DatabaseB!$G:$G,DatabaseB!$B:$B,Summary_Earnings!$C$65,DatabaseB!$F:$F,E$211,DatabaseB!$C:$C,$B107,DatabaseB!$D:$D,$A107,DatabaseB!$E:$E,$C107)</f>
        <v>0</v>
      </c>
      <c r="F107" s="211">
        <f>SUMIFS(DatabaseB!$G:$G,DatabaseB!$B:$B,Summary_Earnings!$C$65,DatabaseB!$F:$F,F$211,DatabaseB!$C:$C,$B107,DatabaseB!$D:$D,$A107,DatabaseB!$E:$E,$C107)</f>
        <v>0</v>
      </c>
      <c r="G107" s="211">
        <f>SUMIFS(DatabaseB!$G:$G,DatabaseB!$B:$B,Summary_Earnings!$C$65,DatabaseB!$F:$F,G$211,DatabaseB!$C:$C,$B107,DatabaseB!$D:$D,$A107,DatabaseB!$E:$E,$C107)</f>
        <v>0</v>
      </c>
      <c r="H107" s="211">
        <f>SUMIFS(DatabaseB!$G:$G,DatabaseB!$B:$B,Summary_Earnings!$C$65,DatabaseB!$F:$F,H$211,DatabaseB!$C:$C,$B107,DatabaseB!$D:$D,$A107,DatabaseB!$E:$E,$C107)</f>
        <v>0</v>
      </c>
      <c r="I107" s="29"/>
    </row>
    <row r="108" spans="1:9" ht="12.75" hidden="1">
      <c r="A108" s="186" t="s">
        <v>0</v>
      </c>
      <c r="B108" s="210" t="s">
        <v>12</v>
      </c>
      <c r="C108" s="188" t="s">
        <v>108</v>
      </c>
      <c r="D108" s="211">
        <f>SUMIFS(DatabaseB!$G:$G,DatabaseB!$B:$B,Summary_Earnings!$C$65,DatabaseB!$F:$F,D$211,DatabaseB!$C:$C,$B108,DatabaseB!$D:$D,$A108,DatabaseB!$E:$E,$C108)</f>
        <v>0</v>
      </c>
      <c r="E108" s="211">
        <f>SUMIFS(DatabaseB!$G:$G,DatabaseB!$B:$B,Summary_Earnings!$C$65,DatabaseB!$F:$F,E$211,DatabaseB!$C:$C,$B108,DatabaseB!$D:$D,$A108,DatabaseB!$E:$E,$C108)</f>
        <v>0</v>
      </c>
      <c r="F108" s="211">
        <f>SUMIFS(DatabaseB!$G:$G,DatabaseB!$B:$B,Summary_Earnings!$C$65,DatabaseB!$F:$F,F$211,DatabaseB!$C:$C,$B108,DatabaseB!$D:$D,$A108,DatabaseB!$E:$E,$C108)</f>
        <v>0</v>
      </c>
      <c r="G108" s="211">
        <f>SUMIFS(DatabaseB!$G:$G,DatabaseB!$B:$B,Summary_Earnings!$C$65,DatabaseB!$F:$F,G$211,DatabaseB!$C:$C,$B108,DatabaseB!$D:$D,$A108,DatabaseB!$E:$E,$C108)</f>
        <v>0</v>
      </c>
      <c r="H108" s="211">
        <f>SUMIFS(DatabaseB!$G:$G,DatabaseB!$B:$B,Summary_Earnings!$C$65,DatabaseB!$F:$F,H$211,DatabaseB!$C:$C,$B108,DatabaseB!$D:$D,$A108,DatabaseB!$E:$E,$C108)</f>
        <v>0</v>
      </c>
      <c r="I108" s="29"/>
    </row>
    <row r="109" spans="1:9" ht="12.75" hidden="1">
      <c r="A109" s="186" t="s">
        <v>0</v>
      </c>
      <c r="B109" s="210" t="s">
        <v>12</v>
      </c>
      <c r="C109" s="188" t="s">
        <v>109</v>
      </c>
      <c r="D109" s="211">
        <f>SUMIFS(DatabaseB!$G:$G,DatabaseB!$B:$B,Summary_Earnings!$C$65,DatabaseB!$F:$F,D$211,DatabaseB!$C:$C,$B109,DatabaseB!$D:$D,$A109,DatabaseB!$E:$E,$C109)</f>
        <v>0</v>
      </c>
      <c r="E109" s="211">
        <f>SUMIFS(DatabaseB!$G:$G,DatabaseB!$B:$B,Summary_Earnings!$C$65,DatabaseB!$F:$F,E$211,DatabaseB!$C:$C,$B109,DatabaseB!$D:$D,$A109,DatabaseB!$E:$E,$C109)</f>
        <v>0</v>
      </c>
      <c r="F109" s="211">
        <f>SUMIFS(DatabaseB!$G:$G,DatabaseB!$B:$B,Summary_Earnings!$C$65,DatabaseB!$F:$F,F$211,DatabaseB!$C:$C,$B109,DatabaseB!$D:$D,$A109,DatabaseB!$E:$E,$C109)</f>
        <v>0</v>
      </c>
      <c r="G109" s="211">
        <f>SUMIFS(DatabaseB!$G:$G,DatabaseB!$B:$B,Summary_Earnings!$C$65,DatabaseB!$F:$F,G$211,DatabaseB!$C:$C,$B109,DatabaseB!$D:$D,$A109,DatabaseB!$E:$E,$C109)</f>
        <v>0</v>
      </c>
      <c r="H109" s="211">
        <f>SUMIFS(DatabaseB!$G:$G,DatabaseB!$B:$B,Summary_Earnings!$C$65,DatabaseB!$F:$F,H$211,DatabaseB!$C:$C,$B109,DatabaseB!$D:$D,$A109,DatabaseB!$E:$E,$C109)</f>
        <v>0</v>
      </c>
      <c r="I109" s="29"/>
    </row>
    <row r="110" spans="1:9" ht="12.75" hidden="1">
      <c r="A110" s="186" t="s">
        <v>0</v>
      </c>
      <c r="B110" s="210" t="s">
        <v>12</v>
      </c>
      <c r="C110" s="188" t="s">
        <v>114</v>
      </c>
      <c r="D110" s="211">
        <f>SUMIFS(DatabaseB!$G:$G,DatabaseB!$B:$B,Summary_Earnings!$C$65,DatabaseB!$F:$F,D$211,DatabaseB!$C:$C,$B110,DatabaseB!$D:$D,$A110,DatabaseB!$E:$E,$C110)</f>
        <v>0</v>
      </c>
      <c r="E110" s="211">
        <f>SUMIFS(DatabaseB!$G:$G,DatabaseB!$B:$B,Summary_Earnings!$C$65,DatabaseB!$F:$F,E$211,DatabaseB!$C:$C,$B110,DatabaseB!$D:$D,$A110,DatabaseB!$E:$E,$C110)</f>
        <v>0</v>
      </c>
      <c r="F110" s="211">
        <f>SUMIFS(DatabaseB!$G:$G,DatabaseB!$B:$B,Summary_Earnings!$C$65,DatabaseB!$F:$F,F$211,DatabaseB!$C:$C,$B110,DatabaseB!$D:$D,$A110,DatabaseB!$E:$E,$C110)</f>
        <v>0</v>
      </c>
      <c r="G110" s="211">
        <f>SUMIFS(DatabaseB!$G:$G,DatabaseB!$B:$B,Summary_Earnings!$C$65,DatabaseB!$F:$F,G$211,DatabaseB!$C:$C,$B110,DatabaseB!$D:$D,$A110,DatabaseB!$E:$E,$C110)</f>
        <v>0</v>
      </c>
      <c r="H110" s="211">
        <f>SUMIFS(DatabaseB!$G:$G,DatabaseB!$B:$B,Summary_Earnings!$C$65,DatabaseB!$F:$F,H$211,DatabaseB!$C:$C,$B110,DatabaseB!$D:$D,$A110,DatabaseB!$E:$E,$C110)</f>
        <v>0</v>
      </c>
      <c r="I110" s="29"/>
    </row>
    <row r="111" spans="1:9" ht="12.75" hidden="1">
      <c r="A111" s="186" t="s">
        <v>0</v>
      </c>
      <c r="B111" s="210" t="s">
        <v>12</v>
      </c>
      <c r="C111" s="188" t="s">
        <v>116</v>
      </c>
      <c r="D111" s="211">
        <f>SUMIFS(DatabaseB!$G:$G,DatabaseB!$B:$B,Summary_Earnings!$C$65,DatabaseB!$F:$F,D$211,DatabaseB!$C:$C,$B111,DatabaseB!$D:$D,$A111,DatabaseB!$E:$E,$C111)</f>
        <v>0</v>
      </c>
      <c r="E111" s="211">
        <f>SUMIFS(DatabaseB!$G:$G,DatabaseB!$B:$B,Summary_Earnings!$C$65,DatabaseB!$F:$F,E$211,DatabaseB!$C:$C,$B111,DatabaseB!$D:$D,$A111,DatabaseB!$E:$E,$C111)</f>
        <v>0</v>
      </c>
      <c r="F111" s="211">
        <f>SUMIFS(DatabaseB!$G:$G,DatabaseB!$B:$B,Summary_Earnings!$C$65,DatabaseB!$F:$F,F$211,DatabaseB!$C:$C,$B111,DatabaseB!$D:$D,$A111,DatabaseB!$E:$E,$C111)</f>
        <v>0</v>
      </c>
      <c r="G111" s="211">
        <f>SUMIFS(DatabaseB!$G:$G,DatabaseB!$B:$B,Summary_Earnings!$C$65,DatabaseB!$F:$F,G$211,DatabaseB!$C:$C,$B111,DatabaseB!$D:$D,$A111,DatabaseB!$E:$E,$C111)</f>
        <v>0</v>
      </c>
      <c r="H111" s="211">
        <f>SUMIFS(DatabaseB!$G:$G,DatabaseB!$B:$B,Summary_Earnings!$C$65,DatabaseB!$F:$F,H$211,DatabaseB!$C:$C,$B111,DatabaseB!$D:$D,$A111,DatabaseB!$E:$E,$C111)</f>
        <v>0</v>
      </c>
      <c r="I111" s="29"/>
    </row>
    <row r="112" spans="1:9" ht="12.75" hidden="1">
      <c r="A112" s="186" t="s">
        <v>0</v>
      </c>
      <c r="B112" s="210" t="s">
        <v>12</v>
      </c>
      <c r="C112" s="222" t="s">
        <v>124</v>
      </c>
      <c r="D112" s="211">
        <f>SUMIFS(DatabaseB!$G:$G,DatabaseB!$B:$B,Summary_Earnings!$C$65,DatabaseB!$F:$F,D$211,DatabaseB!$C:$C,$B112,DatabaseB!$D:$D,$A112,DatabaseB!$E:$E,$C112)</f>
        <v>0</v>
      </c>
      <c r="E112" s="211">
        <f>SUMIFS(DatabaseB!$G:$G,DatabaseB!$B:$B,Summary_Earnings!$C$65,DatabaseB!$F:$F,E$211,DatabaseB!$C:$C,$B112,DatabaseB!$D:$D,$A112,DatabaseB!$E:$E,$C112)</f>
        <v>0</v>
      </c>
      <c r="F112" s="211">
        <f>SUMIFS(DatabaseB!$G:$G,DatabaseB!$B:$B,Summary_Earnings!$C$65,DatabaseB!$F:$F,F$211,DatabaseB!$C:$C,$B112,DatabaseB!$D:$D,$A112,DatabaseB!$E:$E,$C112)</f>
        <v>0</v>
      </c>
      <c r="G112" s="211">
        <f>SUMIFS(DatabaseB!$G:$G,DatabaseB!$B:$B,Summary_Earnings!$C$65,DatabaseB!$F:$F,G$211,DatabaseB!$C:$C,$B112,DatabaseB!$D:$D,$A112,DatabaseB!$E:$E,$C112)</f>
        <v>0</v>
      </c>
      <c r="H112" s="211">
        <f>SUMIFS(DatabaseB!$G:$G,DatabaseB!$B:$B,Summary_Earnings!$C$65,DatabaseB!$F:$F,H$211,DatabaseB!$C:$C,$B112,DatabaseB!$D:$D,$A112,DatabaseB!$E:$E,$C112)</f>
        <v>0</v>
      </c>
      <c r="I112" s="29"/>
    </row>
    <row r="113" spans="1:9" ht="12.75" hidden="1">
      <c r="A113" s="186" t="s">
        <v>0</v>
      </c>
      <c r="B113" s="210" t="s">
        <v>12</v>
      </c>
      <c r="C113" s="191" t="s">
        <v>1</v>
      </c>
      <c r="D113" s="211">
        <f>SUMIFS(DatabaseB!$G:$G,DatabaseB!$B:$B,Summary_Earnings!$C$65,DatabaseB!$F:$F,D$211,DatabaseB!$C:$C,$B113,DatabaseB!$D:$D,$A113,DatabaseB!$E:$E,$C113)</f>
        <v>0</v>
      </c>
      <c r="E113" s="211">
        <f>SUMIFS(DatabaseB!$G:$G,DatabaseB!$B:$B,Summary_Earnings!$C$65,DatabaseB!$F:$F,E$211,DatabaseB!$C:$C,$B113,DatabaseB!$D:$D,$A113,DatabaseB!$E:$E,$C113)</f>
        <v>0</v>
      </c>
      <c r="F113" s="211">
        <f>SUMIFS(DatabaseB!$G:$G,DatabaseB!$B:$B,Summary_Earnings!$C$65,DatabaseB!$F:$F,F$211,DatabaseB!$C:$C,$B113,DatabaseB!$D:$D,$A113,DatabaseB!$E:$E,$C113)</f>
        <v>0</v>
      </c>
      <c r="G113" s="211">
        <f>SUMIFS(DatabaseB!$G:$G,DatabaseB!$B:$B,Summary_Earnings!$C$65,DatabaseB!$F:$F,G$211,DatabaseB!$C:$C,$B113,DatabaseB!$D:$D,$A113,DatabaseB!$E:$E,$C113)</f>
        <v>0</v>
      </c>
      <c r="H113" s="211">
        <f>SUMIFS(DatabaseB!$G:$G,DatabaseB!$B:$B,Summary_Earnings!$C$65,DatabaseB!$F:$F,H$211,DatabaseB!$C:$C,$B113,DatabaseB!$D:$D,$A113,DatabaseB!$E:$E,$C113)</f>
        <v>0</v>
      </c>
      <c r="I113" s="29"/>
    </row>
    <row r="114" spans="1:9" ht="12.75" hidden="1">
      <c r="A114" s="186" t="s">
        <v>0</v>
      </c>
      <c r="B114" s="210" t="s">
        <v>12</v>
      </c>
      <c r="C114" s="190" t="s">
        <v>123</v>
      </c>
      <c r="D114" s="211">
        <f>IF(SUMIFS(DatabaseB!$G:$G,DatabaseB!$B:$B,Summary_Earnings!$C$65,DatabaseB!$F:$F,D$211,DatabaseB!$C:$C,$B114,DatabaseB!$D:$D,$A114,DatabaseB!$E:$E,$C114)=0,SUM(D108:D109),SUMIFS(DatabaseB!$G:$G,DatabaseB!$B:$B,Summary_Earnings!$C$65,DatabaseB!$F:$F,D$211,DatabaseB!$C:$C,$B114,DatabaseB!$D:$D,$A114,DatabaseB!$E:$E,$C114))</f>
        <v>0</v>
      </c>
      <c r="E114" s="211">
        <f>IF(SUMIFS(DatabaseB!$G:$G,DatabaseB!$B:$B,Summary_Earnings!$C$65,DatabaseB!$F:$F,E$211,DatabaseB!$C:$C,$B114,DatabaseB!$D:$D,$A114,DatabaseB!$E:$E,$C114)=0,SUM(E108:E109),SUMIFS(DatabaseB!$G:$G,DatabaseB!$B:$B,Summary_Earnings!$C$65,DatabaseB!$F:$F,E$211,DatabaseB!$C:$C,$B114,DatabaseB!$D:$D,$A114,DatabaseB!$E:$E,$C114))</f>
        <v>0</v>
      </c>
      <c r="F114" s="211">
        <f>IF(SUMIFS(DatabaseB!$G:$G,DatabaseB!$B:$B,Summary_Earnings!$C$65,DatabaseB!$F:$F,F$211,DatabaseB!$C:$C,$B114,DatabaseB!$D:$D,$A114,DatabaseB!$E:$E,$C114)=0,SUM(F108:F109),SUMIFS(DatabaseB!$G:$G,DatabaseB!$B:$B,Summary_Earnings!$C$65,DatabaseB!$F:$F,F$211,DatabaseB!$C:$C,$B114,DatabaseB!$D:$D,$A114,DatabaseB!$E:$E,$C114))</f>
        <v>0</v>
      </c>
      <c r="G114" s="211">
        <f>IF(SUMIFS(DatabaseB!$G:$G,DatabaseB!$B:$B,Summary_Earnings!$C$65,DatabaseB!$F:$F,G$211,DatabaseB!$C:$C,$B114,DatabaseB!$D:$D,$A114,DatabaseB!$E:$E,$C114)=0,SUM(G108:G109),SUMIFS(DatabaseB!$G:$G,DatabaseB!$B:$B,Summary_Earnings!$C$65,DatabaseB!$F:$F,G$211,DatabaseB!$C:$C,$B114,DatabaseB!$D:$D,$A114,DatabaseB!$E:$E,$C114))</f>
        <v>0</v>
      </c>
      <c r="H114" s="211">
        <f>IF(SUMIFS(DatabaseB!$G:$G,DatabaseB!$B:$B,Summary_Earnings!$C$65,DatabaseB!$F:$F,H$211,DatabaseB!$C:$C,$B114,DatabaseB!$D:$D,$A114,DatabaseB!$E:$E,$C114)=0,SUM(H108:H109),SUMIFS(DatabaseB!$G:$G,DatabaseB!$B:$B,Summary_Earnings!$C$65,DatabaseB!$F:$F,H$211,DatabaseB!$C:$C,$B114,DatabaseB!$D:$D,$A114,DatabaseB!$E:$E,$C114))</f>
        <v>0</v>
      </c>
      <c r="I114" s="29"/>
    </row>
    <row r="115" spans="1:9" ht="12.75" hidden="1">
      <c r="A115" s="186" t="s">
        <v>0</v>
      </c>
      <c r="B115" s="210" t="s">
        <v>12</v>
      </c>
      <c r="C115" s="191" t="s">
        <v>119</v>
      </c>
      <c r="D115" s="211">
        <f>IF(SUMIFS(DatabaseB!$G:$G,DatabaseB!$B:$B,Summary_Earnings!$C$65,DatabaseB!$F:$F,D$211,DatabaseB!$C:$C,$B115,DatabaseB!$D:$D,$A115,DatabaseB!$E:$E,$C115)=0,SUM(D110:D112),SUMIFS(DatabaseB!$G:$G,DatabaseB!$B:$B,Summary_Earnings!$C$65,DatabaseB!$F:$F,D$211,DatabaseB!$C:$C,$B115,DatabaseB!$D:$D,$A115,DatabaseB!$E:$E,$C115))</f>
        <v>0</v>
      </c>
      <c r="E115" s="211">
        <f>IF(SUMIFS(DatabaseB!$G:$G,DatabaseB!$B:$B,Summary_Earnings!$C$65,DatabaseB!$F:$F,E$211,DatabaseB!$C:$C,$B115,DatabaseB!$D:$D,$A115,DatabaseB!$E:$E,$C115)=0,SUM(E110:E112),SUMIFS(DatabaseB!$G:$G,DatabaseB!$B:$B,Summary_Earnings!$C$65,DatabaseB!$F:$F,E$211,DatabaseB!$C:$C,$B115,DatabaseB!$D:$D,$A115,DatabaseB!$E:$E,$C115))</f>
        <v>0</v>
      </c>
      <c r="F115" s="211">
        <f>IF(SUMIFS(DatabaseB!$G:$G,DatabaseB!$B:$B,Summary_Earnings!$C$65,DatabaseB!$F:$F,F$211,DatabaseB!$C:$C,$B115,DatabaseB!$D:$D,$A115,DatabaseB!$E:$E,$C115)=0,SUM(F110:F112),SUMIFS(DatabaseB!$G:$G,DatabaseB!$B:$B,Summary_Earnings!$C$65,DatabaseB!$F:$F,F$211,DatabaseB!$C:$C,$B115,DatabaseB!$D:$D,$A115,DatabaseB!$E:$E,$C115))</f>
        <v>0</v>
      </c>
      <c r="G115" s="211">
        <f>IF(SUMIFS(DatabaseB!$G:$G,DatabaseB!$B:$B,Summary_Earnings!$C$65,DatabaseB!$F:$F,G$211,DatabaseB!$C:$C,$B115,DatabaseB!$D:$D,$A115,DatabaseB!$E:$E,$C115)=0,SUM(G110:G112),SUMIFS(DatabaseB!$G:$G,DatabaseB!$B:$B,Summary_Earnings!$C$65,DatabaseB!$F:$F,G$211,DatabaseB!$C:$C,$B115,DatabaseB!$D:$D,$A115,DatabaseB!$E:$E,$C115))</f>
        <v>0</v>
      </c>
      <c r="H115" s="211">
        <f>IF(SUMIFS(DatabaseB!$G:$G,DatabaseB!$B:$B,Summary_Earnings!$C$65,DatabaseB!$F:$F,H$211,DatabaseB!$C:$C,$B115,DatabaseB!$D:$D,$A115,DatabaseB!$E:$E,$C115)=0,SUM(H110:H112),SUMIFS(DatabaseB!$G:$G,DatabaseB!$B:$B,Summary_Earnings!$C$65,DatabaseB!$F:$F,H$211,DatabaseB!$C:$C,$B115,DatabaseB!$D:$D,$A115,DatabaseB!$E:$E,$C115))</f>
        <v>0</v>
      </c>
      <c r="I115" s="29"/>
    </row>
    <row r="116" spans="1:9" ht="12.75" hidden="1">
      <c r="A116" s="186" t="s">
        <v>0</v>
      </c>
      <c r="B116" s="210" t="s">
        <v>12</v>
      </c>
      <c r="C116" s="188" t="s">
        <v>2</v>
      </c>
      <c r="D116" s="211">
        <f>+D107+D113+D114+D115</f>
        <v>0</v>
      </c>
      <c r="E116" s="211">
        <f t="shared" ref="E116:H116" si="45">+E107+E113+E114+E115</f>
        <v>0</v>
      </c>
      <c r="F116" s="211">
        <f t="shared" si="45"/>
        <v>0</v>
      </c>
      <c r="G116" s="211">
        <f t="shared" si="45"/>
        <v>0</v>
      </c>
      <c r="H116" s="211">
        <f t="shared" si="45"/>
        <v>0</v>
      </c>
      <c r="I116" s="29"/>
    </row>
    <row r="117" spans="1:9" ht="12.75" hidden="1">
      <c r="A117" s="186"/>
      <c r="B117" s="200"/>
      <c r="C117" s="200"/>
      <c r="D117" s="201"/>
      <c r="E117" s="201"/>
      <c r="F117" s="201"/>
      <c r="G117" s="201"/>
      <c r="H117" s="201"/>
      <c r="I117" s="29"/>
    </row>
    <row r="118" spans="1:9" ht="12.75" hidden="1">
      <c r="A118" s="186" t="s">
        <v>3</v>
      </c>
      <c r="B118" s="210" t="s">
        <v>12</v>
      </c>
      <c r="C118" s="188" t="s">
        <v>122</v>
      </c>
      <c r="D118" s="211">
        <f>SUMIFS(DatabaseB!$G:$G,DatabaseB!$B:$B,Summary_Earnings!$C$65,DatabaseB!$F:$F,D$211,DatabaseB!$C:$C,$B118,DatabaseB!$D:$D,$A118,DatabaseB!$E:$E,$C118)</f>
        <v>0</v>
      </c>
      <c r="E118" s="211">
        <f>SUMIFS(DatabaseB!$G:$G,DatabaseB!$B:$B,Summary_Earnings!$C$65,DatabaseB!$F:$F,E$211,DatabaseB!$C:$C,$B118,DatabaseB!$D:$D,$A118,DatabaseB!$E:$E,$C118)</f>
        <v>0</v>
      </c>
      <c r="F118" s="211">
        <f>SUMIFS(DatabaseB!$G:$G,DatabaseB!$B:$B,Summary_Earnings!$C$65,DatabaseB!$F:$F,F$211,DatabaseB!$C:$C,$B118,DatabaseB!$D:$D,$A118,DatabaseB!$E:$E,$C118)</f>
        <v>0</v>
      </c>
      <c r="G118" s="211">
        <f>SUMIFS(DatabaseB!$G:$G,DatabaseB!$B:$B,Summary_Earnings!$C$65,DatabaseB!$F:$F,G$211,DatabaseB!$C:$C,$B118,DatabaseB!$D:$D,$A118,DatabaseB!$E:$E,$C118)</f>
        <v>0</v>
      </c>
      <c r="H118" s="211">
        <f>SUMIFS(DatabaseB!$G:$G,DatabaseB!$B:$B,Summary_Earnings!$C$65,DatabaseB!$F:$F,H$211,DatabaseB!$C:$C,$B118,DatabaseB!$D:$D,$A118,DatabaseB!$E:$E,$C118)</f>
        <v>0</v>
      </c>
      <c r="I118" s="29"/>
    </row>
    <row r="119" spans="1:9" ht="12.75" hidden="1">
      <c r="A119" s="186" t="s">
        <v>3</v>
      </c>
      <c r="B119" s="210" t="s">
        <v>12</v>
      </c>
      <c r="C119" s="188" t="s">
        <v>108</v>
      </c>
      <c r="D119" s="211">
        <f>SUMIFS(DatabaseB!$G:$G,DatabaseB!$B:$B,Summary_Earnings!$C$65,DatabaseB!$F:$F,D$211,DatabaseB!$C:$C,$B119,DatabaseB!$D:$D,$A119,DatabaseB!$E:$E,$C119)</f>
        <v>0</v>
      </c>
      <c r="E119" s="211">
        <f>SUMIFS(DatabaseB!$G:$G,DatabaseB!$B:$B,Summary_Earnings!$C$65,DatabaseB!$F:$F,E$211,DatabaseB!$C:$C,$B119,DatabaseB!$D:$D,$A119,DatabaseB!$E:$E,$C119)</f>
        <v>0</v>
      </c>
      <c r="F119" s="211">
        <f>SUMIFS(DatabaseB!$G:$G,DatabaseB!$B:$B,Summary_Earnings!$C$65,DatabaseB!$F:$F,F$211,DatabaseB!$C:$C,$B119,DatabaseB!$D:$D,$A119,DatabaseB!$E:$E,$C119)</f>
        <v>0</v>
      </c>
      <c r="G119" s="211">
        <f>SUMIFS(DatabaseB!$G:$G,DatabaseB!$B:$B,Summary_Earnings!$C$65,DatabaseB!$F:$F,G$211,DatabaseB!$C:$C,$B119,DatabaseB!$D:$D,$A119,DatabaseB!$E:$E,$C119)</f>
        <v>0</v>
      </c>
      <c r="H119" s="211">
        <f>SUMIFS(DatabaseB!$G:$G,DatabaseB!$B:$B,Summary_Earnings!$C$65,DatabaseB!$F:$F,H$211,DatabaseB!$C:$C,$B119,DatabaseB!$D:$D,$A119,DatabaseB!$E:$E,$C119)</f>
        <v>0</v>
      </c>
      <c r="I119" s="29"/>
    </row>
    <row r="120" spans="1:9" ht="12.75" hidden="1">
      <c r="A120" s="186" t="s">
        <v>3</v>
      </c>
      <c r="B120" s="210" t="s">
        <v>12</v>
      </c>
      <c r="C120" s="188" t="s">
        <v>109</v>
      </c>
      <c r="D120" s="211">
        <f>SUMIFS(DatabaseB!$G:$G,DatabaseB!$B:$B,Summary_Earnings!$C$65,DatabaseB!$F:$F,D$211,DatabaseB!$C:$C,$B120,DatabaseB!$D:$D,$A120,DatabaseB!$E:$E,$C120)</f>
        <v>0</v>
      </c>
      <c r="E120" s="211">
        <f>SUMIFS(DatabaseB!$G:$G,DatabaseB!$B:$B,Summary_Earnings!$C$65,DatabaseB!$F:$F,E$211,DatabaseB!$C:$C,$B120,DatabaseB!$D:$D,$A120,DatabaseB!$E:$E,$C120)</f>
        <v>0</v>
      </c>
      <c r="F120" s="211">
        <f>SUMIFS(DatabaseB!$G:$G,DatabaseB!$B:$B,Summary_Earnings!$C$65,DatabaseB!$F:$F,F$211,DatabaseB!$C:$C,$B120,DatabaseB!$D:$D,$A120,DatabaseB!$E:$E,$C120)</f>
        <v>0</v>
      </c>
      <c r="G120" s="211">
        <f>SUMIFS(DatabaseB!$G:$G,DatabaseB!$B:$B,Summary_Earnings!$C$65,DatabaseB!$F:$F,G$211,DatabaseB!$C:$C,$B120,DatabaseB!$D:$D,$A120,DatabaseB!$E:$E,$C120)</f>
        <v>0</v>
      </c>
      <c r="H120" s="211">
        <f>SUMIFS(DatabaseB!$G:$G,DatabaseB!$B:$B,Summary_Earnings!$C$65,DatabaseB!$F:$F,H$211,DatabaseB!$C:$C,$B120,DatabaseB!$D:$D,$A120,DatabaseB!$E:$E,$C120)</f>
        <v>0</v>
      </c>
      <c r="I120" s="29"/>
    </row>
    <row r="121" spans="1:9" ht="12.75" hidden="1">
      <c r="A121" s="186" t="s">
        <v>3</v>
      </c>
      <c r="B121" s="210" t="s">
        <v>12</v>
      </c>
      <c r="C121" s="188" t="s">
        <v>114</v>
      </c>
      <c r="D121" s="211">
        <f>SUMIFS(DatabaseB!$G:$G,DatabaseB!$B:$B,Summary_Earnings!$C$65,DatabaseB!$F:$F,D$211,DatabaseB!$C:$C,$B121,DatabaseB!$D:$D,$A121,DatabaseB!$E:$E,$C121)</f>
        <v>0</v>
      </c>
      <c r="E121" s="211">
        <f>SUMIFS(DatabaseB!$G:$G,DatabaseB!$B:$B,Summary_Earnings!$C$65,DatabaseB!$F:$F,E$211,DatabaseB!$C:$C,$B121,DatabaseB!$D:$D,$A121,DatabaseB!$E:$E,$C121)</f>
        <v>0</v>
      </c>
      <c r="F121" s="211">
        <f>SUMIFS(DatabaseB!$G:$G,DatabaseB!$B:$B,Summary_Earnings!$C$65,DatabaseB!$F:$F,F$211,DatabaseB!$C:$C,$B121,DatabaseB!$D:$D,$A121,DatabaseB!$E:$E,$C121)</f>
        <v>0</v>
      </c>
      <c r="G121" s="211">
        <f>SUMIFS(DatabaseB!$G:$G,DatabaseB!$B:$B,Summary_Earnings!$C$65,DatabaseB!$F:$F,G$211,DatabaseB!$C:$C,$B121,DatabaseB!$D:$D,$A121,DatabaseB!$E:$E,$C121)</f>
        <v>0</v>
      </c>
      <c r="H121" s="211">
        <f>SUMIFS(DatabaseB!$G:$G,DatabaseB!$B:$B,Summary_Earnings!$C$65,DatabaseB!$F:$F,H$211,DatabaseB!$C:$C,$B121,DatabaseB!$D:$D,$A121,DatabaseB!$E:$E,$C121)</f>
        <v>0</v>
      </c>
      <c r="I121" s="29"/>
    </row>
    <row r="122" spans="1:9" ht="12.75" hidden="1">
      <c r="A122" s="186" t="s">
        <v>3</v>
      </c>
      <c r="B122" s="210" t="s">
        <v>12</v>
      </c>
      <c r="C122" s="188" t="s">
        <v>116</v>
      </c>
      <c r="D122" s="211">
        <f>SUMIFS(DatabaseB!$G:$G,DatabaseB!$B:$B,Summary_Earnings!$C$65,DatabaseB!$F:$F,D$211,DatabaseB!$C:$C,$B122,DatabaseB!$D:$D,$A122,DatabaseB!$E:$E,$C122)</f>
        <v>0</v>
      </c>
      <c r="E122" s="211">
        <f>SUMIFS(DatabaseB!$G:$G,DatabaseB!$B:$B,Summary_Earnings!$C$65,DatabaseB!$F:$F,E$211,DatabaseB!$C:$C,$B122,DatabaseB!$D:$D,$A122,DatabaseB!$E:$E,$C122)</f>
        <v>0</v>
      </c>
      <c r="F122" s="211">
        <f>SUMIFS(DatabaseB!$G:$G,DatabaseB!$B:$B,Summary_Earnings!$C$65,DatabaseB!$F:$F,F$211,DatabaseB!$C:$C,$B122,DatabaseB!$D:$D,$A122,DatabaseB!$E:$E,$C122)</f>
        <v>0</v>
      </c>
      <c r="G122" s="211">
        <f>SUMIFS(DatabaseB!$G:$G,DatabaseB!$B:$B,Summary_Earnings!$C$65,DatabaseB!$F:$F,G$211,DatabaseB!$C:$C,$B122,DatabaseB!$D:$D,$A122,DatabaseB!$E:$E,$C122)</f>
        <v>0</v>
      </c>
      <c r="H122" s="211">
        <f>SUMIFS(DatabaseB!$G:$G,DatabaseB!$B:$B,Summary_Earnings!$C$65,DatabaseB!$F:$F,H$211,DatabaseB!$C:$C,$B122,DatabaseB!$D:$D,$A122,DatabaseB!$E:$E,$C122)</f>
        <v>0</v>
      </c>
      <c r="I122" s="29"/>
    </row>
    <row r="123" spans="1:9" ht="12.75" hidden="1">
      <c r="A123" s="186" t="s">
        <v>3</v>
      </c>
      <c r="B123" s="210" t="s">
        <v>12</v>
      </c>
      <c r="C123" s="188" t="s">
        <v>124</v>
      </c>
      <c r="D123" s="211">
        <f>SUMIFS(DatabaseB!$G:$G,DatabaseB!$B:$B,Summary_Earnings!$C$65,DatabaseB!$F:$F,D$211,DatabaseB!$C:$C,$B123,DatabaseB!$D:$D,$A123,DatabaseB!$E:$E,$C123)</f>
        <v>0</v>
      </c>
      <c r="E123" s="211">
        <f>SUMIFS(DatabaseB!$G:$G,DatabaseB!$B:$B,Summary_Earnings!$C$65,DatabaseB!$F:$F,E$211,DatabaseB!$C:$C,$B123,DatabaseB!$D:$D,$A123,DatabaseB!$E:$E,$C123)</f>
        <v>0</v>
      </c>
      <c r="F123" s="211">
        <f>SUMIFS(DatabaseB!$G:$G,DatabaseB!$B:$B,Summary_Earnings!$C$65,DatabaseB!$F:$F,F$211,DatabaseB!$C:$C,$B123,DatabaseB!$D:$D,$A123,DatabaseB!$E:$E,$C123)</f>
        <v>0</v>
      </c>
      <c r="G123" s="211">
        <f>SUMIFS(DatabaseB!$G:$G,DatabaseB!$B:$B,Summary_Earnings!$C$65,DatabaseB!$F:$F,G$211,DatabaseB!$C:$C,$B123,DatabaseB!$D:$D,$A123,DatabaseB!$E:$E,$C123)</f>
        <v>0</v>
      </c>
      <c r="H123" s="211">
        <f>SUMIFS(DatabaseB!$G:$G,DatabaseB!$B:$B,Summary_Earnings!$C$65,DatabaseB!$F:$F,H$211,DatabaseB!$C:$C,$B123,DatabaseB!$D:$D,$A123,DatabaseB!$E:$E,$C123)</f>
        <v>0</v>
      </c>
      <c r="I123" s="29"/>
    </row>
    <row r="124" spans="1:9" ht="12.75" hidden="1">
      <c r="A124" s="186" t="s">
        <v>3</v>
      </c>
      <c r="B124" s="210" t="s">
        <v>12</v>
      </c>
      <c r="C124" s="191" t="s">
        <v>1</v>
      </c>
      <c r="D124" s="211">
        <f>SUMIFS(DatabaseB!$G:$G,DatabaseB!$B:$B,Summary_Earnings!$C$65,DatabaseB!$F:$F,D$211,DatabaseB!$C:$C,$B124,DatabaseB!$D:$D,$A124,DatabaseB!$E:$E,$C124)</f>
        <v>0</v>
      </c>
      <c r="E124" s="211">
        <f>SUMIFS(DatabaseB!$G:$G,DatabaseB!$B:$B,Summary_Earnings!$C$65,DatabaseB!$F:$F,E$211,DatabaseB!$C:$C,$B124,DatabaseB!$D:$D,$A124,DatabaseB!$E:$E,$C124)</f>
        <v>0</v>
      </c>
      <c r="F124" s="211">
        <f>SUMIFS(DatabaseB!$G:$G,DatabaseB!$B:$B,Summary_Earnings!$C$65,DatabaseB!$F:$F,F$211,DatabaseB!$C:$C,$B124,DatabaseB!$D:$D,$A124,DatabaseB!$E:$E,$C124)</f>
        <v>0</v>
      </c>
      <c r="G124" s="211">
        <f>SUMIFS(DatabaseB!$G:$G,DatabaseB!$B:$B,Summary_Earnings!$C$65,DatabaseB!$F:$F,G$211,DatabaseB!$C:$C,$B124,DatabaseB!$D:$D,$A124,DatabaseB!$E:$E,$C124)</f>
        <v>0</v>
      </c>
      <c r="H124" s="211">
        <f>SUMIFS(DatabaseB!$G:$G,DatabaseB!$B:$B,Summary_Earnings!$C$65,DatabaseB!$F:$F,H$211,DatabaseB!$C:$C,$B124,DatabaseB!$D:$D,$A124,DatabaseB!$E:$E,$C124)</f>
        <v>0</v>
      </c>
      <c r="I124" s="29"/>
    </row>
    <row r="125" spans="1:9" ht="12.75" hidden="1">
      <c r="A125" s="186" t="s">
        <v>3</v>
      </c>
      <c r="B125" s="210" t="s">
        <v>12</v>
      </c>
      <c r="C125" s="222" t="s">
        <v>123</v>
      </c>
      <c r="D125" s="211">
        <f>IF(SUMIFS(DatabaseB!$G:$G,DatabaseB!$B:$B,Summary_Earnings!$C$65,DatabaseB!$F:$F,D$211,DatabaseB!$C:$C,$B125,DatabaseB!$D:$D,$A125,DatabaseB!$E:$E,$C125)=0,SUM(D119:D120),SUMIFS(DatabaseB!$G:$G,DatabaseB!$B:$B,Summary_Earnings!$C$65,DatabaseB!$F:$F,D$211,DatabaseB!$C:$C,$B125,DatabaseB!$D:$D,$A125,DatabaseB!$E:$E,$C125))</f>
        <v>0</v>
      </c>
      <c r="E125" s="211">
        <f>IF(SUMIFS(DatabaseB!$G:$G,DatabaseB!$B:$B,Summary_Earnings!$C$65,DatabaseB!$F:$F,E$211,DatabaseB!$C:$C,$B125,DatabaseB!$D:$D,$A125,DatabaseB!$E:$E,$C125)=0,SUM(E119:E120),SUMIFS(DatabaseB!$G:$G,DatabaseB!$B:$B,Summary_Earnings!$C$65,DatabaseB!$F:$F,E$211,DatabaseB!$C:$C,$B125,DatabaseB!$D:$D,$A125,DatabaseB!$E:$E,$C125))</f>
        <v>0</v>
      </c>
      <c r="F125" s="211">
        <f>IF(SUMIFS(DatabaseB!$G:$G,DatabaseB!$B:$B,Summary_Earnings!$C$65,DatabaseB!$F:$F,F$211,DatabaseB!$C:$C,$B125,DatabaseB!$D:$D,$A125,DatabaseB!$E:$E,$C125)=0,SUM(F119:F120),SUMIFS(DatabaseB!$G:$G,DatabaseB!$B:$B,Summary_Earnings!$C$65,DatabaseB!$F:$F,F$211,DatabaseB!$C:$C,$B125,DatabaseB!$D:$D,$A125,DatabaseB!$E:$E,$C125))</f>
        <v>0</v>
      </c>
      <c r="G125" s="211">
        <f>IF(SUMIFS(DatabaseB!$G:$G,DatabaseB!$B:$B,Summary_Earnings!$C$65,DatabaseB!$F:$F,G$211,DatabaseB!$C:$C,$B125,DatabaseB!$D:$D,$A125,DatabaseB!$E:$E,$C125)=0,SUM(G119:G120),SUMIFS(DatabaseB!$G:$G,DatabaseB!$B:$B,Summary_Earnings!$C$65,DatabaseB!$F:$F,G$211,DatabaseB!$C:$C,$B125,DatabaseB!$D:$D,$A125,DatabaseB!$E:$E,$C125))</f>
        <v>0</v>
      </c>
      <c r="H125" s="211">
        <f>IF(SUMIFS(DatabaseB!$G:$G,DatabaseB!$B:$B,Summary_Earnings!$C$65,DatabaseB!$F:$F,H$211,DatabaseB!$C:$C,$B125,DatabaseB!$D:$D,$A125,DatabaseB!$E:$E,$C125)=0,SUM(H119:H120),SUMIFS(DatabaseB!$G:$G,DatabaseB!$B:$B,Summary_Earnings!$C$65,DatabaseB!$F:$F,H$211,DatabaseB!$C:$C,$B125,DatabaseB!$D:$D,$A125,DatabaseB!$E:$E,$C125))</f>
        <v>0</v>
      </c>
      <c r="I125" s="29"/>
    </row>
    <row r="126" spans="1:9" ht="12.75" hidden="1">
      <c r="A126" s="186" t="s">
        <v>3</v>
      </c>
      <c r="B126" s="210" t="s">
        <v>12</v>
      </c>
      <c r="C126" s="190" t="s">
        <v>119</v>
      </c>
      <c r="D126" s="211">
        <f>IF(SUMIFS(DatabaseB!$G:$G,DatabaseB!$B:$B,Summary_Earnings!$C$65,DatabaseB!$F:$F,D$211,DatabaseB!$C:$C,$B126,DatabaseB!$D:$D,$A126,DatabaseB!$E:$E,$C126)=0,SUM(D121:D123),SUMIFS(DatabaseB!$G:$G,DatabaseB!$B:$B,Summary_Earnings!$C$65,DatabaseB!$F:$F,D$211,DatabaseB!$C:$C,$B126,DatabaseB!$D:$D,$A126,DatabaseB!$E:$E,$C126))</f>
        <v>0</v>
      </c>
      <c r="E126" s="211">
        <f>IF(SUMIFS(DatabaseB!$G:$G,DatabaseB!$B:$B,Summary_Earnings!$C$65,DatabaseB!$F:$F,E$211,DatabaseB!$C:$C,$B126,DatabaseB!$D:$D,$A126,DatabaseB!$E:$E,$C126)=0,SUM(E121:E123),SUMIFS(DatabaseB!$G:$G,DatabaseB!$B:$B,Summary_Earnings!$C$65,DatabaseB!$F:$F,E$211,DatabaseB!$C:$C,$B126,DatabaseB!$D:$D,$A126,DatabaseB!$E:$E,$C126))</f>
        <v>0</v>
      </c>
      <c r="F126" s="211">
        <f>IF(SUMIFS(DatabaseB!$G:$G,DatabaseB!$B:$B,Summary_Earnings!$C$65,DatabaseB!$F:$F,F$211,DatabaseB!$C:$C,$B126,DatabaseB!$D:$D,$A126,DatabaseB!$E:$E,$C126)=0,SUM(F121:F123),SUMIFS(DatabaseB!$G:$G,DatabaseB!$B:$B,Summary_Earnings!$C$65,DatabaseB!$F:$F,F$211,DatabaseB!$C:$C,$B126,DatabaseB!$D:$D,$A126,DatabaseB!$E:$E,$C126))</f>
        <v>0</v>
      </c>
      <c r="G126" s="211">
        <f>IF(SUMIFS(DatabaseB!$G:$G,DatabaseB!$B:$B,Summary_Earnings!$C$65,DatabaseB!$F:$F,G$211,DatabaseB!$C:$C,$B126,DatabaseB!$D:$D,$A126,DatabaseB!$E:$E,$C126)=0,SUM(G121:G123),SUMIFS(DatabaseB!$G:$G,DatabaseB!$B:$B,Summary_Earnings!$C$65,DatabaseB!$F:$F,G$211,DatabaseB!$C:$C,$B126,DatabaseB!$D:$D,$A126,DatabaseB!$E:$E,$C126))</f>
        <v>0</v>
      </c>
      <c r="H126" s="211">
        <f>IF(SUMIFS(DatabaseB!$G:$G,DatabaseB!$B:$B,Summary_Earnings!$C$65,DatabaseB!$F:$F,H$211,DatabaseB!$C:$C,$B126,DatabaseB!$D:$D,$A126,DatabaseB!$E:$E,$C126)=0,SUM(H121:H123),SUMIFS(DatabaseB!$G:$G,DatabaseB!$B:$B,Summary_Earnings!$C$65,DatabaseB!$F:$F,H$211,DatabaseB!$C:$C,$B126,DatabaseB!$D:$D,$A126,DatabaseB!$E:$E,$C126))</f>
        <v>0</v>
      </c>
      <c r="I126" s="29"/>
    </row>
    <row r="127" spans="1:9" ht="12.75" hidden="1">
      <c r="A127" s="186" t="s">
        <v>3</v>
      </c>
      <c r="B127" s="210" t="s">
        <v>12</v>
      </c>
      <c r="C127" s="191" t="s">
        <v>2</v>
      </c>
      <c r="D127" s="211">
        <f>+D118+D124+D125+D126</f>
        <v>0</v>
      </c>
      <c r="E127" s="211">
        <f t="shared" ref="E127:H127" si="46">+E118+E124+E125+E126</f>
        <v>0</v>
      </c>
      <c r="F127" s="211">
        <f t="shared" si="46"/>
        <v>0</v>
      </c>
      <c r="G127" s="211">
        <f t="shared" si="46"/>
        <v>0</v>
      </c>
      <c r="H127" s="211">
        <f t="shared" si="46"/>
        <v>0</v>
      </c>
      <c r="I127" s="29"/>
    </row>
    <row r="128" spans="1:9" ht="12.75" hidden="1">
      <c r="A128" s="186"/>
      <c r="B128" s="200"/>
      <c r="C128" s="200"/>
      <c r="D128" s="201"/>
      <c r="E128" s="201"/>
      <c r="F128" s="201"/>
      <c r="G128" s="201"/>
      <c r="H128" s="201"/>
      <c r="I128" s="29"/>
    </row>
    <row r="129" spans="1:9" ht="12.75" hidden="1">
      <c r="A129" s="186" t="s">
        <v>4</v>
      </c>
      <c r="B129" s="210" t="s">
        <v>12</v>
      </c>
      <c r="C129" s="188" t="s">
        <v>122</v>
      </c>
      <c r="D129" s="211">
        <f>+D107+D118</f>
        <v>0</v>
      </c>
      <c r="E129" s="211">
        <f t="shared" ref="E129:H129" si="47">+E107+E118</f>
        <v>0</v>
      </c>
      <c r="F129" s="211">
        <f t="shared" si="47"/>
        <v>0</v>
      </c>
      <c r="G129" s="211">
        <f t="shared" si="47"/>
        <v>0</v>
      </c>
      <c r="H129" s="211">
        <f t="shared" si="47"/>
        <v>0</v>
      </c>
      <c r="I129" s="29"/>
    </row>
    <row r="130" spans="1:9" ht="12.75" hidden="1">
      <c r="A130" s="186" t="s">
        <v>4</v>
      </c>
      <c r="B130" s="210" t="s">
        <v>12</v>
      </c>
      <c r="C130" s="188" t="s">
        <v>108</v>
      </c>
      <c r="D130" s="211">
        <f t="shared" ref="D130:H130" si="48">+D108+D119</f>
        <v>0</v>
      </c>
      <c r="E130" s="211">
        <f t="shared" si="48"/>
        <v>0</v>
      </c>
      <c r="F130" s="211">
        <f t="shared" si="48"/>
        <v>0</v>
      </c>
      <c r="G130" s="211">
        <f t="shared" si="48"/>
        <v>0</v>
      </c>
      <c r="H130" s="211">
        <f t="shared" si="48"/>
        <v>0</v>
      </c>
      <c r="I130" s="29"/>
    </row>
    <row r="131" spans="1:9" ht="12.75" hidden="1">
      <c r="A131" s="186" t="s">
        <v>4</v>
      </c>
      <c r="B131" s="210" t="s">
        <v>12</v>
      </c>
      <c r="C131" s="188" t="s">
        <v>109</v>
      </c>
      <c r="D131" s="211">
        <f t="shared" ref="D131:H131" si="49">+D109+D120</f>
        <v>0</v>
      </c>
      <c r="E131" s="211">
        <f t="shared" si="49"/>
        <v>0</v>
      </c>
      <c r="F131" s="211">
        <f t="shared" si="49"/>
        <v>0</v>
      </c>
      <c r="G131" s="211">
        <f t="shared" si="49"/>
        <v>0</v>
      </c>
      <c r="H131" s="211">
        <f t="shared" si="49"/>
        <v>0</v>
      </c>
      <c r="I131" s="29"/>
    </row>
    <row r="132" spans="1:9" ht="12.75" hidden="1">
      <c r="A132" s="186" t="s">
        <v>4</v>
      </c>
      <c r="B132" s="210" t="s">
        <v>12</v>
      </c>
      <c r="C132" s="188" t="s">
        <v>114</v>
      </c>
      <c r="D132" s="211">
        <f t="shared" ref="D132:H132" si="50">+D110+D121</f>
        <v>0</v>
      </c>
      <c r="E132" s="211">
        <f t="shared" si="50"/>
        <v>0</v>
      </c>
      <c r="F132" s="211">
        <f t="shared" si="50"/>
        <v>0</v>
      </c>
      <c r="G132" s="211">
        <f t="shared" si="50"/>
        <v>0</v>
      </c>
      <c r="H132" s="211">
        <f t="shared" si="50"/>
        <v>0</v>
      </c>
      <c r="I132" s="29"/>
    </row>
    <row r="133" spans="1:9" ht="12.75" hidden="1">
      <c r="A133" s="186" t="s">
        <v>4</v>
      </c>
      <c r="B133" s="210" t="s">
        <v>12</v>
      </c>
      <c r="C133" s="188" t="s">
        <v>116</v>
      </c>
      <c r="D133" s="211">
        <f t="shared" ref="D133:H133" si="51">+D111+D122</f>
        <v>0</v>
      </c>
      <c r="E133" s="211">
        <f t="shared" si="51"/>
        <v>0</v>
      </c>
      <c r="F133" s="211">
        <f t="shared" si="51"/>
        <v>0</v>
      </c>
      <c r="G133" s="211">
        <f t="shared" si="51"/>
        <v>0</v>
      </c>
      <c r="H133" s="211">
        <f t="shared" si="51"/>
        <v>0</v>
      </c>
      <c r="I133" s="29"/>
    </row>
    <row r="134" spans="1:9" ht="12.75" hidden="1">
      <c r="A134" s="186" t="s">
        <v>4</v>
      </c>
      <c r="B134" s="210" t="s">
        <v>12</v>
      </c>
      <c r="C134" s="188" t="s">
        <v>124</v>
      </c>
      <c r="D134" s="211">
        <f t="shared" ref="D134:H134" si="52">+D112+D123</f>
        <v>0</v>
      </c>
      <c r="E134" s="211">
        <f t="shared" si="52"/>
        <v>0</v>
      </c>
      <c r="F134" s="211">
        <f t="shared" si="52"/>
        <v>0</v>
      </c>
      <c r="G134" s="211">
        <f t="shared" si="52"/>
        <v>0</v>
      </c>
      <c r="H134" s="211">
        <f t="shared" si="52"/>
        <v>0</v>
      </c>
      <c r="I134" s="29"/>
    </row>
    <row r="135" spans="1:9" ht="12.75" hidden="1">
      <c r="A135" s="186" t="s">
        <v>4</v>
      </c>
      <c r="B135" s="210" t="s">
        <v>12</v>
      </c>
      <c r="C135" s="191" t="s">
        <v>1</v>
      </c>
      <c r="D135" s="211">
        <f t="shared" ref="D135:H135" si="53">+D113+D124</f>
        <v>0</v>
      </c>
      <c r="E135" s="211">
        <f t="shared" si="53"/>
        <v>0</v>
      </c>
      <c r="F135" s="211">
        <f t="shared" si="53"/>
        <v>0</v>
      </c>
      <c r="G135" s="211">
        <f t="shared" si="53"/>
        <v>0</v>
      </c>
      <c r="H135" s="211">
        <f t="shared" si="53"/>
        <v>0</v>
      </c>
      <c r="I135" s="29"/>
    </row>
    <row r="136" spans="1:9" ht="12.75" hidden="1">
      <c r="A136" s="186" t="s">
        <v>4</v>
      </c>
      <c r="B136" s="210" t="s">
        <v>12</v>
      </c>
      <c r="C136" s="222" t="s">
        <v>123</v>
      </c>
      <c r="D136" s="211">
        <f t="shared" ref="D136:H136" si="54">+D114+D125</f>
        <v>0</v>
      </c>
      <c r="E136" s="211">
        <f t="shared" si="54"/>
        <v>0</v>
      </c>
      <c r="F136" s="211">
        <f t="shared" si="54"/>
        <v>0</v>
      </c>
      <c r="G136" s="211">
        <f t="shared" si="54"/>
        <v>0</v>
      </c>
      <c r="H136" s="211">
        <f t="shared" si="54"/>
        <v>0</v>
      </c>
      <c r="I136" s="29"/>
    </row>
    <row r="137" spans="1:9" ht="12.75" hidden="1">
      <c r="A137" s="186" t="s">
        <v>4</v>
      </c>
      <c r="B137" s="210" t="s">
        <v>12</v>
      </c>
      <c r="C137" s="190" t="s">
        <v>119</v>
      </c>
      <c r="D137" s="211">
        <f t="shared" ref="D137:H137" si="55">+D115+D126</f>
        <v>0</v>
      </c>
      <c r="E137" s="211">
        <f t="shared" si="55"/>
        <v>0</v>
      </c>
      <c r="F137" s="211">
        <f t="shared" si="55"/>
        <v>0</v>
      </c>
      <c r="G137" s="211">
        <f t="shared" si="55"/>
        <v>0</v>
      </c>
      <c r="H137" s="211">
        <f t="shared" si="55"/>
        <v>0</v>
      </c>
      <c r="I137" s="29"/>
    </row>
    <row r="138" spans="1:9" ht="12.75" hidden="1">
      <c r="A138" s="186" t="s">
        <v>4</v>
      </c>
      <c r="B138" s="210" t="s">
        <v>12</v>
      </c>
      <c r="C138" s="191" t="s">
        <v>2</v>
      </c>
      <c r="D138" s="211">
        <f t="shared" ref="D138:H138" si="56">+D116+D127</f>
        <v>0</v>
      </c>
      <c r="E138" s="211">
        <f t="shared" si="56"/>
        <v>0</v>
      </c>
      <c r="F138" s="211">
        <f t="shared" si="56"/>
        <v>0</v>
      </c>
      <c r="G138" s="211">
        <f t="shared" si="56"/>
        <v>0</v>
      </c>
      <c r="H138" s="211">
        <f t="shared" si="56"/>
        <v>0</v>
      </c>
      <c r="I138" s="29"/>
    </row>
    <row r="139" spans="1:9" ht="12.75" hidden="1">
      <c r="A139" s="29"/>
      <c r="B139" s="29"/>
      <c r="C139" s="29"/>
      <c r="D139" s="29"/>
      <c r="E139" s="29"/>
      <c r="F139" s="29"/>
      <c r="G139" s="29"/>
      <c r="H139" s="29"/>
      <c r="I139" s="29"/>
    </row>
    <row r="140" spans="1:9" ht="12.75" hidden="1">
      <c r="A140" s="29"/>
      <c r="B140" s="29"/>
      <c r="C140" s="29"/>
      <c r="D140" s="29"/>
      <c r="E140" s="29"/>
      <c r="F140" s="29"/>
      <c r="G140" s="29"/>
      <c r="H140" s="29"/>
      <c r="I140" s="29"/>
    </row>
    <row r="141" spans="1:9" ht="12.75" hidden="1">
      <c r="A141" s="29"/>
      <c r="B141" s="29"/>
      <c r="C141" s="29"/>
      <c r="D141" s="208" t="s">
        <v>37</v>
      </c>
      <c r="E141" s="208" t="s">
        <v>38</v>
      </c>
      <c r="F141" s="208" t="s">
        <v>39</v>
      </c>
      <c r="G141" s="208" t="s">
        <v>40</v>
      </c>
      <c r="H141" s="208" t="s">
        <v>41</v>
      </c>
      <c r="I141" s="29"/>
    </row>
    <row r="142" spans="1:9" ht="38.25" hidden="1">
      <c r="A142" s="29"/>
      <c r="B142" s="29"/>
      <c r="C142" s="29"/>
      <c r="D142" s="212" t="s">
        <v>32</v>
      </c>
      <c r="E142" s="212" t="s">
        <v>33</v>
      </c>
      <c r="F142" s="212" t="s">
        <v>34</v>
      </c>
      <c r="G142" s="212" t="s">
        <v>35</v>
      </c>
      <c r="H142" s="212" t="s">
        <v>36</v>
      </c>
      <c r="I142" s="29"/>
    </row>
    <row r="143" spans="1:9" ht="12.75" hidden="1">
      <c r="A143" s="186" t="s">
        <v>0</v>
      </c>
      <c r="B143" s="210" t="s">
        <v>13</v>
      </c>
      <c r="C143" s="188" t="s">
        <v>122</v>
      </c>
      <c r="D143" s="211">
        <f>SUMIFS(DatabaseB!$G:$G,DatabaseB!$B:$B,Summary_Earnings!$C$65,DatabaseB!$F:$F,D$211,DatabaseB!$C:$C,$B143,DatabaseB!$D:$D,$A143,DatabaseB!$E:$E,$C143)</f>
        <v>0</v>
      </c>
      <c r="E143" s="211">
        <f>SUMIFS(DatabaseB!$G:$G,DatabaseB!$B:$B,Summary_Earnings!$C$65,DatabaseB!$F:$F,E$211,DatabaseB!$C:$C,$B143,DatabaseB!$D:$D,$A143,DatabaseB!$E:$E,$C143)</f>
        <v>0</v>
      </c>
      <c r="F143" s="211">
        <f>SUMIFS(DatabaseB!$G:$G,DatabaseB!$B:$B,Summary_Earnings!$C$65,DatabaseB!$F:$F,F$211,DatabaseB!$C:$C,$B143,DatabaseB!$D:$D,$A143,DatabaseB!$E:$E,$C143)</f>
        <v>0</v>
      </c>
      <c r="G143" s="211">
        <f>SUMIFS(DatabaseB!$G:$G,DatabaseB!$B:$B,Summary_Earnings!$C$65,DatabaseB!$F:$F,G$211,DatabaseB!$C:$C,$B143,DatabaseB!$D:$D,$A143,DatabaseB!$E:$E,$C143)</f>
        <v>0</v>
      </c>
      <c r="H143" s="211">
        <f>SUMIFS(DatabaseB!$G:$G,DatabaseB!$B:$B,Summary_Earnings!$C$65,DatabaseB!$F:$F,H$211,DatabaseB!$C:$C,$B143,DatabaseB!$D:$D,$A143,DatabaseB!$E:$E,$C143)</f>
        <v>0</v>
      </c>
      <c r="I143" s="29"/>
    </row>
    <row r="144" spans="1:9" ht="12.75" hidden="1">
      <c r="A144" s="186" t="s">
        <v>0</v>
      </c>
      <c r="B144" s="210" t="s">
        <v>13</v>
      </c>
      <c r="C144" s="188" t="s">
        <v>108</v>
      </c>
      <c r="D144" s="211">
        <f>SUMIFS(DatabaseB!$G:$G,DatabaseB!$B:$B,Summary_Earnings!$C$65,DatabaseB!$F:$F,D$211,DatabaseB!$C:$C,$B144,DatabaseB!$D:$D,$A144,DatabaseB!$E:$E,$C144)</f>
        <v>0</v>
      </c>
      <c r="E144" s="211">
        <f>SUMIFS(DatabaseB!$G:$G,DatabaseB!$B:$B,Summary_Earnings!$C$65,DatabaseB!$F:$F,E$211,DatabaseB!$C:$C,$B144,DatabaseB!$D:$D,$A144,DatabaseB!$E:$E,$C144)</f>
        <v>0</v>
      </c>
      <c r="F144" s="211">
        <f>SUMIFS(DatabaseB!$G:$G,DatabaseB!$B:$B,Summary_Earnings!$C$65,DatabaseB!$F:$F,F$211,DatabaseB!$C:$C,$B144,DatabaseB!$D:$D,$A144,DatabaseB!$E:$E,$C144)</f>
        <v>0</v>
      </c>
      <c r="G144" s="211">
        <f>SUMIFS(DatabaseB!$G:$G,DatabaseB!$B:$B,Summary_Earnings!$C$65,DatabaseB!$F:$F,G$211,DatabaseB!$C:$C,$B144,DatabaseB!$D:$D,$A144,DatabaseB!$E:$E,$C144)</f>
        <v>0</v>
      </c>
      <c r="H144" s="211">
        <f>SUMIFS(DatabaseB!$G:$G,DatabaseB!$B:$B,Summary_Earnings!$C$65,DatabaseB!$F:$F,H$211,DatabaseB!$C:$C,$B144,DatabaseB!$D:$D,$A144,DatabaseB!$E:$E,$C144)</f>
        <v>0</v>
      </c>
      <c r="I144" s="29"/>
    </row>
    <row r="145" spans="1:9" ht="12.75" hidden="1">
      <c r="A145" s="186" t="s">
        <v>0</v>
      </c>
      <c r="B145" s="210" t="s">
        <v>13</v>
      </c>
      <c r="C145" s="188" t="s">
        <v>109</v>
      </c>
      <c r="D145" s="211">
        <f>SUMIFS(DatabaseB!$G:$G,DatabaseB!$B:$B,Summary_Earnings!$C$65,DatabaseB!$F:$F,D$211,DatabaseB!$C:$C,$B145,DatabaseB!$D:$D,$A145,DatabaseB!$E:$E,$C145)</f>
        <v>0</v>
      </c>
      <c r="E145" s="211">
        <f>SUMIFS(DatabaseB!$G:$G,DatabaseB!$B:$B,Summary_Earnings!$C$65,DatabaseB!$F:$F,E$211,DatabaseB!$C:$C,$B145,DatabaseB!$D:$D,$A145,DatabaseB!$E:$E,$C145)</f>
        <v>0</v>
      </c>
      <c r="F145" s="211">
        <f>SUMIFS(DatabaseB!$G:$G,DatabaseB!$B:$B,Summary_Earnings!$C$65,DatabaseB!$F:$F,F$211,DatabaseB!$C:$C,$B145,DatabaseB!$D:$D,$A145,DatabaseB!$E:$E,$C145)</f>
        <v>0</v>
      </c>
      <c r="G145" s="211">
        <f>SUMIFS(DatabaseB!$G:$G,DatabaseB!$B:$B,Summary_Earnings!$C$65,DatabaseB!$F:$F,G$211,DatabaseB!$C:$C,$B145,DatabaseB!$D:$D,$A145,DatabaseB!$E:$E,$C145)</f>
        <v>0</v>
      </c>
      <c r="H145" s="211">
        <f>SUMIFS(DatabaseB!$G:$G,DatabaseB!$B:$B,Summary_Earnings!$C$65,DatabaseB!$F:$F,H$211,DatabaseB!$C:$C,$B145,DatabaseB!$D:$D,$A145,DatabaseB!$E:$E,$C145)</f>
        <v>0</v>
      </c>
      <c r="I145" s="29"/>
    </row>
    <row r="146" spans="1:9" ht="12.75" hidden="1">
      <c r="A146" s="186" t="s">
        <v>0</v>
      </c>
      <c r="B146" s="210" t="s">
        <v>13</v>
      </c>
      <c r="C146" s="188" t="s">
        <v>114</v>
      </c>
      <c r="D146" s="211">
        <f>SUMIFS(DatabaseB!$G:$G,DatabaseB!$B:$B,Summary_Earnings!$C$65,DatabaseB!$F:$F,D$211,DatabaseB!$C:$C,$B146,DatabaseB!$D:$D,$A146,DatabaseB!$E:$E,$C146)</f>
        <v>0</v>
      </c>
      <c r="E146" s="211">
        <f>SUMIFS(DatabaseB!$G:$G,DatabaseB!$B:$B,Summary_Earnings!$C$65,DatabaseB!$F:$F,E$211,DatabaseB!$C:$C,$B146,DatabaseB!$D:$D,$A146,DatabaseB!$E:$E,$C146)</f>
        <v>0</v>
      </c>
      <c r="F146" s="211">
        <f>SUMIFS(DatabaseB!$G:$G,DatabaseB!$B:$B,Summary_Earnings!$C$65,DatabaseB!$F:$F,F$211,DatabaseB!$C:$C,$B146,DatabaseB!$D:$D,$A146,DatabaseB!$E:$E,$C146)</f>
        <v>0</v>
      </c>
      <c r="G146" s="211">
        <f>SUMIFS(DatabaseB!$G:$G,DatabaseB!$B:$B,Summary_Earnings!$C$65,DatabaseB!$F:$F,G$211,DatabaseB!$C:$C,$B146,DatabaseB!$D:$D,$A146,DatabaseB!$E:$E,$C146)</f>
        <v>0</v>
      </c>
      <c r="H146" s="211">
        <f>SUMIFS(DatabaseB!$G:$G,DatabaseB!$B:$B,Summary_Earnings!$C$65,DatabaseB!$F:$F,H$211,DatabaseB!$C:$C,$B146,DatabaseB!$D:$D,$A146,DatabaseB!$E:$E,$C146)</f>
        <v>0</v>
      </c>
      <c r="I146" s="29"/>
    </row>
    <row r="147" spans="1:9" ht="12.75" hidden="1">
      <c r="A147" s="186" t="s">
        <v>0</v>
      </c>
      <c r="B147" s="210" t="s">
        <v>13</v>
      </c>
      <c r="C147" s="188" t="s">
        <v>116</v>
      </c>
      <c r="D147" s="211">
        <f>SUMIFS(DatabaseB!$G:$G,DatabaseB!$B:$B,Summary_Earnings!$C$65,DatabaseB!$F:$F,D$211,DatabaseB!$C:$C,$B147,DatabaseB!$D:$D,$A147,DatabaseB!$E:$E,$C147)</f>
        <v>0</v>
      </c>
      <c r="E147" s="211">
        <f>SUMIFS(DatabaseB!$G:$G,DatabaseB!$B:$B,Summary_Earnings!$C$65,DatabaseB!$F:$F,E$211,DatabaseB!$C:$C,$B147,DatabaseB!$D:$D,$A147,DatabaseB!$E:$E,$C147)</f>
        <v>0</v>
      </c>
      <c r="F147" s="211">
        <f>SUMIFS(DatabaseB!$G:$G,DatabaseB!$B:$B,Summary_Earnings!$C$65,DatabaseB!$F:$F,F$211,DatabaseB!$C:$C,$B147,DatabaseB!$D:$D,$A147,DatabaseB!$E:$E,$C147)</f>
        <v>0</v>
      </c>
      <c r="G147" s="211">
        <f>SUMIFS(DatabaseB!$G:$G,DatabaseB!$B:$B,Summary_Earnings!$C$65,DatabaseB!$F:$F,G$211,DatabaseB!$C:$C,$B147,DatabaseB!$D:$D,$A147,DatabaseB!$E:$E,$C147)</f>
        <v>0</v>
      </c>
      <c r="H147" s="211">
        <f>SUMIFS(DatabaseB!$G:$G,DatabaseB!$B:$B,Summary_Earnings!$C$65,DatabaseB!$F:$F,H$211,DatabaseB!$C:$C,$B147,DatabaseB!$D:$D,$A147,DatabaseB!$E:$E,$C147)</f>
        <v>0</v>
      </c>
      <c r="I147" s="29"/>
    </row>
    <row r="148" spans="1:9" ht="12.75" hidden="1">
      <c r="A148" s="186" t="s">
        <v>0</v>
      </c>
      <c r="B148" s="210" t="s">
        <v>13</v>
      </c>
      <c r="C148" s="222" t="s">
        <v>124</v>
      </c>
      <c r="D148" s="211">
        <f>SUMIFS(DatabaseB!$G:$G,DatabaseB!$B:$B,Summary_Earnings!$C$65,DatabaseB!$F:$F,D$211,DatabaseB!$C:$C,$B148,DatabaseB!$D:$D,$A148,DatabaseB!$E:$E,$C148)</f>
        <v>0</v>
      </c>
      <c r="E148" s="211">
        <f>SUMIFS(DatabaseB!$G:$G,DatabaseB!$B:$B,Summary_Earnings!$C$65,DatabaseB!$F:$F,E$211,DatabaseB!$C:$C,$B148,DatabaseB!$D:$D,$A148,DatabaseB!$E:$E,$C148)</f>
        <v>0</v>
      </c>
      <c r="F148" s="211">
        <f>SUMIFS(DatabaseB!$G:$G,DatabaseB!$B:$B,Summary_Earnings!$C$65,DatabaseB!$F:$F,F$211,DatabaseB!$C:$C,$B148,DatabaseB!$D:$D,$A148,DatabaseB!$E:$E,$C148)</f>
        <v>0</v>
      </c>
      <c r="G148" s="211">
        <f>SUMIFS(DatabaseB!$G:$G,DatabaseB!$B:$B,Summary_Earnings!$C$65,DatabaseB!$F:$F,G$211,DatabaseB!$C:$C,$B148,DatabaseB!$D:$D,$A148,DatabaseB!$E:$E,$C148)</f>
        <v>0</v>
      </c>
      <c r="H148" s="211">
        <f>SUMIFS(DatabaseB!$G:$G,DatabaseB!$B:$B,Summary_Earnings!$C$65,DatabaseB!$F:$F,H$211,DatabaseB!$C:$C,$B148,DatabaseB!$D:$D,$A148,DatabaseB!$E:$E,$C148)</f>
        <v>0</v>
      </c>
      <c r="I148" s="29"/>
    </row>
    <row r="149" spans="1:9" ht="12.75" hidden="1">
      <c r="A149" s="186" t="s">
        <v>0</v>
      </c>
      <c r="B149" s="210" t="s">
        <v>13</v>
      </c>
      <c r="C149" s="191" t="s">
        <v>1</v>
      </c>
      <c r="D149" s="211">
        <f>SUMIFS(DatabaseB!$G:$G,DatabaseB!$B:$B,Summary_Earnings!$C$65,DatabaseB!$F:$F,D$211,DatabaseB!$C:$C,$B149,DatabaseB!$D:$D,$A149,DatabaseB!$E:$E,$C149)</f>
        <v>0</v>
      </c>
      <c r="E149" s="211">
        <f>SUMIFS(DatabaseB!$G:$G,DatabaseB!$B:$B,Summary_Earnings!$C$65,DatabaseB!$F:$F,E$211,DatabaseB!$C:$C,$B149,DatabaseB!$D:$D,$A149,DatabaseB!$E:$E,$C149)</f>
        <v>0</v>
      </c>
      <c r="F149" s="211">
        <f>SUMIFS(DatabaseB!$G:$G,DatabaseB!$B:$B,Summary_Earnings!$C$65,DatabaseB!$F:$F,F$211,DatabaseB!$C:$C,$B149,DatabaseB!$D:$D,$A149,DatabaseB!$E:$E,$C149)</f>
        <v>0</v>
      </c>
      <c r="G149" s="211">
        <f>SUMIFS(DatabaseB!$G:$G,DatabaseB!$B:$B,Summary_Earnings!$C$65,DatabaseB!$F:$F,G$211,DatabaseB!$C:$C,$B149,DatabaseB!$D:$D,$A149,DatabaseB!$E:$E,$C149)</f>
        <v>0</v>
      </c>
      <c r="H149" s="211">
        <f>SUMIFS(DatabaseB!$G:$G,DatabaseB!$B:$B,Summary_Earnings!$C$65,DatabaseB!$F:$F,H$211,DatabaseB!$C:$C,$B149,DatabaseB!$D:$D,$A149,DatabaseB!$E:$E,$C149)</f>
        <v>0</v>
      </c>
      <c r="I149" s="29"/>
    </row>
    <row r="150" spans="1:9" ht="12.75" hidden="1">
      <c r="A150" s="186" t="s">
        <v>0</v>
      </c>
      <c r="B150" s="210" t="s">
        <v>13</v>
      </c>
      <c r="C150" s="190" t="s">
        <v>123</v>
      </c>
      <c r="D150" s="211">
        <f>IF(SUMIFS(DatabaseB!$G:$G,DatabaseB!$B:$B,Summary_Earnings!$C$65,DatabaseB!$F:$F,D$211,DatabaseB!$C:$C,$B150,DatabaseB!$D:$D,$A150,DatabaseB!$E:$E,$C150)=0,SUM(D144:D145),SUMIFS(DatabaseB!$G:$G,DatabaseB!$B:$B,Summary_Earnings!$C$65,DatabaseB!$F:$F,D$211,DatabaseB!$C:$C,$B150,DatabaseB!$D:$D,$A150,DatabaseB!$E:$E,$C150))</f>
        <v>0</v>
      </c>
      <c r="E150" s="211">
        <f>IF(SUMIFS(DatabaseB!$G:$G,DatabaseB!$B:$B,Summary_Earnings!$C$65,DatabaseB!$F:$F,E$211,DatabaseB!$C:$C,$B150,DatabaseB!$D:$D,$A150,DatabaseB!$E:$E,$C150)=0,SUM(E144:E145),SUMIFS(DatabaseB!$G:$G,DatabaseB!$B:$B,Summary_Earnings!$C$65,DatabaseB!$F:$F,E$211,DatabaseB!$C:$C,$B150,DatabaseB!$D:$D,$A150,DatabaseB!$E:$E,$C150))</f>
        <v>0</v>
      </c>
      <c r="F150" s="211">
        <f>IF(SUMIFS(DatabaseB!$G:$G,DatabaseB!$B:$B,Summary_Earnings!$C$65,DatabaseB!$F:$F,F$211,DatabaseB!$C:$C,$B150,DatabaseB!$D:$D,$A150,DatabaseB!$E:$E,$C150)=0,SUM(F144:F145),SUMIFS(DatabaseB!$G:$G,DatabaseB!$B:$B,Summary_Earnings!$C$65,DatabaseB!$F:$F,F$211,DatabaseB!$C:$C,$B150,DatabaseB!$D:$D,$A150,DatabaseB!$E:$E,$C150))</f>
        <v>0</v>
      </c>
      <c r="G150" s="211">
        <f>IF(SUMIFS(DatabaseB!$G:$G,DatabaseB!$B:$B,Summary_Earnings!$C$65,DatabaseB!$F:$F,G$211,DatabaseB!$C:$C,$B150,DatabaseB!$D:$D,$A150,DatabaseB!$E:$E,$C150)=0,SUM(G144:G145),SUMIFS(DatabaseB!$G:$G,DatabaseB!$B:$B,Summary_Earnings!$C$65,DatabaseB!$F:$F,G$211,DatabaseB!$C:$C,$B150,DatabaseB!$D:$D,$A150,DatabaseB!$E:$E,$C150))</f>
        <v>0</v>
      </c>
      <c r="H150" s="211">
        <f>IF(SUMIFS(DatabaseB!$G:$G,DatabaseB!$B:$B,Summary_Earnings!$C$65,DatabaseB!$F:$F,H$211,DatabaseB!$C:$C,$B150,DatabaseB!$D:$D,$A150,DatabaseB!$E:$E,$C150)=0,SUM(H144:H145),SUMIFS(DatabaseB!$G:$G,DatabaseB!$B:$B,Summary_Earnings!$C$65,DatabaseB!$F:$F,H$211,DatabaseB!$C:$C,$B150,DatabaseB!$D:$D,$A150,DatabaseB!$E:$E,$C150))</f>
        <v>0</v>
      </c>
      <c r="I150" s="29"/>
    </row>
    <row r="151" spans="1:9" ht="12.75" hidden="1">
      <c r="A151" s="186" t="s">
        <v>0</v>
      </c>
      <c r="B151" s="210" t="s">
        <v>13</v>
      </c>
      <c r="C151" s="191" t="s">
        <v>119</v>
      </c>
      <c r="D151" s="211">
        <f>IF(SUMIFS(DatabaseB!$G:$G,DatabaseB!$B:$B,Summary_Earnings!$C$65,DatabaseB!$F:$F,D$211,DatabaseB!$C:$C,$B151,DatabaseB!$D:$D,$A151,DatabaseB!$E:$E,$C151)=0,SUM(D146:D148),SUMIFS(DatabaseB!$G:$G,DatabaseB!$B:$B,Summary_Earnings!$C$65,DatabaseB!$F:$F,D$211,DatabaseB!$C:$C,$B151,DatabaseB!$D:$D,$A151,DatabaseB!$E:$E,$C151))</f>
        <v>0</v>
      </c>
      <c r="E151" s="211">
        <f>IF(SUMIFS(DatabaseB!$G:$G,DatabaseB!$B:$B,Summary_Earnings!$C$65,DatabaseB!$F:$F,E$211,DatabaseB!$C:$C,$B151,DatabaseB!$D:$D,$A151,DatabaseB!$E:$E,$C151)=0,SUM(E146:E148),SUMIFS(DatabaseB!$G:$G,DatabaseB!$B:$B,Summary_Earnings!$C$65,DatabaseB!$F:$F,E$211,DatabaseB!$C:$C,$B151,DatabaseB!$D:$D,$A151,DatabaseB!$E:$E,$C151))</f>
        <v>0</v>
      </c>
      <c r="F151" s="211">
        <f>IF(SUMIFS(DatabaseB!$G:$G,DatabaseB!$B:$B,Summary_Earnings!$C$65,DatabaseB!$F:$F,F$211,DatabaseB!$C:$C,$B151,DatabaseB!$D:$D,$A151,DatabaseB!$E:$E,$C151)=0,SUM(F146:F148),SUMIFS(DatabaseB!$G:$G,DatabaseB!$B:$B,Summary_Earnings!$C$65,DatabaseB!$F:$F,F$211,DatabaseB!$C:$C,$B151,DatabaseB!$D:$D,$A151,DatabaseB!$E:$E,$C151))</f>
        <v>0</v>
      </c>
      <c r="G151" s="211">
        <f>IF(SUMIFS(DatabaseB!$G:$G,DatabaseB!$B:$B,Summary_Earnings!$C$65,DatabaseB!$F:$F,G$211,DatabaseB!$C:$C,$B151,DatabaseB!$D:$D,$A151,DatabaseB!$E:$E,$C151)=0,SUM(G146:G148),SUMIFS(DatabaseB!$G:$G,DatabaseB!$B:$B,Summary_Earnings!$C$65,DatabaseB!$F:$F,G$211,DatabaseB!$C:$C,$B151,DatabaseB!$D:$D,$A151,DatabaseB!$E:$E,$C151))</f>
        <v>0</v>
      </c>
      <c r="H151" s="211">
        <f>IF(SUMIFS(DatabaseB!$G:$G,DatabaseB!$B:$B,Summary_Earnings!$C$65,DatabaseB!$F:$F,H$211,DatabaseB!$C:$C,$B151,DatabaseB!$D:$D,$A151,DatabaseB!$E:$E,$C151)=0,SUM(H146:H148),SUMIFS(DatabaseB!$G:$G,DatabaseB!$B:$B,Summary_Earnings!$C$65,DatabaseB!$F:$F,H$211,DatabaseB!$C:$C,$B151,DatabaseB!$D:$D,$A151,DatabaseB!$E:$E,$C151))</f>
        <v>0</v>
      </c>
      <c r="I151" s="29"/>
    </row>
    <row r="152" spans="1:9" ht="12.75" hidden="1">
      <c r="A152" s="186" t="s">
        <v>0</v>
      </c>
      <c r="B152" s="210" t="s">
        <v>13</v>
      </c>
      <c r="C152" s="188" t="s">
        <v>2</v>
      </c>
      <c r="D152" s="211">
        <f>+D143+D149+D150+D151</f>
        <v>0</v>
      </c>
      <c r="E152" s="211">
        <f t="shared" ref="E152:H152" si="57">+E143+E149+E150+E151</f>
        <v>0</v>
      </c>
      <c r="F152" s="211">
        <f t="shared" si="57"/>
        <v>0</v>
      </c>
      <c r="G152" s="211">
        <f t="shared" si="57"/>
        <v>0</v>
      </c>
      <c r="H152" s="211">
        <f t="shared" si="57"/>
        <v>0</v>
      </c>
      <c r="I152" s="29"/>
    </row>
    <row r="153" spans="1:9" ht="12.75" hidden="1">
      <c r="A153" s="186"/>
      <c r="B153" s="200"/>
      <c r="C153" s="200"/>
      <c r="D153" s="201"/>
      <c r="E153" s="201"/>
      <c r="F153" s="201"/>
      <c r="G153" s="201"/>
      <c r="H153" s="201"/>
      <c r="I153" s="29"/>
    </row>
    <row r="154" spans="1:9" ht="12.75" hidden="1">
      <c r="A154" s="186" t="s">
        <v>3</v>
      </c>
      <c r="B154" s="210" t="s">
        <v>13</v>
      </c>
      <c r="C154" s="188" t="s">
        <v>122</v>
      </c>
      <c r="D154" s="211">
        <f>SUMIFS(DatabaseB!$G:$G,DatabaseB!$B:$B,Summary_Earnings!$C$65,DatabaseB!$F:$F,D$211,DatabaseB!$C:$C,$B154,DatabaseB!$D:$D,$A154,DatabaseB!$E:$E,$C154)</f>
        <v>0</v>
      </c>
      <c r="E154" s="211">
        <f>SUMIFS(DatabaseB!$G:$G,DatabaseB!$B:$B,Summary_Earnings!$C$65,DatabaseB!$F:$F,E$211,DatabaseB!$C:$C,$B154,DatabaseB!$D:$D,$A154,DatabaseB!$E:$E,$C154)</f>
        <v>0</v>
      </c>
      <c r="F154" s="211">
        <f>SUMIFS(DatabaseB!$G:$G,DatabaseB!$B:$B,Summary_Earnings!$C$65,DatabaseB!$F:$F,F$211,DatabaseB!$C:$C,$B154,DatabaseB!$D:$D,$A154,DatabaseB!$E:$E,$C154)</f>
        <v>0</v>
      </c>
      <c r="G154" s="211">
        <f>SUMIFS(DatabaseB!$G:$G,DatabaseB!$B:$B,Summary_Earnings!$C$65,DatabaseB!$F:$F,G$211,DatabaseB!$C:$C,$B154,DatabaseB!$D:$D,$A154,DatabaseB!$E:$E,$C154)</f>
        <v>0</v>
      </c>
      <c r="H154" s="211">
        <f>SUMIFS(DatabaseB!$G:$G,DatabaseB!$B:$B,Summary_Earnings!$C$65,DatabaseB!$F:$F,H$211,DatabaseB!$C:$C,$B154,DatabaseB!$D:$D,$A154,DatabaseB!$E:$E,$C154)</f>
        <v>0</v>
      </c>
      <c r="I154" s="29"/>
    </row>
    <row r="155" spans="1:9" ht="12.75" hidden="1">
      <c r="A155" s="186" t="s">
        <v>3</v>
      </c>
      <c r="B155" s="210" t="s">
        <v>13</v>
      </c>
      <c r="C155" s="188" t="s">
        <v>108</v>
      </c>
      <c r="D155" s="211">
        <f>SUMIFS(DatabaseB!$G:$G,DatabaseB!$B:$B,Summary_Earnings!$C$65,DatabaseB!$F:$F,D$211,DatabaseB!$C:$C,$B155,DatabaseB!$D:$D,$A155,DatabaseB!$E:$E,$C155)</f>
        <v>0</v>
      </c>
      <c r="E155" s="211">
        <f>SUMIFS(DatabaseB!$G:$G,DatabaseB!$B:$B,Summary_Earnings!$C$65,DatabaseB!$F:$F,E$211,DatabaseB!$C:$C,$B155,DatabaseB!$D:$D,$A155,DatabaseB!$E:$E,$C155)</f>
        <v>0</v>
      </c>
      <c r="F155" s="211">
        <f>SUMIFS(DatabaseB!$G:$G,DatabaseB!$B:$B,Summary_Earnings!$C$65,DatabaseB!$F:$F,F$211,DatabaseB!$C:$C,$B155,DatabaseB!$D:$D,$A155,DatabaseB!$E:$E,$C155)</f>
        <v>0</v>
      </c>
      <c r="G155" s="211">
        <f>SUMIFS(DatabaseB!$G:$G,DatabaseB!$B:$B,Summary_Earnings!$C$65,DatabaseB!$F:$F,G$211,DatabaseB!$C:$C,$B155,DatabaseB!$D:$D,$A155,DatabaseB!$E:$E,$C155)</f>
        <v>0</v>
      </c>
      <c r="H155" s="211">
        <f>SUMIFS(DatabaseB!$G:$G,DatabaseB!$B:$B,Summary_Earnings!$C$65,DatabaseB!$F:$F,H$211,DatabaseB!$C:$C,$B155,DatabaseB!$D:$D,$A155,DatabaseB!$E:$E,$C155)</f>
        <v>0</v>
      </c>
      <c r="I155" s="29"/>
    </row>
    <row r="156" spans="1:9" ht="12.75" hidden="1">
      <c r="A156" s="186" t="s">
        <v>3</v>
      </c>
      <c r="B156" s="210" t="s">
        <v>13</v>
      </c>
      <c r="C156" s="188" t="s">
        <v>109</v>
      </c>
      <c r="D156" s="211">
        <f>SUMIFS(DatabaseB!$G:$G,DatabaseB!$B:$B,Summary_Earnings!$C$65,DatabaseB!$F:$F,D$211,DatabaseB!$C:$C,$B156,DatabaseB!$D:$D,$A156,DatabaseB!$E:$E,$C156)</f>
        <v>0</v>
      </c>
      <c r="E156" s="211">
        <f>SUMIFS(DatabaseB!$G:$G,DatabaseB!$B:$B,Summary_Earnings!$C$65,DatabaseB!$F:$F,E$211,DatabaseB!$C:$C,$B156,DatabaseB!$D:$D,$A156,DatabaseB!$E:$E,$C156)</f>
        <v>0</v>
      </c>
      <c r="F156" s="211">
        <f>SUMIFS(DatabaseB!$G:$G,DatabaseB!$B:$B,Summary_Earnings!$C$65,DatabaseB!$F:$F,F$211,DatabaseB!$C:$C,$B156,DatabaseB!$D:$D,$A156,DatabaseB!$E:$E,$C156)</f>
        <v>0</v>
      </c>
      <c r="G156" s="211">
        <f>SUMIFS(DatabaseB!$G:$G,DatabaseB!$B:$B,Summary_Earnings!$C$65,DatabaseB!$F:$F,G$211,DatabaseB!$C:$C,$B156,DatabaseB!$D:$D,$A156,DatabaseB!$E:$E,$C156)</f>
        <v>0</v>
      </c>
      <c r="H156" s="211">
        <f>SUMIFS(DatabaseB!$G:$G,DatabaseB!$B:$B,Summary_Earnings!$C$65,DatabaseB!$F:$F,H$211,DatabaseB!$C:$C,$B156,DatabaseB!$D:$D,$A156,DatabaseB!$E:$E,$C156)</f>
        <v>0</v>
      </c>
      <c r="I156" s="29"/>
    </row>
    <row r="157" spans="1:9" ht="12.75" hidden="1">
      <c r="A157" s="186" t="s">
        <v>3</v>
      </c>
      <c r="B157" s="210" t="s">
        <v>13</v>
      </c>
      <c r="C157" s="188" t="s">
        <v>114</v>
      </c>
      <c r="D157" s="211">
        <f>SUMIFS(DatabaseB!$G:$G,DatabaseB!$B:$B,Summary_Earnings!$C$65,DatabaseB!$F:$F,D$211,DatabaseB!$C:$C,$B157,DatabaseB!$D:$D,$A157,DatabaseB!$E:$E,$C157)</f>
        <v>0</v>
      </c>
      <c r="E157" s="211">
        <f>SUMIFS(DatabaseB!$G:$G,DatabaseB!$B:$B,Summary_Earnings!$C$65,DatabaseB!$F:$F,E$211,DatabaseB!$C:$C,$B157,DatabaseB!$D:$D,$A157,DatabaseB!$E:$E,$C157)</f>
        <v>0</v>
      </c>
      <c r="F157" s="211">
        <f>SUMIFS(DatabaseB!$G:$G,DatabaseB!$B:$B,Summary_Earnings!$C$65,DatabaseB!$F:$F,F$211,DatabaseB!$C:$C,$B157,DatabaseB!$D:$D,$A157,DatabaseB!$E:$E,$C157)</f>
        <v>0</v>
      </c>
      <c r="G157" s="211">
        <f>SUMIFS(DatabaseB!$G:$G,DatabaseB!$B:$B,Summary_Earnings!$C$65,DatabaseB!$F:$F,G$211,DatabaseB!$C:$C,$B157,DatabaseB!$D:$D,$A157,DatabaseB!$E:$E,$C157)</f>
        <v>0</v>
      </c>
      <c r="H157" s="211">
        <f>SUMIFS(DatabaseB!$G:$G,DatabaseB!$B:$B,Summary_Earnings!$C$65,DatabaseB!$F:$F,H$211,DatabaseB!$C:$C,$B157,DatabaseB!$D:$D,$A157,DatabaseB!$E:$E,$C157)</f>
        <v>0</v>
      </c>
      <c r="I157" s="29"/>
    </row>
    <row r="158" spans="1:9" ht="12.75" hidden="1">
      <c r="A158" s="186" t="s">
        <v>3</v>
      </c>
      <c r="B158" s="210" t="s">
        <v>13</v>
      </c>
      <c r="C158" s="188" t="s">
        <v>116</v>
      </c>
      <c r="D158" s="211">
        <f>SUMIFS(DatabaseB!$G:$G,DatabaseB!$B:$B,Summary_Earnings!$C$65,DatabaseB!$F:$F,D$211,DatabaseB!$C:$C,$B158,DatabaseB!$D:$D,$A158,DatabaseB!$E:$E,$C158)</f>
        <v>0</v>
      </c>
      <c r="E158" s="211">
        <f>SUMIFS(DatabaseB!$G:$G,DatabaseB!$B:$B,Summary_Earnings!$C$65,DatabaseB!$F:$F,E$211,DatabaseB!$C:$C,$B158,DatabaseB!$D:$D,$A158,DatabaseB!$E:$E,$C158)</f>
        <v>0</v>
      </c>
      <c r="F158" s="211">
        <f>SUMIFS(DatabaseB!$G:$G,DatabaseB!$B:$B,Summary_Earnings!$C$65,DatabaseB!$F:$F,F$211,DatabaseB!$C:$C,$B158,DatabaseB!$D:$D,$A158,DatabaseB!$E:$E,$C158)</f>
        <v>0</v>
      </c>
      <c r="G158" s="211">
        <f>SUMIFS(DatabaseB!$G:$G,DatabaseB!$B:$B,Summary_Earnings!$C$65,DatabaseB!$F:$F,G$211,DatabaseB!$C:$C,$B158,DatabaseB!$D:$D,$A158,DatabaseB!$E:$E,$C158)</f>
        <v>0</v>
      </c>
      <c r="H158" s="211">
        <f>SUMIFS(DatabaseB!$G:$G,DatabaseB!$B:$B,Summary_Earnings!$C$65,DatabaseB!$F:$F,H$211,DatabaseB!$C:$C,$B158,DatabaseB!$D:$D,$A158,DatabaseB!$E:$E,$C158)</f>
        <v>0</v>
      </c>
      <c r="I158" s="29"/>
    </row>
    <row r="159" spans="1:9" ht="12.75" hidden="1">
      <c r="A159" s="186" t="s">
        <v>3</v>
      </c>
      <c r="B159" s="210" t="s">
        <v>13</v>
      </c>
      <c r="C159" s="188" t="s">
        <v>124</v>
      </c>
      <c r="D159" s="211">
        <f>SUMIFS(DatabaseB!$G:$G,DatabaseB!$B:$B,Summary_Earnings!$C$65,DatabaseB!$F:$F,D$211,DatabaseB!$C:$C,$B159,DatabaseB!$D:$D,$A159,DatabaseB!$E:$E,$C159)</f>
        <v>0</v>
      </c>
      <c r="E159" s="211">
        <f>SUMIFS(DatabaseB!$G:$G,DatabaseB!$B:$B,Summary_Earnings!$C$65,DatabaseB!$F:$F,E$211,DatabaseB!$C:$C,$B159,DatabaseB!$D:$D,$A159,DatabaseB!$E:$E,$C159)</f>
        <v>0</v>
      </c>
      <c r="F159" s="211">
        <f>SUMIFS(DatabaseB!$G:$G,DatabaseB!$B:$B,Summary_Earnings!$C$65,DatabaseB!$F:$F,F$211,DatabaseB!$C:$C,$B159,DatabaseB!$D:$D,$A159,DatabaseB!$E:$E,$C159)</f>
        <v>0</v>
      </c>
      <c r="G159" s="211">
        <f>SUMIFS(DatabaseB!$G:$G,DatabaseB!$B:$B,Summary_Earnings!$C$65,DatabaseB!$F:$F,G$211,DatabaseB!$C:$C,$B159,DatabaseB!$D:$D,$A159,DatabaseB!$E:$E,$C159)</f>
        <v>0</v>
      </c>
      <c r="H159" s="211">
        <f>SUMIFS(DatabaseB!$G:$G,DatabaseB!$B:$B,Summary_Earnings!$C$65,DatabaseB!$F:$F,H$211,DatabaseB!$C:$C,$B159,DatabaseB!$D:$D,$A159,DatabaseB!$E:$E,$C159)</f>
        <v>0</v>
      </c>
      <c r="I159" s="29"/>
    </row>
    <row r="160" spans="1:9" ht="12.75" hidden="1">
      <c r="A160" s="186" t="s">
        <v>3</v>
      </c>
      <c r="B160" s="210" t="s">
        <v>13</v>
      </c>
      <c r="C160" s="191" t="s">
        <v>1</v>
      </c>
      <c r="D160" s="211">
        <f>SUMIFS(DatabaseB!$G:$G,DatabaseB!$B:$B,Summary_Earnings!$C$65,DatabaseB!$F:$F,D$211,DatabaseB!$C:$C,$B160,DatabaseB!$D:$D,$A160,DatabaseB!$E:$E,$C160)</f>
        <v>0</v>
      </c>
      <c r="E160" s="211">
        <f>SUMIFS(DatabaseB!$G:$G,DatabaseB!$B:$B,Summary_Earnings!$C$65,DatabaseB!$F:$F,E$211,DatabaseB!$C:$C,$B160,DatabaseB!$D:$D,$A160,DatabaseB!$E:$E,$C160)</f>
        <v>0</v>
      </c>
      <c r="F160" s="211">
        <f>SUMIFS(DatabaseB!$G:$G,DatabaseB!$B:$B,Summary_Earnings!$C$65,DatabaseB!$F:$F,F$211,DatabaseB!$C:$C,$B160,DatabaseB!$D:$D,$A160,DatabaseB!$E:$E,$C160)</f>
        <v>0</v>
      </c>
      <c r="G160" s="211">
        <f>SUMIFS(DatabaseB!$G:$G,DatabaseB!$B:$B,Summary_Earnings!$C$65,DatabaseB!$F:$F,G$211,DatabaseB!$C:$C,$B160,DatabaseB!$D:$D,$A160,DatabaseB!$E:$E,$C160)</f>
        <v>0</v>
      </c>
      <c r="H160" s="211">
        <f>SUMIFS(DatabaseB!$G:$G,DatabaseB!$B:$B,Summary_Earnings!$C$65,DatabaseB!$F:$F,H$211,DatabaseB!$C:$C,$B160,DatabaseB!$D:$D,$A160,DatabaseB!$E:$E,$C160)</f>
        <v>0</v>
      </c>
      <c r="I160" s="29"/>
    </row>
    <row r="161" spans="1:9" ht="12.75" hidden="1">
      <c r="A161" s="186" t="s">
        <v>3</v>
      </c>
      <c r="B161" s="210" t="s">
        <v>13</v>
      </c>
      <c r="C161" s="222" t="s">
        <v>123</v>
      </c>
      <c r="D161" s="211">
        <f>IF(SUMIFS(DatabaseB!$G:$G,DatabaseB!$B:$B,Summary_Earnings!$C$65,DatabaseB!$F:$F,D$211,DatabaseB!$C:$C,$B161,DatabaseB!$D:$D,$A161,DatabaseB!$E:$E,$C161)=0,SUM(D155:D156),SUMIFS(DatabaseB!$G:$G,DatabaseB!$B:$B,Summary_Earnings!$C$65,DatabaseB!$F:$F,D$211,DatabaseB!$C:$C,$B161,DatabaseB!$D:$D,$A161,DatabaseB!$E:$E,$C161))</f>
        <v>0</v>
      </c>
      <c r="E161" s="211">
        <f>IF(SUMIFS(DatabaseB!$G:$G,DatabaseB!$B:$B,Summary_Earnings!$C$65,DatabaseB!$F:$F,E$211,DatabaseB!$C:$C,$B161,DatabaseB!$D:$D,$A161,DatabaseB!$E:$E,$C161)=0,SUM(E155:E156),SUMIFS(DatabaseB!$G:$G,DatabaseB!$B:$B,Summary_Earnings!$C$65,DatabaseB!$F:$F,E$211,DatabaseB!$C:$C,$B161,DatabaseB!$D:$D,$A161,DatabaseB!$E:$E,$C161))</f>
        <v>0</v>
      </c>
      <c r="F161" s="211">
        <f>IF(SUMIFS(DatabaseB!$G:$G,DatabaseB!$B:$B,Summary_Earnings!$C$65,DatabaseB!$F:$F,F$211,DatabaseB!$C:$C,$B161,DatabaseB!$D:$D,$A161,DatabaseB!$E:$E,$C161)=0,SUM(F155:F156),SUMIFS(DatabaseB!$G:$G,DatabaseB!$B:$B,Summary_Earnings!$C$65,DatabaseB!$F:$F,F$211,DatabaseB!$C:$C,$B161,DatabaseB!$D:$D,$A161,DatabaseB!$E:$E,$C161))</f>
        <v>0</v>
      </c>
      <c r="G161" s="211">
        <f>IF(SUMIFS(DatabaseB!$G:$G,DatabaseB!$B:$B,Summary_Earnings!$C$65,DatabaseB!$F:$F,G$211,DatabaseB!$C:$C,$B161,DatabaseB!$D:$D,$A161,DatabaseB!$E:$E,$C161)=0,SUM(G155:G156),SUMIFS(DatabaseB!$G:$G,DatabaseB!$B:$B,Summary_Earnings!$C$65,DatabaseB!$F:$F,G$211,DatabaseB!$C:$C,$B161,DatabaseB!$D:$D,$A161,DatabaseB!$E:$E,$C161))</f>
        <v>0</v>
      </c>
      <c r="H161" s="211">
        <f>IF(SUMIFS(DatabaseB!$G:$G,DatabaseB!$B:$B,Summary_Earnings!$C$65,DatabaseB!$F:$F,H$211,DatabaseB!$C:$C,$B161,DatabaseB!$D:$D,$A161,DatabaseB!$E:$E,$C161)=0,SUM(H155:H156),SUMIFS(DatabaseB!$G:$G,DatabaseB!$B:$B,Summary_Earnings!$C$65,DatabaseB!$F:$F,H$211,DatabaseB!$C:$C,$B161,DatabaseB!$D:$D,$A161,DatabaseB!$E:$E,$C161))</f>
        <v>0</v>
      </c>
      <c r="I161" s="29"/>
    </row>
    <row r="162" spans="1:9" ht="12.75" hidden="1">
      <c r="A162" s="186" t="s">
        <v>3</v>
      </c>
      <c r="B162" s="210" t="s">
        <v>13</v>
      </c>
      <c r="C162" s="190" t="s">
        <v>119</v>
      </c>
      <c r="D162" s="211">
        <f>IF(SUMIFS(DatabaseB!$G:$G,DatabaseB!$B:$B,Summary_Earnings!$C$65,DatabaseB!$F:$F,D$211,DatabaseB!$C:$C,$B162,DatabaseB!$D:$D,$A162,DatabaseB!$E:$E,$C162)=0,SUM(D157:D159),SUMIFS(DatabaseB!$G:$G,DatabaseB!$B:$B,Summary_Earnings!$C$65,DatabaseB!$F:$F,D$211,DatabaseB!$C:$C,$B162,DatabaseB!$D:$D,$A162,DatabaseB!$E:$E,$C162))</f>
        <v>0</v>
      </c>
      <c r="E162" s="211">
        <f>IF(SUMIFS(DatabaseB!$G:$G,DatabaseB!$B:$B,Summary_Earnings!$C$65,DatabaseB!$F:$F,E$211,DatabaseB!$C:$C,$B162,DatabaseB!$D:$D,$A162,DatabaseB!$E:$E,$C162)=0,SUM(E157:E159),SUMIFS(DatabaseB!$G:$G,DatabaseB!$B:$B,Summary_Earnings!$C$65,DatabaseB!$F:$F,E$211,DatabaseB!$C:$C,$B162,DatabaseB!$D:$D,$A162,DatabaseB!$E:$E,$C162))</f>
        <v>0</v>
      </c>
      <c r="F162" s="211">
        <f>IF(SUMIFS(DatabaseB!$G:$G,DatabaseB!$B:$B,Summary_Earnings!$C$65,DatabaseB!$F:$F,F$211,DatabaseB!$C:$C,$B162,DatabaseB!$D:$D,$A162,DatabaseB!$E:$E,$C162)=0,SUM(F157:F159),SUMIFS(DatabaseB!$G:$G,DatabaseB!$B:$B,Summary_Earnings!$C$65,DatabaseB!$F:$F,F$211,DatabaseB!$C:$C,$B162,DatabaseB!$D:$D,$A162,DatabaseB!$E:$E,$C162))</f>
        <v>0</v>
      </c>
      <c r="G162" s="211">
        <f>IF(SUMIFS(DatabaseB!$G:$G,DatabaseB!$B:$B,Summary_Earnings!$C$65,DatabaseB!$F:$F,G$211,DatabaseB!$C:$C,$B162,DatabaseB!$D:$D,$A162,DatabaseB!$E:$E,$C162)=0,SUM(G157:G159),SUMIFS(DatabaseB!$G:$G,DatabaseB!$B:$B,Summary_Earnings!$C$65,DatabaseB!$F:$F,G$211,DatabaseB!$C:$C,$B162,DatabaseB!$D:$D,$A162,DatabaseB!$E:$E,$C162))</f>
        <v>0</v>
      </c>
      <c r="H162" s="211">
        <f>IF(SUMIFS(DatabaseB!$G:$G,DatabaseB!$B:$B,Summary_Earnings!$C$65,DatabaseB!$F:$F,H$211,DatabaseB!$C:$C,$B162,DatabaseB!$D:$D,$A162,DatabaseB!$E:$E,$C162)=0,SUM(H157:H159),SUMIFS(DatabaseB!$G:$G,DatabaseB!$B:$B,Summary_Earnings!$C$65,DatabaseB!$F:$F,H$211,DatabaseB!$C:$C,$B162,DatabaseB!$D:$D,$A162,DatabaseB!$E:$E,$C162))</f>
        <v>0</v>
      </c>
      <c r="I162" s="29"/>
    </row>
    <row r="163" spans="1:9" ht="12.75" hidden="1">
      <c r="A163" s="186" t="s">
        <v>3</v>
      </c>
      <c r="B163" s="210" t="s">
        <v>13</v>
      </c>
      <c r="C163" s="191" t="s">
        <v>2</v>
      </c>
      <c r="D163" s="211">
        <f>+D154+D160+D161+D162</f>
        <v>0</v>
      </c>
      <c r="E163" s="211">
        <f t="shared" ref="E163:H163" si="58">+E154+E160+E161+E162</f>
        <v>0</v>
      </c>
      <c r="F163" s="211">
        <f t="shared" si="58"/>
        <v>0</v>
      </c>
      <c r="G163" s="211">
        <f t="shared" si="58"/>
        <v>0</v>
      </c>
      <c r="H163" s="211">
        <f t="shared" si="58"/>
        <v>0</v>
      </c>
      <c r="I163" s="29"/>
    </row>
    <row r="164" spans="1:9" ht="12.75" hidden="1">
      <c r="A164" s="186"/>
      <c r="B164" s="200"/>
      <c r="C164" s="200"/>
      <c r="D164" s="201"/>
      <c r="E164" s="201"/>
      <c r="F164" s="201"/>
      <c r="G164" s="201"/>
      <c r="H164" s="201"/>
      <c r="I164" s="29"/>
    </row>
    <row r="165" spans="1:9" ht="12.75" hidden="1">
      <c r="A165" s="186" t="s">
        <v>4</v>
      </c>
      <c r="B165" s="210" t="s">
        <v>13</v>
      </c>
      <c r="C165" s="188" t="s">
        <v>122</v>
      </c>
      <c r="D165" s="211">
        <f>+D143+D154</f>
        <v>0</v>
      </c>
      <c r="E165" s="211">
        <f t="shared" ref="E165:H165" si="59">+E143+E154</f>
        <v>0</v>
      </c>
      <c r="F165" s="211">
        <f t="shared" si="59"/>
        <v>0</v>
      </c>
      <c r="G165" s="211">
        <f t="shared" si="59"/>
        <v>0</v>
      </c>
      <c r="H165" s="211">
        <f t="shared" si="59"/>
        <v>0</v>
      </c>
      <c r="I165" s="29"/>
    </row>
    <row r="166" spans="1:9" ht="12.75" hidden="1">
      <c r="A166" s="186" t="s">
        <v>4</v>
      </c>
      <c r="B166" s="210" t="s">
        <v>13</v>
      </c>
      <c r="C166" s="188" t="s">
        <v>108</v>
      </c>
      <c r="D166" s="211">
        <f t="shared" ref="D166:H166" si="60">+D144+D155</f>
        <v>0</v>
      </c>
      <c r="E166" s="211">
        <f t="shared" si="60"/>
        <v>0</v>
      </c>
      <c r="F166" s="211">
        <f t="shared" si="60"/>
        <v>0</v>
      </c>
      <c r="G166" s="211">
        <f t="shared" si="60"/>
        <v>0</v>
      </c>
      <c r="H166" s="211">
        <f t="shared" si="60"/>
        <v>0</v>
      </c>
      <c r="I166" s="29"/>
    </row>
    <row r="167" spans="1:9" ht="12.75" hidden="1">
      <c r="A167" s="186" t="s">
        <v>4</v>
      </c>
      <c r="B167" s="210" t="s">
        <v>13</v>
      </c>
      <c r="C167" s="188" t="s">
        <v>109</v>
      </c>
      <c r="D167" s="211">
        <f t="shared" ref="D167:H167" si="61">+D145+D156</f>
        <v>0</v>
      </c>
      <c r="E167" s="211">
        <f t="shared" si="61"/>
        <v>0</v>
      </c>
      <c r="F167" s="211">
        <f t="shared" si="61"/>
        <v>0</v>
      </c>
      <c r="G167" s="211">
        <f t="shared" si="61"/>
        <v>0</v>
      </c>
      <c r="H167" s="211">
        <f t="shared" si="61"/>
        <v>0</v>
      </c>
      <c r="I167" s="29"/>
    </row>
    <row r="168" spans="1:9" ht="12.75" hidden="1">
      <c r="A168" s="186" t="s">
        <v>4</v>
      </c>
      <c r="B168" s="210" t="s">
        <v>13</v>
      </c>
      <c r="C168" s="188" t="s">
        <v>114</v>
      </c>
      <c r="D168" s="211">
        <f t="shared" ref="D168:H168" si="62">+D146+D157</f>
        <v>0</v>
      </c>
      <c r="E168" s="211">
        <f t="shared" si="62"/>
        <v>0</v>
      </c>
      <c r="F168" s="211">
        <f t="shared" si="62"/>
        <v>0</v>
      </c>
      <c r="G168" s="211">
        <f t="shared" si="62"/>
        <v>0</v>
      </c>
      <c r="H168" s="211">
        <f t="shared" si="62"/>
        <v>0</v>
      </c>
      <c r="I168" s="29"/>
    </row>
    <row r="169" spans="1:9" ht="12.75" hidden="1">
      <c r="A169" s="186" t="s">
        <v>4</v>
      </c>
      <c r="B169" s="210" t="s">
        <v>13</v>
      </c>
      <c r="C169" s="188" t="s">
        <v>116</v>
      </c>
      <c r="D169" s="211">
        <f t="shared" ref="D169:H169" si="63">+D147+D158</f>
        <v>0</v>
      </c>
      <c r="E169" s="211">
        <f t="shared" si="63"/>
        <v>0</v>
      </c>
      <c r="F169" s="211">
        <f t="shared" si="63"/>
        <v>0</v>
      </c>
      <c r="G169" s="211">
        <f t="shared" si="63"/>
        <v>0</v>
      </c>
      <c r="H169" s="211">
        <f t="shared" si="63"/>
        <v>0</v>
      </c>
      <c r="I169" s="29"/>
    </row>
    <row r="170" spans="1:9" ht="12.75" hidden="1">
      <c r="A170" s="186" t="s">
        <v>4</v>
      </c>
      <c r="B170" s="210" t="s">
        <v>13</v>
      </c>
      <c r="C170" s="188" t="s">
        <v>124</v>
      </c>
      <c r="D170" s="211">
        <f t="shared" ref="D170:H170" si="64">+D148+D159</f>
        <v>0</v>
      </c>
      <c r="E170" s="211">
        <f t="shared" si="64"/>
        <v>0</v>
      </c>
      <c r="F170" s="211">
        <f t="shared" si="64"/>
        <v>0</v>
      </c>
      <c r="G170" s="211">
        <f t="shared" si="64"/>
        <v>0</v>
      </c>
      <c r="H170" s="211">
        <f t="shared" si="64"/>
        <v>0</v>
      </c>
      <c r="I170" s="29"/>
    </row>
    <row r="171" spans="1:9" ht="12.75" hidden="1">
      <c r="A171" s="186" t="s">
        <v>4</v>
      </c>
      <c r="B171" s="210" t="s">
        <v>13</v>
      </c>
      <c r="C171" s="191" t="s">
        <v>1</v>
      </c>
      <c r="D171" s="211">
        <f t="shared" ref="D171:H171" si="65">+D149+D160</f>
        <v>0</v>
      </c>
      <c r="E171" s="211">
        <f t="shared" si="65"/>
        <v>0</v>
      </c>
      <c r="F171" s="211">
        <f t="shared" si="65"/>
        <v>0</v>
      </c>
      <c r="G171" s="211">
        <f t="shared" si="65"/>
        <v>0</v>
      </c>
      <c r="H171" s="211">
        <f t="shared" si="65"/>
        <v>0</v>
      </c>
      <c r="I171" s="29"/>
    </row>
    <row r="172" spans="1:9" ht="12.75" hidden="1">
      <c r="A172" s="186" t="s">
        <v>4</v>
      </c>
      <c r="B172" s="210" t="s">
        <v>13</v>
      </c>
      <c r="C172" s="222" t="s">
        <v>123</v>
      </c>
      <c r="D172" s="211">
        <f t="shared" ref="D172:H172" si="66">+D150+D161</f>
        <v>0</v>
      </c>
      <c r="E172" s="211">
        <f t="shared" si="66"/>
        <v>0</v>
      </c>
      <c r="F172" s="211">
        <f t="shared" si="66"/>
        <v>0</v>
      </c>
      <c r="G172" s="211">
        <f t="shared" si="66"/>
        <v>0</v>
      </c>
      <c r="H172" s="211">
        <f t="shared" si="66"/>
        <v>0</v>
      </c>
      <c r="I172" s="29"/>
    </row>
    <row r="173" spans="1:9" ht="12.75" hidden="1">
      <c r="A173" s="186" t="s">
        <v>4</v>
      </c>
      <c r="B173" s="210" t="s">
        <v>13</v>
      </c>
      <c r="C173" s="190" t="s">
        <v>119</v>
      </c>
      <c r="D173" s="211">
        <f t="shared" ref="D173:H173" si="67">+D151+D162</f>
        <v>0</v>
      </c>
      <c r="E173" s="211">
        <f t="shared" si="67"/>
        <v>0</v>
      </c>
      <c r="F173" s="211">
        <f t="shared" si="67"/>
        <v>0</v>
      </c>
      <c r="G173" s="211">
        <f t="shared" si="67"/>
        <v>0</v>
      </c>
      <c r="H173" s="211">
        <f t="shared" si="67"/>
        <v>0</v>
      </c>
      <c r="I173" s="29"/>
    </row>
    <row r="174" spans="1:9" ht="12.75" hidden="1">
      <c r="A174" s="186" t="s">
        <v>4</v>
      </c>
      <c r="B174" s="210" t="s">
        <v>13</v>
      </c>
      <c r="C174" s="191" t="s">
        <v>2</v>
      </c>
      <c r="D174" s="211">
        <f t="shared" ref="D174:H174" si="68">+D152+D163</f>
        <v>0</v>
      </c>
      <c r="E174" s="211">
        <f t="shared" si="68"/>
        <v>0</v>
      </c>
      <c r="F174" s="211">
        <f t="shared" si="68"/>
        <v>0</v>
      </c>
      <c r="G174" s="211">
        <f t="shared" si="68"/>
        <v>0</v>
      </c>
      <c r="H174" s="211">
        <f t="shared" si="68"/>
        <v>0</v>
      </c>
      <c r="I174" s="29"/>
    </row>
    <row r="175" spans="1:9" ht="12.75" hidden="1">
      <c r="A175" s="29"/>
      <c r="B175" s="29"/>
      <c r="C175" s="29"/>
      <c r="D175" s="29"/>
      <c r="E175" s="29"/>
      <c r="F175" s="29"/>
      <c r="G175" s="29"/>
      <c r="H175" s="29"/>
      <c r="I175" s="29"/>
    </row>
    <row r="176" spans="1:9" ht="12.75" hidden="1">
      <c r="A176" s="29"/>
      <c r="B176" s="29"/>
      <c r="C176" s="29"/>
      <c r="D176" s="208" t="s">
        <v>37</v>
      </c>
      <c r="E176" s="208" t="s">
        <v>38</v>
      </c>
      <c r="F176" s="208" t="s">
        <v>39</v>
      </c>
      <c r="G176" s="208" t="s">
        <v>40</v>
      </c>
      <c r="H176" s="208" t="s">
        <v>41</v>
      </c>
      <c r="I176" s="29"/>
    </row>
    <row r="177" spans="1:9" ht="38.25" hidden="1">
      <c r="A177" s="29"/>
      <c r="B177" s="29"/>
      <c r="C177" s="29"/>
      <c r="D177" s="212" t="s">
        <v>32</v>
      </c>
      <c r="E177" s="212" t="s">
        <v>33</v>
      </c>
      <c r="F177" s="212" t="s">
        <v>34</v>
      </c>
      <c r="G177" s="212" t="s">
        <v>35</v>
      </c>
      <c r="H177" s="212" t="s">
        <v>36</v>
      </c>
      <c r="I177" s="29"/>
    </row>
    <row r="178" spans="1:9" ht="12.75" hidden="1">
      <c r="A178" s="186" t="s">
        <v>0</v>
      </c>
      <c r="B178" s="210" t="s">
        <v>14</v>
      </c>
      <c r="C178" s="188" t="s">
        <v>122</v>
      </c>
      <c r="D178" s="211">
        <f>SUMIFS(DatabaseB!$G:$G,DatabaseB!$B:$B,Summary_Earnings!$C$65,DatabaseB!$F:$F,D$211,DatabaseB!$C:$C,$B178,DatabaseB!$D:$D,$A178,DatabaseB!$E:$E,$C178)</f>
        <v>0</v>
      </c>
      <c r="E178" s="211">
        <f>SUMIFS(DatabaseB!$G:$G,DatabaseB!$B:$B,Summary_Earnings!$C$65,DatabaseB!$F:$F,E$211,DatabaseB!$C:$C,$B178,DatabaseB!$D:$D,$A178,DatabaseB!$E:$E,$C178)</f>
        <v>0</v>
      </c>
      <c r="F178" s="211">
        <f>SUMIFS(DatabaseB!$G:$G,DatabaseB!$B:$B,Summary_Earnings!$C$65,DatabaseB!$F:$F,F$211,DatabaseB!$C:$C,$B178,DatabaseB!$D:$D,$A178,DatabaseB!$E:$E,$C178)</f>
        <v>0</v>
      </c>
      <c r="G178" s="211">
        <f>SUMIFS(DatabaseB!$G:$G,DatabaseB!$B:$B,Summary_Earnings!$C$65,DatabaseB!$F:$F,G$211,DatabaseB!$C:$C,$B178,DatabaseB!$D:$D,$A178,DatabaseB!$E:$E,$C178)</f>
        <v>0</v>
      </c>
      <c r="H178" s="211">
        <f>SUMIFS(DatabaseB!$G:$G,DatabaseB!$B:$B,Summary_Earnings!$C$65,DatabaseB!$F:$F,H$211,DatabaseB!$C:$C,$B178,DatabaseB!$D:$D,$A178,DatabaseB!$E:$E,$C178)</f>
        <v>0</v>
      </c>
      <c r="I178" s="29"/>
    </row>
    <row r="179" spans="1:9" ht="12.75" hidden="1">
      <c r="A179" s="186" t="s">
        <v>0</v>
      </c>
      <c r="B179" s="210" t="s">
        <v>14</v>
      </c>
      <c r="C179" s="188" t="s">
        <v>108</v>
      </c>
      <c r="D179" s="211">
        <f>SUMIFS(DatabaseB!$G:$G,DatabaseB!$B:$B,Summary_Earnings!$C$65,DatabaseB!$F:$F,D$211,DatabaseB!$C:$C,$B179,DatabaseB!$D:$D,$A179,DatabaseB!$E:$E,$C179)</f>
        <v>0</v>
      </c>
      <c r="E179" s="211">
        <f>SUMIFS(DatabaseB!$G:$G,DatabaseB!$B:$B,Summary_Earnings!$C$65,DatabaseB!$F:$F,E$211,DatabaseB!$C:$C,$B179,DatabaseB!$D:$D,$A179,DatabaseB!$E:$E,$C179)</f>
        <v>0</v>
      </c>
      <c r="F179" s="211">
        <f>SUMIFS(DatabaseB!$G:$G,DatabaseB!$B:$B,Summary_Earnings!$C$65,DatabaseB!$F:$F,F$211,DatabaseB!$C:$C,$B179,DatabaseB!$D:$D,$A179,DatabaseB!$E:$E,$C179)</f>
        <v>0</v>
      </c>
      <c r="G179" s="211">
        <f>SUMIFS(DatabaseB!$G:$G,DatabaseB!$B:$B,Summary_Earnings!$C$65,DatabaseB!$F:$F,G$211,DatabaseB!$C:$C,$B179,DatabaseB!$D:$D,$A179,DatabaseB!$E:$E,$C179)</f>
        <v>0</v>
      </c>
      <c r="H179" s="211">
        <f>SUMIFS(DatabaseB!$G:$G,DatabaseB!$B:$B,Summary_Earnings!$C$65,DatabaseB!$F:$F,H$211,DatabaseB!$C:$C,$B179,DatabaseB!$D:$D,$A179,DatabaseB!$E:$E,$C179)</f>
        <v>0</v>
      </c>
      <c r="I179" s="29"/>
    </row>
    <row r="180" spans="1:9" ht="12.75" hidden="1">
      <c r="A180" s="186" t="s">
        <v>0</v>
      </c>
      <c r="B180" s="210" t="s">
        <v>14</v>
      </c>
      <c r="C180" s="188" t="s">
        <v>109</v>
      </c>
      <c r="D180" s="211">
        <f>SUMIFS(DatabaseB!$G:$G,DatabaseB!$B:$B,Summary_Earnings!$C$65,DatabaseB!$F:$F,D$211,DatabaseB!$C:$C,$B180,DatabaseB!$D:$D,$A180,DatabaseB!$E:$E,$C180)</f>
        <v>0</v>
      </c>
      <c r="E180" s="211">
        <f>SUMIFS(DatabaseB!$G:$G,DatabaseB!$B:$B,Summary_Earnings!$C$65,DatabaseB!$F:$F,E$211,DatabaseB!$C:$C,$B180,DatabaseB!$D:$D,$A180,DatabaseB!$E:$E,$C180)</f>
        <v>0</v>
      </c>
      <c r="F180" s="211">
        <f>SUMIFS(DatabaseB!$G:$G,DatabaseB!$B:$B,Summary_Earnings!$C$65,DatabaseB!$F:$F,F$211,DatabaseB!$C:$C,$B180,DatabaseB!$D:$D,$A180,DatabaseB!$E:$E,$C180)</f>
        <v>0</v>
      </c>
      <c r="G180" s="211">
        <f>SUMIFS(DatabaseB!$G:$G,DatabaseB!$B:$B,Summary_Earnings!$C$65,DatabaseB!$F:$F,G$211,DatabaseB!$C:$C,$B180,DatabaseB!$D:$D,$A180,DatabaseB!$E:$E,$C180)</f>
        <v>0</v>
      </c>
      <c r="H180" s="211">
        <f>SUMIFS(DatabaseB!$G:$G,DatabaseB!$B:$B,Summary_Earnings!$C$65,DatabaseB!$F:$F,H$211,DatabaseB!$C:$C,$B180,DatabaseB!$D:$D,$A180,DatabaseB!$E:$E,$C180)</f>
        <v>0</v>
      </c>
      <c r="I180" s="29"/>
    </row>
    <row r="181" spans="1:9" ht="12.75" hidden="1">
      <c r="A181" s="186" t="s">
        <v>0</v>
      </c>
      <c r="B181" s="210" t="s">
        <v>14</v>
      </c>
      <c r="C181" s="188" t="s">
        <v>114</v>
      </c>
      <c r="D181" s="211">
        <f>SUMIFS(DatabaseB!$G:$G,DatabaseB!$B:$B,Summary_Earnings!$C$65,DatabaseB!$F:$F,D$211,DatabaseB!$C:$C,$B181,DatabaseB!$D:$D,$A181,DatabaseB!$E:$E,$C181)</f>
        <v>0</v>
      </c>
      <c r="E181" s="211">
        <f>SUMIFS(DatabaseB!$G:$G,DatabaseB!$B:$B,Summary_Earnings!$C$65,DatabaseB!$F:$F,E$211,DatabaseB!$C:$C,$B181,DatabaseB!$D:$D,$A181,DatabaseB!$E:$E,$C181)</f>
        <v>0</v>
      </c>
      <c r="F181" s="211">
        <f>SUMIFS(DatabaseB!$G:$G,DatabaseB!$B:$B,Summary_Earnings!$C$65,DatabaseB!$F:$F,F$211,DatabaseB!$C:$C,$B181,DatabaseB!$D:$D,$A181,DatabaseB!$E:$E,$C181)</f>
        <v>0</v>
      </c>
      <c r="G181" s="211">
        <f>SUMIFS(DatabaseB!$G:$G,DatabaseB!$B:$B,Summary_Earnings!$C$65,DatabaseB!$F:$F,G$211,DatabaseB!$C:$C,$B181,DatabaseB!$D:$D,$A181,DatabaseB!$E:$E,$C181)</f>
        <v>0</v>
      </c>
      <c r="H181" s="211">
        <f>SUMIFS(DatabaseB!$G:$G,DatabaseB!$B:$B,Summary_Earnings!$C$65,DatabaseB!$F:$F,H$211,DatabaseB!$C:$C,$B181,DatabaseB!$D:$D,$A181,DatabaseB!$E:$E,$C181)</f>
        <v>0</v>
      </c>
      <c r="I181" s="29"/>
    </row>
    <row r="182" spans="1:9" ht="12.75" hidden="1">
      <c r="A182" s="186" t="s">
        <v>0</v>
      </c>
      <c r="B182" s="210" t="s">
        <v>14</v>
      </c>
      <c r="C182" s="188" t="s">
        <v>116</v>
      </c>
      <c r="D182" s="211">
        <f>SUMIFS(DatabaseB!$G:$G,DatabaseB!$B:$B,Summary_Earnings!$C$65,DatabaseB!$F:$F,D$211,DatabaseB!$C:$C,$B182,DatabaseB!$D:$D,$A182,DatabaseB!$E:$E,$C182)</f>
        <v>0</v>
      </c>
      <c r="E182" s="211">
        <f>SUMIFS(DatabaseB!$G:$G,DatabaseB!$B:$B,Summary_Earnings!$C$65,DatabaseB!$F:$F,E$211,DatabaseB!$C:$C,$B182,DatabaseB!$D:$D,$A182,DatabaseB!$E:$E,$C182)</f>
        <v>0</v>
      </c>
      <c r="F182" s="211">
        <f>SUMIFS(DatabaseB!$G:$G,DatabaseB!$B:$B,Summary_Earnings!$C$65,DatabaseB!$F:$F,F$211,DatabaseB!$C:$C,$B182,DatabaseB!$D:$D,$A182,DatabaseB!$E:$E,$C182)</f>
        <v>0</v>
      </c>
      <c r="G182" s="211">
        <f>SUMIFS(DatabaseB!$G:$G,DatabaseB!$B:$B,Summary_Earnings!$C$65,DatabaseB!$F:$F,G$211,DatabaseB!$C:$C,$B182,DatabaseB!$D:$D,$A182,DatabaseB!$E:$E,$C182)</f>
        <v>0</v>
      </c>
      <c r="H182" s="211">
        <f>SUMIFS(DatabaseB!$G:$G,DatabaseB!$B:$B,Summary_Earnings!$C$65,DatabaseB!$F:$F,H$211,DatabaseB!$C:$C,$B182,DatabaseB!$D:$D,$A182,DatabaseB!$E:$E,$C182)</f>
        <v>0</v>
      </c>
      <c r="I182" s="29"/>
    </row>
    <row r="183" spans="1:9" ht="12.75" hidden="1">
      <c r="A183" s="186" t="s">
        <v>0</v>
      </c>
      <c r="B183" s="210" t="s">
        <v>14</v>
      </c>
      <c r="C183" s="222" t="s">
        <v>124</v>
      </c>
      <c r="D183" s="211">
        <f>SUMIFS(DatabaseB!$G:$G,DatabaseB!$B:$B,Summary_Earnings!$C$65,DatabaseB!$F:$F,D$211,DatabaseB!$C:$C,$B183,DatabaseB!$D:$D,$A183,DatabaseB!$E:$E,$C183)</f>
        <v>0</v>
      </c>
      <c r="E183" s="211">
        <f>SUMIFS(DatabaseB!$G:$G,DatabaseB!$B:$B,Summary_Earnings!$C$65,DatabaseB!$F:$F,E$211,DatabaseB!$C:$C,$B183,DatabaseB!$D:$D,$A183,DatabaseB!$E:$E,$C183)</f>
        <v>0</v>
      </c>
      <c r="F183" s="211">
        <f>SUMIFS(DatabaseB!$G:$G,DatabaseB!$B:$B,Summary_Earnings!$C$65,DatabaseB!$F:$F,F$211,DatabaseB!$C:$C,$B183,DatabaseB!$D:$D,$A183,DatabaseB!$E:$E,$C183)</f>
        <v>0</v>
      </c>
      <c r="G183" s="211">
        <f>SUMIFS(DatabaseB!$G:$G,DatabaseB!$B:$B,Summary_Earnings!$C$65,DatabaseB!$F:$F,G$211,DatabaseB!$C:$C,$B183,DatabaseB!$D:$D,$A183,DatabaseB!$E:$E,$C183)</f>
        <v>0</v>
      </c>
      <c r="H183" s="211">
        <f>SUMIFS(DatabaseB!$G:$G,DatabaseB!$B:$B,Summary_Earnings!$C$65,DatabaseB!$F:$F,H$211,DatabaseB!$C:$C,$B183,DatabaseB!$D:$D,$A183,DatabaseB!$E:$E,$C183)</f>
        <v>0</v>
      </c>
      <c r="I183" s="29"/>
    </row>
    <row r="184" spans="1:9" ht="12.75" hidden="1">
      <c r="A184" s="186" t="s">
        <v>0</v>
      </c>
      <c r="B184" s="210" t="s">
        <v>14</v>
      </c>
      <c r="C184" s="191" t="s">
        <v>1</v>
      </c>
      <c r="D184" s="211">
        <f>SUMIFS(DatabaseB!$G:$G,DatabaseB!$B:$B,Summary_Earnings!$C$65,DatabaseB!$F:$F,D$211,DatabaseB!$C:$C,$B184,DatabaseB!$D:$D,$A184,DatabaseB!$E:$E,$C184)</f>
        <v>0</v>
      </c>
      <c r="E184" s="211">
        <f>SUMIFS(DatabaseB!$G:$G,DatabaseB!$B:$B,Summary_Earnings!$C$65,DatabaseB!$F:$F,E$211,DatabaseB!$C:$C,$B184,DatabaseB!$D:$D,$A184,DatabaseB!$E:$E,$C184)</f>
        <v>0</v>
      </c>
      <c r="F184" s="211">
        <f>SUMIFS(DatabaseB!$G:$G,DatabaseB!$B:$B,Summary_Earnings!$C$65,DatabaseB!$F:$F,F$211,DatabaseB!$C:$C,$B184,DatabaseB!$D:$D,$A184,DatabaseB!$E:$E,$C184)</f>
        <v>0</v>
      </c>
      <c r="G184" s="211">
        <f>SUMIFS(DatabaseB!$G:$G,DatabaseB!$B:$B,Summary_Earnings!$C$65,DatabaseB!$F:$F,G$211,DatabaseB!$C:$C,$B184,DatabaseB!$D:$D,$A184,DatabaseB!$E:$E,$C184)</f>
        <v>0</v>
      </c>
      <c r="H184" s="211">
        <f>SUMIFS(DatabaseB!$G:$G,DatabaseB!$B:$B,Summary_Earnings!$C$65,DatabaseB!$F:$F,H$211,DatabaseB!$C:$C,$B184,DatabaseB!$D:$D,$A184,DatabaseB!$E:$E,$C184)</f>
        <v>0</v>
      </c>
      <c r="I184" s="29"/>
    </row>
    <row r="185" spans="1:9" ht="12.75" hidden="1">
      <c r="A185" s="186" t="s">
        <v>0</v>
      </c>
      <c r="B185" s="210" t="s">
        <v>14</v>
      </c>
      <c r="C185" s="190" t="s">
        <v>123</v>
      </c>
      <c r="D185" s="211">
        <f>IF(SUMIFS(DatabaseB!$G:$G,DatabaseB!$B:$B,Summary_Earnings!$C$65,DatabaseB!$F:$F,D$211,DatabaseB!$C:$C,$B185,DatabaseB!$D:$D,$A185,DatabaseB!$E:$E,$C185)=0,SUM(D179:D180),SUMIFS(DatabaseB!$G:$G,DatabaseB!$B:$B,Summary_Earnings!$C$65,DatabaseB!$F:$F,D$211,DatabaseB!$C:$C,$B185,DatabaseB!$D:$D,$A185,DatabaseB!$E:$E,$C185))</f>
        <v>0</v>
      </c>
      <c r="E185" s="211">
        <f>IF(SUMIFS(DatabaseB!$G:$G,DatabaseB!$B:$B,Summary_Earnings!$C$65,DatabaseB!$F:$F,E$211,DatabaseB!$C:$C,$B185,DatabaseB!$D:$D,$A185,DatabaseB!$E:$E,$C185)=0,SUM(E179:E180),SUMIFS(DatabaseB!$G:$G,DatabaseB!$B:$B,Summary_Earnings!$C$65,DatabaseB!$F:$F,E$211,DatabaseB!$C:$C,$B185,DatabaseB!$D:$D,$A185,DatabaseB!$E:$E,$C185))</f>
        <v>0</v>
      </c>
      <c r="F185" s="211">
        <f>IF(SUMIFS(DatabaseB!$G:$G,DatabaseB!$B:$B,Summary_Earnings!$C$65,DatabaseB!$F:$F,F$211,DatabaseB!$C:$C,$B185,DatabaseB!$D:$D,$A185,DatabaseB!$E:$E,$C185)=0,SUM(F179:F180),SUMIFS(DatabaseB!$G:$G,DatabaseB!$B:$B,Summary_Earnings!$C$65,DatabaseB!$F:$F,F$211,DatabaseB!$C:$C,$B185,DatabaseB!$D:$D,$A185,DatabaseB!$E:$E,$C185))</f>
        <v>0</v>
      </c>
      <c r="G185" s="211">
        <f>IF(SUMIFS(DatabaseB!$G:$G,DatabaseB!$B:$B,Summary_Earnings!$C$65,DatabaseB!$F:$F,G$211,DatabaseB!$C:$C,$B185,DatabaseB!$D:$D,$A185,DatabaseB!$E:$E,$C185)=0,SUM(G179:G180),SUMIFS(DatabaseB!$G:$G,DatabaseB!$B:$B,Summary_Earnings!$C$65,DatabaseB!$F:$F,G$211,DatabaseB!$C:$C,$B185,DatabaseB!$D:$D,$A185,DatabaseB!$E:$E,$C185))</f>
        <v>0</v>
      </c>
      <c r="H185" s="211">
        <f>IF(SUMIFS(DatabaseB!$G:$G,DatabaseB!$B:$B,Summary_Earnings!$C$65,DatabaseB!$F:$F,H$211,DatabaseB!$C:$C,$B185,DatabaseB!$D:$D,$A185,DatabaseB!$E:$E,$C185)=0,SUM(H179:H180),SUMIFS(DatabaseB!$G:$G,DatabaseB!$B:$B,Summary_Earnings!$C$65,DatabaseB!$F:$F,H$211,DatabaseB!$C:$C,$B185,DatabaseB!$D:$D,$A185,DatabaseB!$E:$E,$C185))</f>
        <v>0</v>
      </c>
      <c r="I185" s="29"/>
    </row>
    <row r="186" spans="1:9" ht="12.75" hidden="1">
      <c r="A186" s="186" t="s">
        <v>0</v>
      </c>
      <c r="B186" s="210" t="s">
        <v>14</v>
      </c>
      <c r="C186" s="191" t="s">
        <v>119</v>
      </c>
      <c r="D186" s="211">
        <f>IF(SUMIFS(DatabaseB!$G:$G,DatabaseB!$B:$B,Summary_Earnings!$C$65,DatabaseB!$F:$F,D$211,DatabaseB!$C:$C,$B186,DatabaseB!$D:$D,$A186,DatabaseB!$E:$E,$C186)=0,SUM(D181:D183),SUMIFS(DatabaseB!$G:$G,DatabaseB!$B:$B,Summary_Earnings!$C$65,DatabaseB!$F:$F,D$211,DatabaseB!$C:$C,$B186,DatabaseB!$D:$D,$A186,DatabaseB!$E:$E,$C186))</f>
        <v>0</v>
      </c>
      <c r="E186" s="211">
        <f>IF(SUMIFS(DatabaseB!$G:$G,DatabaseB!$B:$B,Summary_Earnings!$C$65,DatabaseB!$F:$F,E$211,DatabaseB!$C:$C,$B186,DatabaseB!$D:$D,$A186,DatabaseB!$E:$E,$C186)=0,SUM(E181:E183),SUMIFS(DatabaseB!$G:$G,DatabaseB!$B:$B,Summary_Earnings!$C$65,DatabaseB!$F:$F,E$211,DatabaseB!$C:$C,$B186,DatabaseB!$D:$D,$A186,DatabaseB!$E:$E,$C186))</f>
        <v>0</v>
      </c>
      <c r="F186" s="211">
        <f>IF(SUMIFS(DatabaseB!$G:$G,DatabaseB!$B:$B,Summary_Earnings!$C$65,DatabaseB!$F:$F,F$211,DatabaseB!$C:$C,$B186,DatabaseB!$D:$D,$A186,DatabaseB!$E:$E,$C186)=0,SUM(F181:F183),SUMIFS(DatabaseB!$G:$G,DatabaseB!$B:$B,Summary_Earnings!$C$65,DatabaseB!$F:$F,F$211,DatabaseB!$C:$C,$B186,DatabaseB!$D:$D,$A186,DatabaseB!$E:$E,$C186))</f>
        <v>0</v>
      </c>
      <c r="G186" s="211">
        <f>IF(SUMIFS(DatabaseB!$G:$G,DatabaseB!$B:$B,Summary_Earnings!$C$65,DatabaseB!$F:$F,G$211,DatabaseB!$C:$C,$B186,DatabaseB!$D:$D,$A186,DatabaseB!$E:$E,$C186)=0,SUM(G181:G183),SUMIFS(DatabaseB!$G:$G,DatabaseB!$B:$B,Summary_Earnings!$C$65,DatabaseB!$F:$F,G$211,DatabaseB!$C:$C,$B186,DatabaseB!$D:$D,$A186,DatabaseB!$E:$E,$C186))</f>
        <v>0</v>
      </c>
      <c r="H186" s="211">
        <f>IF(SUMIFS(DatabaseB!$G:$G,DatabaseB!$B:$B,Summary_Earnings!$C$65,DatabaseB!$F:$F,H$211,DatabaseB!$C:$C,$B186,DatabaseB!$D:$D,$A186,DatabaseB!$E:$E,$C186)=0,SUM(H181:H183),SUMIFS(DatabaseB!$G:$G,DatabaseB!$B:$B,Summary_Earnings!$C$65,DatabaseB!$F:$F,H$211,DatabaseB!$C:$C,$B186,DatabaseB!$D:$D,$A186,DatabaseB!$E:$E,$C186))</f>
        <v>0</v>
      </c>
      <c r="I186" s="29"/>
    </row>
    <row r="187" spans="1:9" ht="12.75" hidden="1">
      <c r="A187" s="186" t="s">
        <v>0</v>
      </c>
      <c r="B187" s="210" t="s">
        <v>14</v>
      </c>
      <c r="C187" s="188" t="s">
        <v>2</v>
      </c>
      <c r="D187" s="211">
        <f>+D178+D184+D185+D186</f>
        <v>0</v>
      </c>
      <c r="E187" s="211">
        <f t="shared" ref="E187:H187" si="69">+E178+E184+E185+E186</f>
        <v>0</v>
      </c>
      <c r="F187" s="211">
        <f t="shared" si="69"/>
        <v>0</v>
      </c>
      <c r="G187" s="211">
        <f t="shared" si="69"/>
        <v>0</v>
      </c>
      <c r="H187" s="211">
        <f t="shared" si="69"/>
        <v>0</v>
      </c>
      <c r="I187" s="29"/>
    </row>
    <row r="188" spans="1:9" ht="12.75" hidden="1">
      <c r="A188" s="186"/>
      <c r="B188" s="200"/>
      <c r="C188" s="200"/>
      <c r="D188" s="201"/>
      <c r="E188" s="201"/>
      <c r="F188" s="201"/>
      <c r="G188" s="201"/>
      <c r="H188" s="201"/>
      <c r="I188" s="29"/>
    </row>
    <row r="189" spans="1:9" ht="12.75" hidden="1">
      <c r="A189" s="186" t="s">
        <v>3</v>
      </c>
      <c r="B189" s="210" t="s">
        <v>14</v>
      </c>
      <c r="C189" s="188" t="s">
        <v>122</v>
      </c>
      <c r="D189" s="211">
        <f>SUMIFS(DatabaseB!$G:$G,DatabaseB!$B:$B,Summary_Earnings!$C$65,DatabaseB!$F:$F,D$211,DatabaseB!$C:$C,$B189,DatabaseB!$D:$D,$A189,DatabaseB!$E:$E,$C189)</f>
        <v>0</v>
      </c>
      <c r="E189" s="211">
        <f>SUMIFS(DatabaseB!$G:$G,DatabaseB!$B:$B,Summary_Earnings!$C$65,DatabaseB!$F:$F,E$211,DatabaseB!$C:$C,$B189,DatabaseB!$D:$D,$A189,DatabaseB!$E:$E,$C189)</f>
        <v>0</v>
      </c>
      <c r="F189" s="211">
        <f>SUMIFS(DatabaseB!$G:$G,DatabaseB!$B:$B,Summary_Earnings!$C$65,DatabaseB!$F:$F,F$211,DatabaseB!$C:$C,$B189,DatabaseB!$D:$D,$A189,DatabaseB!$E:$E,$C189)</f>
        <v>0</v>
      </c>
      <c r="G189" s="211">
        <f>SUMIFS(DatabaseB!$G:$G,DatabaseB!$B:$B,Summary_Earnings!$C$65,DatabaseB!$F:$F,G$211,DatabaseB!$C:$C,$B189,DatabaseB!$D:$D,$A189,DatabaseB!$E:$E,$C189)</f>
        <v>0</v>
      </c>
      <c r="H189" s="211">
        <f>SUMIFS(DatabaseB!$G:$G,DatabaseB!$B:$B,Summary_Earnings!$C$65,DatabaseB!$F:$F,H$211,DatabaseB!$C:$C,$B189,DatabaseB!$D:$D,$A189,DatabaseB!$E:$E,$C189)</f>
        <v>0</v>
      </c>
      <c r="I189" s="29"/>
    </row>
    <row r="190" spans="1:9" ht="12.75" hidden="1">
      <c r="A190" s="186" t="s">
        <v>3</v>
      </c>
      <c r="B190" s="210" t="s">
        <v>14</v>
      </c>
      <c r="C190" s="188" t="s">
        <v>108</v>
      </c>
      <c r="D190" s="211">
        <f>SUMIFS(DatabaseB!$G:$G,DatabaseB!$B:$B,Summary_Earnings!$C$65,DatabaseB!$F:$F,D$211,DatabaseB!$C:$C,$B190,DatabaseB!$D:$D,$A190,DatabaseB!$E:$E,$C190)</f>
        <v>0</v>
      </c>
      <c r="E190" s="211">
        <f>SUMIFS(DatabaseB!$G:$G,DatabaseB!$B:$B,Summary_Earnings!$C$65,DatabaseB!$F:$F,E$211,DatabaseB!$C:$C,$B190,DatabaseB!$D:$D,$A190,DatabaseB!$E:$E,$C190)</f>
        <v>0</v>
      </c>
      <c r="F190" s="211">
        <f>SUMIFS(DatabaseB!$G:$G,DatabaseB!$B:$B,Summary_Earnings!$C$65,DatabaseB!$F:$F,F$211,DatabaseB!$C:$C,$B190,DatabaseB!$D:$D,$A190,DatabaseB!$E:$E,$C190)</f>
        <v>0</v>
      </c>
      <c r="G190" s="211">
        <f>SUMIFS(DatabaseB!$G:$G,DatabaseB!$B:$B,Summary_Earnings!$C$65,DatabaseB!$F:$F,G$211,DatabaseB!$C:$C,$B190,DatabaseB!$D:$D,$A190,DatabaseB!$E:$E,$C190)</f>
        <v>0</v>
      </c>
      <c r="H190" s="211">
        <f>SUMIFS(DatabaseB!$G:$G,DatabaseB!$B:$B,Summary_Earnings!$C$65,DatabaseB!$F:$F,H$211,DatabaseB!$C:$C,$B190,DatabaseB!$D:$D,$A190,DatabaseB!$E:$E,$C190)</f>
        <v>0</v>
      </c>
      <c r="I190" s="29"/>
    </row>
    <row r="191" spans="1:9" ht="12.75" hidden="1">
      <c r="A191" s="186" t="s">
        <v>3</v>
      </c>
      <c r="B191" s="210" t="s">
        <v>14</v>
      </c>
      <c r="C191" s="188" t="s">
        <v>109</v>
      </c>
      <c r="D191" s="211">
        <f>SUMIFS(DatabaseB!$G:$G,DatabaseB!$B:$B,Summary_Earnings!$C$65,DatabaseB!$F:$F,D$211,DatabaseB!$C:$C,$B191,DatabaseB!$D:$D,$A191,DatabaseB!$E:$E,$C191)</f>
        <v>0</v>
      </c>
      <c r="E191" s="211">
        <f>SUMIFS(DatabaseB!$G:$G,DatabaseB!$B:$B,Summary_Earnings!$C$65,DatabaseB!$F:$F,E$211,DatabaseB!$C:$C,$B191,DatabaseB!$D:$D,$A191,DatabaseB!$E:$E,$C191)</f>
        <v>0</v>
      </c>
      <c r="F191" s="211">
        <f>SUMIFS(DatabaseB!$G:$G,DatabaseB!$B:$B,Summary_Earnings!$C$65,DatabaseB!$F:$F,F$211,DatabaseB!$C:$C,$B191,DatabaseB!$D:$D,$A191,DatabaseB!$E:$E,$C191)</f>
        <v>0</v>
      </c>
      <c r="G191" s="211">
        <f>SUMIFS(DatabaseB!$G:$G,DatabaseB!$B:$B,Summary_Earnings!$C$65,DatabaseB!$F:$F,G$211,DatabaseB!$C:$C,$B191,DatabaseB!$D:$D,$A191,DatabaseB!$E:$E,$C191)</f>
        <v>0</v>
      </c>
      <c r="H191" s="211">
        <f>SUMIFS(DatabaseB!$G:$G,DatabaseB!$B:$B,Summary_Earnings!$C$65,DatabaseB!$F:$F,H$211,DatabaseB!$C:$C,$B191,DatabaseB!$D:$D,$A191,DatabaseB!$E:$E,$C191)</f>
        <v>0</v>
      </c>
      <c r="I191" s="29"/>
    </row>
    <row r="192" spans="1:9" ht="12.75" hidden="1">
      <c r="A192" s="186" t="s">
        <v>3</v>
      </c>
      <c r="B192" s="210" t="s">
        <v>14</v>
      </c>
      <c r="C192" s="188" t="s">
        <v>114</v>
      </c>
      <c r="D192" s="211">
        <f>SUMIFS(DatabaseB!$G:$G,DatabaseB!$B:$B,Summary_Earnings!$C$65,DatabaseB!$F:$F,D$211,DatabaseB!$C:$C,$B192,DatabaseB!$D:$D,$A192,DatabaseB!$E:$E,$C192)</f>
        <v>0</v>
      </c>
      <c r="E192" s="211">
        <f>SUMIFS(DatabaseB!$G:$G,DatabaseB!$B:$B,Summary_Earnings!$C$65,DatabaseB!$F:$F,E$211,DatabaseB!$C:$C,$B192,DatabaseB!$D:$D,$A192,DatabaseB!$E:$E,$C192)</f>
        <v>0</v>
      </c>
      <c r="F192" s="211">
        <f>SUMIFS(DatabaseB!$G:$G,DatabaseB!$B:$B,Summary_Earnings!$C$65,DatabaseB!$F:$F,F$211,DatabaseB!$C:$C,$B192,DatabaseB!$D:$D,$A192,DatabaseB!$E:$E,$C192)</f>
        <v>0</v>
      </c>
      <c r="G192" s="211">
        <f>SUMIFS(DatabaseB!$G:$G,DatabaseB!$B:$B,Summary_Earnings!$C$65,DatabaseB!$F:$F,G$211,DatabaseB!$C:$C,$B192,DatabaseB!$D:$D,$A192,DatabaseB!$E:$E,$C192)</f>
        <v>0</v>
      </c>
      <c r="H192" s="211">
        <f>SUMIFS(DatabaseB!$G:$G,DatabaseB!$B:$B,Summary_Earnings!$C$65,DatabaseB!$F:$F,H$211,DatabaseB!$C:$C,$B192,DatabaseB!$D:$D,$A192,DatabaseB!$E:$E,$C192)</f>
        <v>0</v>
      </c>
      <c r="I192" s="29"/>
    </row>
    <row r="193" spans="1:9" ht="12.75" hidden="1">
      <c r="A193" s="186" t="s">
        <v>3</v>
      </c>
      <c r="B193" s="210" t="s">
        <v>14</v>
      </c>
      <c r="C193" s="188" t="s">
        <v>116</v>
      </c>
      <c r="D193" s="211">
        <f>SUMIFS(DatabaseB!$G:$G,DatabaseB!$B:$B,Summary_Earnings!$C$65,DatabaseB!$F:$F,D$211,DatabaseB!$C:$C,$B193,DatabaseB!$D:$D,$A193,DatabaseB!$E:$E,$C193)</f>
        <v>0</v>
      </c>
      <c r="E193" s="211">
        <f>SUMIFS(DatabaseB!$G:$G,DatabaseB!$B:$B,Summary_Earnings!$C$65,DatabaseB!$F:$F,E$211,DatabaseB!$C:$C,$B193,DatabaseB!$D:$D,$A193,DatabaseB!$E:$E,$C193)</f>
        <v>0</v>
      </c>
      <c r="F193" s="211">
        <f>SUMIFS(DatabaseB!$G:$G,DatabaseB!$B:$B,Summary_Earnings!$C$65,DatabaseB!$F:$F,F$211,DatabaseB!$C:$C,$B193,DatabaseB!$D:$D,$A193,DatabaseB!$E:$E,$C193)</f>
        <v>0</v>
      </c>
      <c r="G193" s="211">
        <f>SUMIFS(DatabaseB!$G:$G,DatabaseB!$B:$B,Summary_Earnings!$C$65,DatabaseB!$F:$F,G$211,DatabaseB!$C:$C,$B193,DatabaseB!$D:$D,$A193,DatabaseB!$E:$E,$C193)</f>
        <v>0</v>
      </c>
      <c r="H193" s="211">
        <f>SUMIFS(DatabaseB!$G:$G,DatabaseB!$B:$B,Summary_Earnings!$C$65,DatabaseB!$F:$F,H$211,DatabaseB!$C:$C,$B193,DatabaseB!$D:$D,$A193,DatabaseB!$E:$E,$C193)</f>
        <v>0</v>
      </c>
      <c r="I193" s="29"/>
    </row>
    <row r="194" spans="1:9" ht="12.75" hidden="1">
      <c r="A194" s="186" t="s">
        <v>3</v>
      </c>
      <c r="B194" s="210" t="s">
        <v>14</v>
      </c>
      <c r="C194" s="188" t="s">
        <v>124</v>
      </c>
      <c r="D194" s="211">
        <f>SUMIFS(DatabaseB!$G:$G,DatabaseB!$B:$B,Summary_Earnings!$C$65,DatabaseB!$F:$F,D$211,DatabaseB!$C:$C,$B194,DatabaseB!$D:$D,$A194,DatabaseB!$E:$E,$C194)</f>
        <v>0</v>
      </c>
      <c r="E194" s="211">
        <f>SUMIFS(DatabaseB!$G:$G,DatabaseB!$B:$B,Summary_Earnings!$C$65,DatabaseB!$F:$F,E$211,DatabaseB!$C:$C,$B194,DatabaseB!$D:$D,$A194,DatabaseB!$E:$E,$C194)</f>
        <v>0</v>
      </c>
      <c r="F194" s="211">
        <f>SUMIFS(DatabaseB!$G:$G,DatabaseB!$B:$B,Summary_Earnings!$C$65,DatabaseB!$F:$F,F$211,DatabaseB!$C:$C,$B194,DatabaseB!$D:$D,$A194,DatabaseB!$E:$E,$C194)</f>
        <v>0</v>
      </c>
      <c r="G194" s="211">
        <f>SUMIFS(DatabaseB!$G:$G,DatabaseB!$B:$B,Summary_Earnings!$C$65,DatabaseB!$F:$F,G$211,DatabaseB!$C:$C,$B194,DatabaseB!$D:$D,$A194,DatabaseB!$E:$E,$C194)</f>
        <v>0</v>
      </c>
      <c r="H194" s="211">
        <f>SUMIFS(DatabaseB!$G:$G,DatabaseB!$B:$B,Summary_Earnings!$C$65,DatabaseB!$F:$F,H$211,DatabaseB!$C:$C,$B194,DatabaseB!$D:$D,$A194,DatabaseB!$E:$E,$C194)</f>
        <v>0</v>
      </c>
      <c r="I194" s="29"/>
    </row>
    <row r="195" spans="1:9" ht="12.75" hidden="1">
      <c r="A195" s="186" t="s">
        <v>3</v>
      </c>
      <c r="B195" s="210" t="s">
        <v>14</v>
      </c>
      <c r="C195" s="191" t="s">
        <v>1</v>
      </c>
      <c r="D195" s="211">
        <f>SUMIFS(DatabaseB!$G:$G,DatabaseB!$B:$B,Summary_Earnings!$C$65,DatabaseB!$F:$F,D$211,DatabaseB!$C:$C,$B195,DatabaseB!$D:$D,$A195,DatabaseB!$E:$E,$C195)</f>
        <v>0</v>
      </c>
      <c r="E195" s="211">
        <f>SUMIFS(DatabaseB!$G:$G,DatabaseB!$B:$B,Summary_Earnings!$C$65,DatabaseB!$F:$F,E$211,DatabaseB!$C:$C,$B195,DatabaseB!$D:$D,$A195,DatabaseB!$E:$E,$C195)</f>
        <v>0</v>
      </c>
      <c r="F195" s="211">
        <f>SUMIFS(DatabaseB!$G:$G,DatabaseB!$B:$B,Summary_Earnings!$C$65,DatabaseB!$F:$F,F$211,DatabaseB!$C:$C,$B195,DatabaseB!$D:$D,$A195,DatabaseB!$E:$E,$C195)</f>
        <v>0</v>
      </c>
      <c r="G195" s="211">
        <f>SUMIFS(DatabaseB!$G:$G,DatabaseB!$B:$B,Summary_Earnings!$C$65,DatabaseB!$F:$F,G$211,DatabaseB!$C:$C,$B195,DatabaseB!$D:$D,$A195,DatabaseB!$E:$E,$C195)</f>
        <v>0</v>
      </c>
      <c r="H195" s="211">
        <f>SUMIFS(DatabaseB!$G:$G,DatabaseB!$B:$B,Summary_Earnings!$C$65,DatabaseB!$F:$F,H$211,DatabaseB!$C:$C,$B195,DatabaseB!$D:$D,$A195,DatabaseB!$E:$E,$C195)</f>
        <v>0</v>
      </c>
      <c r="I195" s="29"/>
    </row>
    <row r="196" spans="1:9" ht="12.75" hidden="1">
      <c r="A196" s="186" t="s">
        <v>3</v>
      </c>
      <c r="B196" s="210" t="s">
        <v>14</v>
      </c>
      <c r="C196" s="222" t="s">
        <v>123</v>
      </c>
      <c r="D196" s="211">
        <f>IF(SUMIFS(DatabaseB!$G:$G,DatabaseB!$B:$B,Summary_Earnings!$C$65,DatabaseB!$F:$F,D$211,DatabaseB!$C:$C,$B196,DatabaseB!$D:$D,$A196,DatabaseB!$E:$E,$C196)=0,SUM(D190:D191),SUMIFS(DatabaseB!$G:$G,DatabaseB!$B:$B,Summary_Earnings!$C$65,DatabaseB!$F:$F,D$211,DatabaseB!$C:$C,$B196,DatabaseB!$D:$D,$A196,DatabaseB!$E:$E,$C196))</f>
        <v>0</v>
      </c>
      <c r="E196" s="211">
        <f>IF(SUMIFS(DatabaseB!$G:$G,DatabaseB!$B:$B,Summary_Earnings!$C$65,DatabaseB!$F:$F,E$211,DatabaseB!$C:$C,$B196,DatabaseB!$D:$D,$A196,DatabaseB!$E:$E,$C196)=0,SUM(E190:E191),SUMIFS(DatabaseB!$G:$G,DatabaseB!$B:$B,Summary_Earnings!$C$65,DatabaseB!$F:$F,E$211,DatabaseB!$C:$C,$B196,DatabaseB!$D:$D,$A196,DatabaseB!$E:$E,$C196))</f>
        <v>0</v>
      </c>
      <c r="F196" s="211">
        <f>IF(SUMIFS(DatabaseB!$G:$G,DatabaseB!$B:$B,Summary_Earnings!$C$65,DatabaseB!$F:$F,F$211,DatabaseB!$C:$C,$B196,DatabaseB!$D:$D,$A196,DatabaseB!$E:$E,$C196)=0,SUM(F190:F191),SUMIFS(DatabaseB!$G:$G,DatabaseB!$B:$B,Summary_Earnings!$C$65,DatabaseB!$F:$F,F$211,DatabaseB!$C:$C,$B196,DatabaseB!$D:$D,$A196,DatabaseB!$E:$E,$C196))</f>
        <v>0</v>
      </c>
      <c r="G196" s="211">
        <f>IF(SUMIFS(DatabaseB!$G:$G,DatabaseB!$B:$B,Summary_Earnings!$C$65,DatabaseB!$F:$F,G$211,DatabaseB!$C:$C,$B196,DatabaseB!$D:$D,$A196,DatabaseB!$E:$E,$C196)=0,SUM(G190:G191),SUMIFS(DatabaseB!$G:$G,DatabaseB!$B:$B,Summary_Earnings!$C$65,DatabaseB!$F:$F,G$211,DatabaseB!$C:$C,$B196,DatabaseB!$D:$D,$A196,DatabaseB!$E:$E,$C196))</f>
        <v>0</v>
      </c>
      <c r="H196" s="211">
        <f>IF(SUMIFS(DatabaseB!$G:$G,DatabaseB!$B:$B,Summary_Earnings!$C$65,DatabaseB!$F:$F,H$211,DatabaseB!$C:$C,$B196,DatabaseB!$D:$D,$A196,DatabaseB!$E:$E,$C196)=0,SUM(H190:H191),SUMIFS(DatabaseB!$G:$G,DatabaseB!$B:$B,Summary_Earnings!$C$65,DatabaseB!$F:$F,H$211,DatabaseB!$C:$C,$B196,DatabaseB!$D:$D,$A196,DatabaseB!$E:$E,$C196))</f>
        <v>0</v>
      </c>
      <c r="I196" s="29"/>
    </row>
    <row r="197" spans="1:9" ht="12.75" hidden="1">
      <c r="A197" s="186" t="s">
        <v>3</v>
      </c>
      <c r="B197" s="210" t="s">
        <v>14</v>
      </c>
      <c r="C197" s="190" t="s">
        <v>119</v>
      </c>
      <c r="D197" s="211">
        <f>IF(SUMIFS(DatabaseB!$G:$G,DatabaseB!$B:$B,Summary_Earnings!$C$65,DatabaseB!$F:$F,D$211,DatabaseB!$C:$C,$B197,DatabaseB!$D:$D,$A197,DatabaseB!$E:$E,$C197)=0,SUM(D192:D194),SUMIFS(DatabaseB!$G:$G,DatabaseB!$B:$B,Summary_Earnings!$C$65,DatabaseB!$F:$F,D$211,DatabaseB!$C:$C,$B197,DatabaseB!$D:$D,$A197,DatabaseB!$E:$E,$C197))</f>
        <v>0</v>
      </c>
      <c r="E197" s="211">
        <f>IF(SUMIFS(DatabaseB!$G:$G,DatabaseB!$B:$B,Summary_Earnings!$C$65,DatabaseB!$F:$F,E$211,DatabaseB!$C:$C,$B197,DatabaseB!$D:$D,$A197,DatabaseB!$E:$E,$C197)=0,SUM(E192:E194),SUMIFS(DatabaseB!$G:$G,DatabaseB!$B:$B,Summary_Earnings!$C$65,DatabaseB!$F:$F,E$211,DatabaseB!$C:$C,$B197,DatabaseB!$D:$D,$A197,DatabaseB!$E:$E,$C197))</f>
        <v>0</v>
      </c>
      <c r="F197" s="211">
        <f>IF(SUMIFS(DatabaseB!$G:$G,DatabaseB!$B:$B,Summary_Earnings!$C$65,DatabaseB!$F:$F,F$211,DatabaseB!$C:$C,$B197,DatabaseB!$D:$D,$A197,DatabaseB!$E:$E,$C197)=0,SUM(F192:F194),SUMIFS(DatabaseB!$G:$G,DatabaseB!$B:$B,Summary_Earnings!$C$65,DatabaseB!$F:$F,F$211,DatabaseB!$C:$C,$B197,DatabaseB!$D:$D,$A197,DatabaseB!$E:$E,$C197))</f>
        <v>0</v>
      </c>
      <c r="G197" s="211">
        <f>IF(SUMIFS(DatabaseB!$G:$G,DatabaseB!$B:$B,Summary_Earnings!$C$65,DatabaseB!$F:$F,G$211,DatabaseB!$C:$C,$B197,DatabaseB!$D:$D,$A197,DatabaseB!$E:$E,$C197)=0,SUM(G192:G194),SUMIFS(DatabaseB!$G:$G,DatabaseB!$B:$B,Summary_Earnings!$C$65,DatabaseB!$F:$F,G$211,DatabaseB!$C:$C,$B197,DatabaseB!$D:$D,$A197,DatabaseB!$E:$E,$C197))</f>
        <v>0</v>
      </c>
      <c r="H197" s="211">
        <f>IF(SUMIFS(DatabaseB!$G:$G,DatabaseB!$B:$B,Summary_Earnings!$C$65,DatabaseB!$F:$F,H$211,DatabaseB!$C:$C,$B197,DatabaseB!$D:$D,$A197,DatabaseB!$E:$E,$C197)=0,SUM(H192:H194),SUMIFS(DatabaseB!$G:$G,DatabaseB!$B:$B,Summary_Earnings!$C$65,DatabaseB!$F:$F,H$211,DatabaseB!$C:$C,$B197,DatabaseB!$D:$D,$A197,DatabaseB!$E:$E,$C197))</f>
        <v>0</v>
      </c>
      <c r="I197" s="29"/>
    </row>
    <row r="198" spans="1:9" ht="12.75" hidden="1">
      <c r="A198" s="186" t="s">
        <v>3</v>
      </c>
      <c r="B198" s="210" t="s">
        <v>14</v>
      </c>
      <c r="C198" s="191" t="s">
        <v>2</v>
      </c>
      <c r="D198" s="211">
        <f>+D189+D195+D196+D197</f>
        <v>0</v>
      </c>
      <c r="E198" s="211">
        <f t="shared" ref="E198:H198" si="70">+E189+E195+E196+E197</f>
        <v>0</v>
      </c>
      <c r="F198" s="211">
        <f t="shared" si="70"/>
        <v>0</v>
      </c>
      <c r="G198" s="211">
        <f t="shared" si="70"/>
        <v>0</v>
      </c>
      <c r="H198" s="211">
        <f t="shared" si="70"/>
        <v>0</v>
      </c>
      <c r="I198" s="29"/>
    </row>
    <row r="199" spans="1:9" ht="12.75" hidden="1">
      <c r="A199" s="186"/>
      <c r="B199" s="200"/>
      <c r="C199" s="200"/>
      <c r="D199" s="201"/>
      <c r="E199" s="201"/>
      <c r="F199" s="201"/>
      <c r="G199" s="201"/>
      <c r="H199" s="201"/>
      <c r="I199" s="29"/>
    </row>
    <row r="200" spans="1:9" ht="12.75" hidden="1">
      <c r="A200" s="186" t="s">
        <v>4</v>
      </c>
      <c r="B200" s="210" t="s">
        <v>14</v>
      </c>
      <c r="C200" s="188" t="s">
        <v>122</v>
      </c>
      <c r="D200" s="211">
        <f>+D178+D189</f>
        <v>0</v>
      </c>
      <c r="E200" s="211">
        <f t="shared" ref="E200:H200" si="71">+E178+E189</f>
        <v>0</v>
      </c>
      <c r="F200" s="211">
        <f t="shared" si="71"/>
        <v>0</v>
      </c>
      <c r="G200" s="211">
        <f t="shared" si="71"/>
        <v>0</v>
      </c>
      <c r="H200" s="211">
        <f t="shared" si="71"/>
        <v>0</v>
      </c>
      <c r="I200" s="29"/>
    </row>
    <row r="201" spans="1:9" ht="12.75" hidden="1">
      <c r="A201" s="186" t="s">
        <v>4</v>
      </c>
      <c r="B201" s="210" t="s">
        <v>14</v>
      </c>
      <c r="C201" s="188" t="s">
        <v>108</v>
      </c>
      <c r="D201" s="211">
        <f t="shared" ref="D201:H201" si="72">+D179+D190</f>
        <v>0</v>
      </c>
      <c r="E201" s="211">
        <f t="shared" si="72"/>
        <v>0</v>
      </c>
      <c r="F201" s="211">
        <f t="shared" si="72"/>
        <v>0</v>
      </c>
      <c r="G201" s="211">
        <f t="shared" si="72"/>
        <v>0</v>
      </c>
      <c r="H201" s="211">
        <f t="shared" si="72"/>
        <v>0</v>
      </c>
      <c r="I201" s="29"/>
    </row>
    <row r="202" spans="1:9" ht="12.75" hidden="1">
      <c r="A202" s="186" t="s">
        <v>4</v>
      </c>
      <c r="B202" s="210" t="s">
        <v>14</v>
      </c>
      <c r="C202" s="188" t="s">
        <v>109</v>
      </c>
      <c r="D202" s="211">
        <f t="shared" ref="D202:H202" si="73">+D180+D191</f>
        <v>0</v>
      </c>
      <c r="E202" s="211">
        <f t="shared" si="73"/>
        <v>0</v>
      </c>
      <c r="F202" s="211">
        <f t="shared" si="73"/>
        <v>0</v>
      </c>
      <c r="G202" s="211">
        <f t="shared" si="73"/>
        <v>0</v>
      </c>
      <c r="H202" s="211">
        <f t="shared" si="73"/>
        <v>0</v>
      </c>
      <c r="I202" s="29"/>
    </row>
    <row r="203" spans="1:9" ht="12.75" hidden="1">
      <c r="A203" s="186" t="s">
        <v>4</v>
      </c>
      <c r="B203" s="210" t="s">
        <v>14</v>
      </c>
      <c r="C203" s="188" t="s">
        <v>114</v>
      </c>
      <c r="D203" s="211">
        <f t="shared" ref="D203:H203" si="74">+D181+D192</f>
        <v>0</v>
      </c>
      <c r="E203" s="211">
        <f t="shared" si="74"/>
        <v>0</v>
      </c>
      <c r="F203" s="211">
        <f t="shared" si="74"/>
        <v>0</v>
      </c>
      <c r="G203" s="211">
        <f t="shared" si="74"/>
        <v>0</v>
      </c>
      <c r="H203" s="211">
        <f t="shared" si="74"/>
        <v>0</v>
      </c>
      <c r="I203" s="29"/>
    </row>
    <row r="204" spans="1:9" ht="12.75" hidden="1">
      <c r="A204" s="186" t="s">
        <v>4</v>
      </c>
      <c r="B204" s="210" t="s">
        <v>14</v>
      </c>
      <c r="C204" s="188" t="s">
        <v>116</v>
      </c>
      <c r="D204" s="211">
        <f t="shared" ref="D204:H204" si="75">+D182+D193</f>
        <v>0</v>
      </c>
      <c r="E204" s="211">
        <f t="shared" si="75"/>
        <v>0</v>
      </c>
      <c r="F204" s="211">
        <f t="shared" si="75"/>
        <v>0</v>
      </c>
      <c r="G204" s="211">
        <f t="shared" si="75"/>
        <v>0</v>
      </c>
      <c r="H204" s="211">
        <f t="shared" si="75"/>
        <v>0</v>
      </c>
      <c r="I204" s="29"/>
    </row>
    <row r="205" spans="1:9" ht="12.75" hidden="1">
      <c r="A205" s="186" t="s">
        <v>4</v>
      </c>
      <c r="B205" s="210" t="s">
        <v>14</v>
      </c>
      <c r="C205" s="188" t="s">
        <v>124</v>
      </c>
      <c r="D205" s="211">
        <f t="shared" ref="D205:H205" si="76">+D183+D194</f>
        <v>0</v>
      </c>
      <c r="E205" s="211">
        <f t="shared" si="76"/>
        <v>0</v>
      </c>
      <c r="F205" s="211">
        <f t="shared" si="76"/>
        <v>0</v>
      </c>
      <c r="G205" s="211">
        <f t="shared" si="76"/>
        <v>0</v>
      </c>
      <c r="H205" s="211">
        <f t="shared" si="76"/>
        <v>0</v>
      </c>
      <c r="I205" s="29"/>
    </row>
    <row r="206" spans="1:9" ht="12.75" hidden="1">
      <c r="A206" s="186" t="s">
        <v>4</v>
      </c>
      <c r="B206" s="210" t="s">
        <v>14</v>
      </c>
      <c r="C206" s="191" t="s">
        <v>1</v>
      </c>
      <c r="D206" s="211">
        <f t="shared" ref="D206:H206" si="77">+D184+D195</f>
        <v>0</v>
      </c>
      <c r="E206" s="211">
        <f t="shared" si="77"/>
        <v>0</v>
      </c>
      <c r="F206" s="211">
        <f t="shared" si="77"/>
        <v>0</v>
      </c>
      <c r="G206" s="211">
        <f t="shared" si="77"/>
        <v>0</v>
      </c>
      <c r="H206" s="211">
        <f t="shared" si="77"/>
        <v>0</v>
      </c>
      <c r="I206" s="29"/>
    </row>
    <row r="207" spans="1:9" ht="12.75" hidden="1">
      <c r="A207" s="186" t="s">
        <v>4</v>
      </c>
      <c r="B207" s="210" t="s">
        <v>14</v>
      </c>
      <c r="C207" s="222" t="s">
        <v>123</v>
      </c>
      <c r="D207" s="211">
        <f t="shared" ref="D207:H207" si="78">+D185+D196</f>
        <v>0</v>
      </c>
      <c r="E207" s="211">
        <f t="shared" si="78"/>
        <v>0</v>
      </c>
      <c r="F207" s="211">
        <f t="shared" si="78"/>
        <v>0</v>
      </c>
      <c r="G207" s="211">
        <f t="shared" si="78"/>
        <v>0</v>
      </c>
      <c r="H207" s="211">
        <f t="shared" si="78"/>
        <v>0</v>
      </c>
      <c r="I207" s="29"/>
    </row>
    <row r="208" spans="1:9" ht="12.75" hidden="1">
      <c r="A208" s="186" t="s">
        <v>4</v>
      </c>
      <c r="B208" s="210" t="s">
        <v>14</v>
      </c>
      <c r="C208" s="190" t="s">
        <v>119</v>
      </c>
      <c r="D208" s="211">
        <f t="shared" ref="D208:H208" si="79">+D186+D197</f>
        <v>0</v>
      </c>
      <c r="E208" s="211">
        <f t="shared" si="79"/>
        <v>0</v>
      </c>
      <c r="F208" s="211">
        <f t="shared" si="79"/>
        <v>0</v>
      </c>
      <c r="G208" s="211">
        <f t="shared" si="79"/>
        <v>0</v>
      </c>
      <c r="H208" s="211">
        <f t="shared" si="79"/>
        <v>0</v>
      </c>
      <c r="I208" s="29"/>
    </row>
    <row r="209" spans="1:9" ht="12.75" hidden="1">
      <c r="A209" s="186" t="s">
        <v>4</v>
      </c>
      <c r="B209" s="210" t="s">
        <v>14</v>
      </c>
      <c r="C209" s="191" t="s">
        <v>2</v>
      </c>
      <c r="D209" s="211">
        <f t="shared" ref="D209:H209" si="80">+D187+D198</f>
        <v>0</v>
      </c>
      <c r="E209" s="211">
        <f t="shared" si="80"/>
        <v>0</v>
      </c>
      <c r="F209" s="211">
        <f t="shared" si="80"/>
        <v>0</v>
      </c>
      <c r="G209" s="211">
        <f t="shared" si="80"/>
        <v>0</v>
      </c>
      <c r="H209" s="211">
        <f t="shared" si="80"/>
        <v>0</v>
      </c>
      <c r="I209" s="29"/>
    </row>
    <row r="210" spans="1:9" s="205" customFormat="1" ht="12.75" hidden="1">
      <c r="A210" s="228"/>
      <c r="B210" s="229"/>
      <c r="C210" s="230"/>
      <c r="D210" s="196"/>
      <c r="E210" s="196"/>
      <c r="F210" s="196"/>
      <c r="G210" s="196"/>
      <c r="H210" s="196"/>
      <c r="I210" s="231"/>
    </row>
    <row r="211" spans="1:9" ht="12.75">
      <c r="A211" s="29"/>
      <c r="B211" s="29"/>
      <c r="C211" s="29"/>
      <c r="D211" s="208" t="s">
        <v>37</v>
      </c>
      <c r="E211" s="208" t="s">
        <v>38</v>
      </c>
      <c r="F211" s="208" t="s">
        <v>39</v>
      </c>
      <c r="G211" s="208" t="s">
        <v>40</v>
      </c>
      <c r="H211" s="208" t="s">
        <v>41</v>
      </c>
      <c r="I211" s="29"/>
    </row>
    <row r="212" spans="1:9" ht="38.25">
      <c r="A212" s="29"/>
      <c r="B212" s="29"/>
      <c r="C212" s="29"/>
      <c r="D212" s="212" t="s">
        <v>382</v>
      </c>
      <c r="E212" s="212" t="s">
        <v>33</v>
      </c>
      <c r="F212" s="212" t="s">
        <v>34</v>
      </c>
      <c r="G212" s="212" t="s">
        <v>35</v>
      </c>
      <c r="H212" s="212" t="s">
        <v>36</v>
      </c>
      <c r="I212" s="29"/>
    </row>
    <row r="213" spans="1:9" ht="12.75">
      <c r="A213" s="186" t="s">
        <v>0</v>
      </c>
      <c r="B213" s="210" t="s">
        <v>8</v>
      </c>
      <c r="C213" s="188" t="s">
        <v>122</v>
      </c>
      <c r="D213" s="211">
        <f>SUM(D178,D143,D107,D71)</f>
        <v>0</v>
      </c>
      <c r="E213" s="211">
        <f t="shared" ref="E213:H213" si="81">SUM(E178,E143,E107,E71)</f>
        <v>0</v>
      </c>
      <c r="F213" s="211">
        <f t="shared" si="81"/>
        <v>0</v>
      </c>
      <c r="G213" s="211">
        <f t="shared" si="81"/>
        <v>0</v>
      </c>
      <c r="H213" s="211">
        <f t="shared" si="81"/>
        <v>0</v>
      </c>
      <c r="I213" s="29"/>
    </row>
    <row r="214" spans="1:9" ht="12.75">
      <c r="A214" s="186" t="s">
        <v>0</v>
      </c>
      <c r="B214" s="210" t="s">
        <v>8</v>
      </c>
      <c r="C214" s="188" t="s">
        <v>108</v>
      </c>
      <c r="D214" s="211">
        <f t="shared" ref="D214:H214" si="82">SUM(D179,D144,D108,D72)</f>
        <v>0</v>
      </c>
      <c r="E214" s="211">
        <f t="shared" si="82"/>
        <v>0</v>
      </c>
      <c r="F214" s="211">
        <f t="shared" si="82"/>
        <v>0</v>
      </c>
      <c r="G214" s="211">
        <f t="shared" si="82"/>
        <v>0</v>
      </c>
      <c r="H214" s="211">
        <f t="shared" si="82"/>
        <v>0</v>
      </c>
      <c r="I214" s="29"/>
    </row>
    <row r="215" spans="1:9" ht="12.75">
      <c r="A215" s="186" t="s">
        <v>0</v>
      </c>
      <c r="B215" s="210" t="s">
        <v>8</v>
      </c>
      <c r="C215" s="188" t="s">
        <v>109</v>
      </c>
      <c r="D215" s="211">
        <f t="shared" ref="D215:H215" si="83">SUM(D180,D145,D109,D73)</f>
        <v>0</v>
      </c>
      <c r="E215" s="211">
        <f t="shared" si="83"/>
        <v>0</v>
      </c>
      <c r="F215" s="211">
        <f t="shared" si="83"/>
        <v>0</v>
      </c>
      <c r="G215" s="211">
        <f t="shared" si="83"/>
        <v>0</v>
      </c>
      <c r="H215" s="211">
        <f t="shared" si="83"/>
        <v>0</v>
      </c>
      <c r="I215" s="29"/>
    </row>
    <row r="216" spans="1:9" ht="12.75">
      <c r="A216" s="186" t="s">
        <v>0</v>
      </c>
      <c r="B216" s="210" t="s">
        <v>8</v>
      </c>
      <c r="C216" s="188" t="s">
        <v>114</v>
      </c>
      <c r="D216" s="211">
        <f t="shared" ref="D216:H216" si="84">SUM(D181,D146,D110,D74)</f>
        <v>0</v>
      </c>
      <c r="E216" s="211">
        <f t="shared" si="84"/>
        <v>0</v>
      </c>
      <c r="F216" s="211">
        <f t="shared" si="84"/>
        <v>0</v>
      </c>
      <c r="G216" s="211">
        <f t="shared" si="84"/>
        <v>0</v>
      </c>
      <c r="H216" s="211">
        <f t="shared" si="84"/>
        <v>0</v>
      </c>
      <c r="I216" s="29"/>
    </row>
    <row r="217" spans="1:9" ht="12.75">
      <c r="A217" s="186" t="s">
        <v>0</v>
      </c>
      <c r="B217" s="210" t="s">
        <v>8</v>
      </c>
      <c r="C217" s="188" t="s">
        <v>116</v>
      </c>
      <c r="D217" s="211">
        <f t="shared" ref="D217:H217" si="85">SUM(D182,D147,D111,D75)</f>
        <v>0</v>
      </c>
      <c r="E217" s="211">
        <f t="shared" si="85"/>
        <v>0</v>
      </c>
      <c r="F217" s="211">
        <f t="shared" si="85"/>
        <v>0</v>
      </c>
      <c r="G217" s="211">
        <f t="shared" si="85"/>
        <v>0</v>
      </c>
      <c r="H217" s="211">
        <f t="shared" si="85"/>
        <v>0</v>
      </c>
      <c r="I217" s="29"/>
    </row>
    <row r="218" spans="1:9" ht="12.75">
      <c r="A218" s="186" t="s">
        <v>0</v>
      </c>
      <c r="B218" s="210" t="s">
        <v>8</v>
      </c>
      <c r="C218" s="222" t="s">
        <v>124</v>
      </c>
      <c r="D218" s="211">
        <f t="shared" ref="D218:H218" si="86">SUM(D183,D148,D112,D76)</f>
        <v>0</v>
      </c>
      <c r="E218" s="211">
        <f t="shared" si="86"/>
        <v>0</v>
      </c>
      <c r="F218" s="211">
        <f t="shared" si="86"/>
        <v>0</v>
      </c>
      <c r="G218" s="211">
        <f t="shared" si="86"/>
        <v>0</v>
      </c>
      <c r="H218" s="211">
        <f t="shared" si="86"/>
        <v>0</v>
      </c>
      <c r="I218" s="29"/>
    </row>
    <row r="219" spans="1:9" ht="12.75">
      <c r="A219" s="186" t="s">
        <v>0</v>
      </c>
      <c r="B219" s="210" t="s">
        <v>8</v>
      </c>
      <c r="C219" s="191" t="s">
        <v>1</v>
      </c>
      <c r="D219" s="211">
        <f t="shared" ref="D219:H219" si="87">SUM(D184,D149,D113,D77)</f>
        <v>0</v>
      </c>
      <c r="E219" s="211">
        <f t="shared" si="87"/>
        <v>0</v>
      </c>
      <c r="F219" s="211">
        <f t="shared" si="87"/>
        <v>0</v>
      </c>
      <c r="G219" s="211">
        <f t="shared" si="87"/>
        <v>0</v>
      </c>
      <c r="H219" s="211">
        <f t="shared" si="87"/>
        <v>0</v>
      </c>
      <c r="I219" s="29"/>
    </row>
    <row r="220" spans="1:9" ht="12.75">
      <c r="A220" s="186" t="s">
        <v>0</v>
      </c>
      <c r="B220" s="210" t="s">
        <v>8</v>
      </c>
      <c r="C220" s="190" t="s">
        <v>123</v>
      </c>
      <c r="D220" s="211">
        <f t="shared" ref="D220:H220" si="88">SUM(D185,D150,D114,D78)</f>
        <v>0</v>
      </c>
      <c r="E220" s="211">
        <f t="shared" si="88"/>
        <v>0</v>
      </c>
      <c r="F220" s="211">
        <f t="shared" si="88"/>
        <v>0</v>
      </c>
      <c r="G220" s="211">
        <f t="shared" si="88"/>
        <v>0</v>
      </c>
      <c r="H220" s="211">
        <f t="shared" si="88"/>
        <v>0</v>
      </c>
      <c r="I220" s="29"/>
    </row>
    <row r="221" spans="1:9" ht="12.75">
      <c r="A221" s="186" t="s">
        <v>0</v>
      </c>
      <c r="B221" s="210" t="s">
        <v>8</v>
      </c>
      <c r="C221" s="191" t="s">
        <v>119</v>
      </c>
      <c r="D221" s="211">
        <f t="shared" ref="D221:H221" si="89">SUM(D186,D151,D115,D79)</f>
        <v>0</v>
      </c>
      <c r="E221" s="211">
        <f t="shared" si="89"/>
        <v>0</v>
      </c>
      <c r="F221" s="211">
        <f t="shared" si="89"/>
        <v>0</v>
      </c>
      <c r="G221" s="211">
        <f t="shared" si="89"/>
        <v>0</v>
      </c>
      <c r="H221" s="211">
        <f t="shared" si="89"/>
        <v>0</v>
      </c>
      <c r="I221" s="29"/>
    </row>
    <row r="222" spans="1:9" ht="12.75">
      <c r="A222" s="186" t="s">
        <v>0</v>
      </c>
      <c r="B222" s="210" t="s">
        <v>8</v>
      </c>
      <c r="C222" s="188" t="s">
        <v>2</v>
      </c>
      <c r="D222" s="211">
        <f t="shared" ref="D222:H222" si="90">SUM(D187,D152,D116,D80)</f>
        <v>0</v>
      </c>
      <c r="E222" s="211">
        <f t="shared" si="90"/>
        <v>0</v>
      </c>
      <c r="F222" s="211">
        <f t="shared" si="90"/>
        <v>0</v>
      </c>
      <c r="G222" s="211">
        <f t="shared" si="90"/>
        <v>0</v>
      </c>
      <c r="H222" s="211">
        <f t="shared" si="90"/>
        <v>0</v>
      </c>
      <c r="I222" s="29"/>
    </row>
    <row r="223" spans="1:9" ht="12.75">
      <c r="A223" s="186"/>
      <c r="B223" s="200"/>
      <c r="C223" s="200"/>
      <c r="D223" s="201"/>
      <c r="E223" s="201"/>
      <c r="F223" s="201"/>
      <c r="G223" s="201"/>
      <c r="H223" s="201"/>
      <c r="I223" s="29"/>
    </row>
    <row r="224" spans="1:9" ht="12.75">
      <c r="A224" s="186" t="s">
        <v>3</v>
      </c>
      <c r="B224" s="210" t="s">
        <v>8</v>
      </c>
      <c r="C224" s="188" t="s">
        <v>122</v>
      </c>
      <c r="D224" s="211">
        <f t="shared" ref="D224:H224" si="91">SUM(D189,D154,D118,D82)</f>
        <v>0</v>
      </c>
      <c r="E224" s="211">
        <f>SUM(E189,E154,E118,E82)</f>
        <v>0</v>
      </c>
      <c r="F224" s="211">
        <f t="shared" si="91"/>
        <v>0</v>
      </c>
      <c r="G224" s="211">
        <f t="shared" si="91"/>
        <v>0</v>
      </c>
      <c r="H224" s="211">
        <f t="shared" si="91"/>
        <v>0</v>
      </c>
      <c r="I224" s="29"/>
    </row>
    <row r="225" spans="1:9" ht="12.75">
      <c r="A225" s="186" t="s">
        <v>3</v>
      </c>
      <c r="B225" s="210" t="s">
        <v>8</v>
      </c>
      <c r="C225" s="188" t="s">
        <v>108</v>
      </c>
      <c r="D225" s="211">
        <f t="shared" ref="D225:H225" si="92">SUM(D190,D155,D119,D83)</f>
        <v>0</v>
      </c>
      <c r="E225" s="211">
        <f t="shared" si="92"/>
        <v>0</v>
      </c>
      <c r="F225" s="211">
        <f t="shared" si="92"/>
        <v>0</v>
      </c>
      <c r="G225" s="211">
        <f t="shared" si="92"/>
        <v>0</v>
      </c>
      <c r="H225" s="211">
        <f t="shared" si="92"/>
        <v>0</v>
      </c>
      <c r="I225" s="29"/>
    </row>
    <row r="226" spans="1:9" ht="12.75">
      <c r="A226" s="186" t="s">
        <v>3</v>
      </c>
      <c r="B226" s="210" t="s">
        <v>8</v>
      </c>
      <c r="C226" s="188" t="s">
        <v>109</v>
      </c>
      <c r="D226" s="211">
        <f t="shared" ref="D226:H226" si="93">SUM(D191,D156,D120,D84)</f>
        <v>0</v>
      </c>
      <c r="E226" s="211">
        <f t="shared" si="93"/>
        <v>0</v>
      </c>
      <c r="F226" s="211">
        <f t="shared" si="93"/>
        <v>0</v>
      </c>
      <c r="G226" s="211">
        <f t="shared" si="93"/>
        <v>0</v>
      </c>
      <c r="H226" s="211">
        <f t="shared" si="93"/>
        <v>0</v>
      </c>
      <c r="I226" s="29"/>
    </row>
    <row r="227" spans="1:9" ht="12.75">
      <c r="A227" s="186" t="s">
        <v>3</v>
      </c>
      <c r="B227" s="210" t="s">
        <v>8</v>
      </c>
      <c r="C227" s="188" t="s">
        <v>114</v>
      </c>
      <c r="D227" s="211">
        <f t="shared" ref="D227:H227" si="94">SUM(D192,D157,D121,D85)</f>
        <v>0</v>
      </c>
      <c r="E227" s="211">
        <f t="shared" si="94"/>
        <v>0</v>
      </c>
      <c r="F227" s="211">
        <f t="shared" si="94"/>
        <v>0</v>
      </c>
      <c r="G227" s="211">
        <f t="shared" si="94"/>
        <v>0</v>
      </c>
      <c r="H227" s="211">
        <f t="shared" si="94"/>
        <v>0</v>
      </c>
      <c r="I227" s="29"/>
    </row>
    <row r="228" spans="1:9" ht="12.75">
      <c r="A228" s="186" t="s">
        <v>3</v>
      </c>
      <c r="B228" s="210" t="s">
        <v>8</v>
      </c>
      <c r="C228" s="188" t="s">
        <v>116</v>
      </c>
      <c r="D228" s="211">
        <f t="shared" ref="D228:H228" si="95">SUM(D193,D158,D122,D86)</f>
        <v>0</v>
      </c>
      <c r="E228" s="211">
        <f t="shared" si="95"/>
        <v>0</v>
      </c>
      <c r="F228" s="211">
        <f t="shared" si="95"/>
        <v>0</v>
      </c>
      <c r="G228" s="211">
        <f t="shared" si="95"/>
        <v>0</v>
      </c>
      <c r="H228" s="211">
        <f t="shared" si="95"/>
        <v>0</v>
      </c>
      <c r="I228" s="29"/>
    </row>
    <row r="229" spans="1:9" ht="12.75">
      <c r="A229" s="186" t="s">
        <v>3</v>
      </c>
      <c r="B229" s="210" t="s">
        <v>8</v>
      </c>
      <c r="C229" s="188" t="s">
        <v>124</v>
      </c>
      <c r="D229" s="211">
        <f t="shared" ref="D229:H229" si="96">SUM(D194,D159,D123,D87)</f>
        <v>0</v>
      </c>
      <c r="E229" s="211">
        <f t="shared" si="96"/>
        <v>0</v>
      </c>
      <c r="F229" s="211">
        <f t="shared" si="96"/>
        <v>0</v>
      </c>
      <c r="G229" s="211">
        <f t="shared" si="96"/>
        <v>0</v>
      </c>
      <c r="H229" s="211">
        <f t="shared" si="96"/>
        <v>0</v>
      </c>
      <c r="I229" s="29"/>
    </row>
    <row r="230" spans="1:9" ht="12.75">
      <c r="A230" s="186" t="s">
        <v>3</v>
      </c>
      <c r="B230" s="210" t="s">
        <v>8</v>
      </c>
      <c r="C230" s="191" t="s">
        <v>1</v>
      </c>
      <c r="D230" s="211">
        <f t="shared" ref="D230:H230" si="97">SUM(D195,D160,D124,D88)</f>
        <v>0</v>
      </c>
      <c r="E230" s="211">
        <f t="shared" si="97"/>
        <v>0</v>
      </c>
      <c r="F230" s="211">
        <f t="shared" si="97"/>
        <v>0</v>
      </c>
      <c r="G230" s="211">
        <f t="shared" si="97"/>
        <v>0</v>
      </c>
      <c r="H230" s="211">
        <f t="shared" si="97"/>
        <v>0</v>
      </c>
      <c r="I230" s="29"/>
    </row>
    <row r="231" spans="1:9" ht="12.75">
      <c r="A231" s="186" t="s">
        <v>3</v>
      </c>
      <c r="B231" s="210" t="s">
        <v>8</v>
      </c>
      <c r="C231" s="222" t="s">
        <v>123</v>
      </c>
      <c r="D231" s="211">
        <f t="shared" ref="D231:H231" si="98">SUM(D196,D161,D125,D89)</f>
        <v>0</v>
      </c>
      <c r="E231" s="211">
        <f t="shared" si="98"/>
        <v>0</v>
      </c>
      <c r="F231" s="211">
        <f t="shared" si="98"/>
        <v>0</v>
      </c>
      <c r="G231" s="211">
        <f t="shared" si="98"/>
        <v>0</v>
      </c>
      <c r="H231" s="211">
        <f t="shared" si="98"/>
        <v>0</v>
      </c>
      <c r="I231" s="29"/>
    </row>
    <row r="232" spans="1:9" ht="12.75">
      <c r="A232" s="186" t="s">
        <v>3</v>
      </c>
      <c r="B232" s="210" t="s">
        <v>8</v>
      </c>
      <c r="C232" s="190" t="s">
        <v>119</v>
      </c>
      <c r="D232" s="211">
        <f t="shared" ref="D232:H232" si="99">SUM(D197,D162,D126,D90)</f>
        <v>0</v>
      </c>
      <c r="E232" s="211">
        <f t="shared" si="99"/>
        <v>0</v>
      </c>
      <c r="F232" s="211">
        <f t="shared" si="99"/>
        <v>0</v>
      </c>
      <c r="G232" s="211">
        <f t="shared" si="99"/>
        <v>0</v>
      </c>
      <c r="H232" s="211">
        <f t="shared" si="99"/>
        <v>0</v>
      </c>
      <c r="I232" s="29"/>
    </row>
    <row r="233" spans="1:9" ht="12.75">
      <c r="A233" s="186" t="s">
        <v>3</v>
      </c>
      <c r="B233" s="210" t="s">
        <v>8</v>
      </c>
      <c r="C233" s="191" t="s">
        <v>2</v>
      </c>
      <c r="D233" s="211">
        <f t="shared" ref="D233:H233" si="100">SUM(D198,D163,D127,D91)</f>
        <v>0</v>
      </c>
      <c r="E233" s="211">
        <f t="shared" si="100"/>
        <v>0</v>
      </c>
      <c r="F233" s="211">
        <f t="shared" si="100"/>
        <v>0</v>
      </c>
      <c r="G233" s="211">
        <f t="shared" si="100"/>
        <v>0</v>
      </c>
      <c r="H233" s="211">
        <f t="shared" si="100"/>
        <v>0</v>
      </c>
      <c r="I233" s="29"/>
    </row>
    <row r="234" spans="1:9" ht="12.75">
      <c r="A234" s="186"/>
      <c r="B234" s="200"/>
      <c r="C234" s="200"/>
      <c r="D234" s="201"/>
      <c r="E234" s="201"/>
      <c r="F234" s="201"/>
      <c r="G234" s="201"/>
      <c r="H234" s="201"/>
      <c r="I234" s="29"/>
    </row>
    <row r="235" spans="1:9" ht="12.75">
      <c r="A235" s="186" t="s">
        <v>4</v>
      </c>
      <c r="B235" s="210" t="s">
        <v>8</v>
      </c>
      <c r="C235" s="188" t="s">
        <v>122</v>
      </c>
      <c r="D235" s="211">
        <f>+D213+D224</f>
        <v>0</v>
      </c>
      <c r="E235" s="211">
        <f>+E213+E224</f>
        <v>0</v>
      </c>
      <c r="F235" s="211">
        <f t="shared" ref="F235:H235" si="101">+F213+F224</f>
        <v>0</v>
      </c>
      <c r="G235" s="211">
        <f t="shared" si="101"/>
        <v>0</v>
      </c>
      <c r="H235" s="211">
        <f t="shared" si="101"/>
        <v>0</v>
      </c>
      <c r="I235" s="29"/>
    </row>
    <row r="236" spans="1:9" ht="12.75">
      <c r="A236" s="186" t="s">
        <v>4</v>
      </c>
      <c r="B236" s="210" t="s">
        <v>8</v>
      </c>
      <c r="C236" s="188" t="s">
        <v>108</v>
      </c>
      <c r="D236" s="211">
        <f t="shared" ref="D236:H244" si="102">+D214+D225</f>
        <v>0</v>
      </c>
      <c r="E236" s="211">
        <f t="shared" si="102"/>
        <v>0</v>
      </c>
      <c r="F236" s="211">
        <f t="shared" si="102"/>
        <v>0</v>
      </c>
      <c r="G236" s="211">
        <f t="shared" si="102"/>
        <v>0</v>
      </c>
      <c r="H236" s="211">
        <f t="shared" si="102"/>
        <v>0</v>
      </c>
      <c r="I236" s="29"/>
    </row>
    <row r="237" spans="1:9" ht="12.75">
      <c r="A237" s="186" t="s">
        <v>4</v>
      </c>
      <c r="B237" s="210" t="s">
        <v>8</v>
      </c>
      <c r="C237" s="188" t="s">
        <v>109</v>
      </c>
      <c r="D237" s="211">
        <f t="shared" si="102"/>
        <v>0</v>
      </c>
      <c r="E237" s="211">
        <f t="shared" si="102"/>
        <v>0</v>
      </c>
      <c r="F237" s="211">
        <f t="shared" si="102"/>
        <v>0</v>
      </c>
      <c r="G237" s="211">
        <f t="shared" si="102"/>
        <v>0</v>
      </c>
      <c r="H237" s="211">
        <f t="shared" si="102"/>
        <v>0</v>
      </c>
      <c r="I237" s="29"/>
    </row>
    <row r="238" spans="1:9" ht="12.75">
      <c r="A238" s="186" t="s">
        <v>4</v>
      </c>
      <c r="B238" s="210" t="s">
        <v>8</v>
      </c>
      <c r="C238" s="188" t="s">
        <v>114</v>
      </c>
      <c r="D238" s="211">
        <f t="shared" si="102"/>
        <v>0</v>
      </c>
      <c r="E238" s="211">
        <f t="shared" si="102"/>
        <v>0</v>
      </c>
      <c r="F238" s="211">
        <f t="shared" si="102"/>
        <v>0</v>
      </c>
      <c r="G238" s="211">
        <f t="shared" si="102"/>
        <v>0</v>
      </c>
      <c r="H238" s="211">
        <f t="shared" si="102"/>
        <v>0</v>
      </c>
      <c r="I238" s="29"/>
    </row>
    <row r="239" spans="1:9" ht="12.75">
      <c r="A239" s="186" t="s">
        <v>4</v>
      </c>
      <c r="B239" s="210" t="s">
        <v>8</v>
      </c>
      <c r="C239" s="188" t="s">
        <v>116</v>
      </c>
      <c r="D239" s="211">
        <f t="shared" si="102"/>
        <v>0</v>
      </c>
      <c r="E239" s="211">
        <f t="shared" si="102"/>
        <v>0</v>
      </c>
      <c r="F239" s="211">
        <f t="shared" si="102"/>
        <v>0</v>
      </c>
      <c r="G239" s="211">
        <f t="shared" si="102"/>
        <v>0</v>
      </c>
      <c r="H239" s="211">
        <f t="shared" si="102"/>
        <v>0</v>
      </c>
      <c r="I239" s="29"/>
    </row>
    <row r="240" spans="1:9" ht="12.75">
      <c r="A240" s="186" t="s">
        <v>4</v>
      </c>
      <c r="B240" s="210" t="s">
        <v>8</v>
      </c>
      <c r="C240" s="188" t="s">
        <v>124</v>
      </c>
      <c r="D240" s="211">
        <f t="shared" si="102"/>
        <v>0</v>
      </c>
      <c r="E240" s="211">
        <f t="shared" si="102"/>
        <v>0</v>
      </c>
      <c r="F240" s="211">
        <f t="shared" si="102"/>
        <v>0</v>
      </c>
      <c r="G240" s="211">
        <f t="shared" si="102"/>
        <v>0</v>
      </c>
      <c r="H240" s="211">
        <f t="shared" si="102"/>
        <v>0</v>
      </c>
      <c r="I240" s="29"/>
    </row>
    <row r="241" spans="1:29" ht="12.75">
      <c r="A241" s="186" t="s">
        <v>4</v>
      </c>
      <c r="B241" s="210" t="s">
        <v>8</v>
      </c>
      <c r="C241" s="191" t="s">
        <v>1</v>
      </c>
      <c r="D241" s="211">
        <f t="shared" si="102"/>
        <v>0</v>
      </c>
      <c r="E241" s="211">
        <f t="shared" si="102"/>
        <v>0</v>
      </c>
      <c r="F241" s="211">
        <f t="shared" si="102"/>
        <v>0</v>
      </c>
      <c r="G241" s="211">
        <f t="shared" si="102"/>
        <v>0</v>
      </c>
      <c r="H241" s="211">
        <f t="shared" si="102"/>
        <v>0</v>
      </c>
      <c r="I241" s="29"/>
    </row>
    <row r="242" spans="1:29" ht="12.75">
      <c r="A242" s="186" t="s">
        <v>4</v>
      </c>
      <c r="B242" s="210" t="s">
        <v>8</v>
      </c>
      <c r="C242" s="222" t="s">
        <v>123</v>
      </c>
      <c r="D242" s="211">
        <f t="shared" si="102"/>
        <v>0</v>
      </c>
      <c r="E242" s="211">
        <f t="shared" si="102"/>
        <v>0</v>
      </c>
      <c r="F242" s="211">
        <f t="shared" si="102"/>
        <v>0</v>
      </c>
      <c r="G242" s="211">
        <f t="shared" si="102"/>
        <v>0</v>
      </c>
      <c r="H242" s="211">
        <f t="shared" si="102"/>
        <v>0</v>
      </c>
      <c r="I242" s="29"/>
    </row>
    <row r="243" spans="1:29" ht="12.75">
      <c r="A243" s="186" t="s">
        <v>4</v>
      </c>
      <c r="B243" s="210" t="s">
        <v>8</v>
      </c>
      <c r="C243" s="190" t="s">
        <v>119</v>
      </c>
      <c r="D243" s="211">
        <f t="shared" si="102"/>
        <v>0</v>
      </c>
      <c r="E243" s="211">
        <f t="shared" si="102"/>
        <v>0</v>
      </c>
      <c r="F243" s="211">
        <f t="shared" si="102"/>
        <v>0</v>
      </c>
      <c r="G243" s="211">
        <f t="shared" si="102"/>
        <v>0</v>
      </c>
      <c r="H243" s="211">
        <f t="shared" si="102"/>
        <v>0</v>
      </c>
      <c r="I243" s="29"/>
    </row>
    <row r="244" spans="1:29" ht="12.75">
      <c r="A244" s="186" t="s">
        <v>4</v>
      </c>
      <c r="B244" s="210" t="s">
        <v>8</v>
      </c>
      <c r="C244" s="191" t="s">
        <v>2</v>
      </c>
      <c r="D244" s="211">
        <f t="shared" si="102"/>
        <v>0</v>
      </c>
      <c r="E244" s="211">
        <f t="shared" si="102"/>
        <v>0</v>
      </c>
      <c r="F244" s="211">
        <f t="shared" si="102"/>
        <v>0</v>
      </c>
      <c r="G244" s="211">
        <f t="shared" si="102"/>
        <v>0</v>
      </c>
      <c r="H244" s="211">
        <f t="shared" si="102"/>
        <v>0</v>
      </c>
      <c r="I244" s="29"/>
    </row>
    <row r="245" spans="1:29" ht="12.75">
      <c r="I245" s="29"/>
    </row>
    <row r="246" spans="1:29" s="205" customFormat="1" ht="12.75">
      <c r="A246" s="323" t="s">
        <v>315</v>
      </c>
      <c r="B246" s="323"/>
      <c r="C246" s="323"/>
      <c r="D246" s="323"/>
      <c r="E246" s="323"/>
      <c r="F246" s="323"/>
      <c r="G246" s="323"/>
      <c r="H246" s="323"/>
      <c r="I246" s="323"/>
      <c r="K246" s="204"/>
      <c r="L246" s="192"/>
      <c r="M246" s="197"/>
      <c r="N246" s="197"/>
      <c r="O246" s="197"/>
      <c r="P246" s="197"/>
      <c r="Q246" s="197"/>
      <c r="R246" s="197"/>
      <c r="S246" s="197"/>
      <c r="U246" s="204"/>
      <c r="V246" s="192"/>
      <c r="W246" s="197"/>
      <c r="X246" s="197"/>
      <c r="Y246" s="197"/>
      <c r="Z246" s="197"/>
      <c r="AA246" s="197"/>
      <c r="AB246" s="197"/>
      <c r="AC246" s="197"/>
    </row>
    <row r="247" spans="1:29" s="205" customFormat="1" ht="12.75">
      <c r="A247" s="204" t="s">
        <v>316</v>
      </c>
      <c r="B247" s="192"/>
      <c r="C247" s="196"/>
      <c r="D247" s="196"/>
      <c r="E247" s="196"/>
      <c r="F247" s="196"/>
      <c r="G247" s="196"/>
      <c r="H247" s="196"/>
      <c r="I247" s="196"/>
      <c r="K247" s="204"/>
      <c r="L247" s="192"/>
      <c r="M247" s="197"/>
      <c r="N247" s="197"/>
      <c r="O247" s="197"/>
      <c r="P247" s="197"/>
      <c r="Q247" s="197"/>
      <c r="R247" s="197"/>
      <c r="S247" s="197"/>
      <c r="U247" s="204"/>
      <c r="V247" s="192"/>
      <c r="W247" s="197"/>
      <c r="X247" s="197"/>
      <c r="Y247" s="197"/>
      <c r="Z247" s="197"/>
      <c r="AA247" s="197"/>
      <c r="AB247" s="197"/>
      <c r="AC247" s="197"/>
    </row>
    <row r="248" spans="1:29" s="205" customFormat="1" ht="12.75">
      <c r="A248" s="204"/>
      <c r="B248" s="192"/>
      <c r="C248" s="196"/>
      <c r="D248" s="196"/>
      <c r="E248" s="196"/>
      <c r="F248" s="196"/>
      <c r="G248" s="196"/>
      <c r="H248" s="196"/>
      <c r="I248" s="196"/>
      <c r="K248" s="204"/>
      <c r="L248" s="192"/>
      <c r="M248" s="197"/>
      <c r="N248" s="197"/>
      <c r="O248" s="197"/>
      <c r="P248" s="197"/>
      <c r="Q248" s="197"/>
      <c r="R248" s="197"/>
      <c r="S248" s="197"/>
      <c r="U248" s="204"/>
      <c r="V248" s="192"/>
      <c r="W248" s="197"/>
      <c r="X248" s="197"/>
      <c r="Y248" s="197"/>
      <c r="Z248" s="197"/>
      <c r="AA248" s="197"/>
      <c r="AB248" s="197"/>
      <c r="AC248" s="197"/>
    </row>
    <row r="249" spans="1:29" ht="38.25">
      <c r="D249" s="212" t="s">
        <v>32</v>
      </c>
      <c r="E249" s="212" t="s">
        <v>33</v>
      </c>
      <c r="F249" s="212" t="s">
        <v>34</v>
      </c>
      <c r="G249" s="212" t="s">
        <v>35</v>
      </c>
      <c r="H249" s="212" t="s">
        <v>36</v>
      </c>
      <c r="I249" s="29"/>
    </row>
    <row r="250" spans="1:29" ht="12.75">
      <c r="A250" t="s">
        <v>4</v>
      </c>
      <c r="B250" t="s">
        <v>8</v>
      </c>
      <c r="C250" s="188" t="s">
        <v>122</v>
      </c>
      <c r="D250" s="214" t="e">
        <f>D235/SUM($D235:$H235)</f>
        <v>#DIV/0!</v>
      </c>
      <c r="E250" s="214" t="e">
        <f>E235/SUM($D235:$H235)</f>
        <v>#DIV/0!</v>
      </c>
      <c r="F250" s="214" t="e">
        <f>F235/SUM($D235:$H235)</f>
        <v>#DIV/0!</v>
      </c>
      <c r="G250" s="214" t="e">
        <f>G235/SUM($D235:$H235)</f>
        <v>#DIV/0!</v>
      </c>
      <c r="H250" s="214" t="e">
        <f>H235/SUM($D235:$H235)</f>
        <v>#DIV/0!</v>
      </c>
      <c r="I250" s="29"/>
    </row>
    <row r="251" spans="1:29" ht="12.75">
      <c r="A251" t="s">
        <v>4</v>
      </c>
      <c r="B251" t="s">
        <v>8</v>
      </c>
      <c r="C251" s="188" t="s">
        <v>123</v>
      </c>
      <c r="D251" s="214" t="e">
        <f t="shared" ref="D251:H252" si="103">D242/SUM($D242:$H242)</f>
        <v>#DIV/0!</v>
      </c>
      <c r="E251" s="214" t="e">
        <f t="shared" si="103"/>
        <v>#DIV/0!</v>
      </c>
      <c r="F251" s="214" t="e">
        <f t="shared" si="103"/>
        <v>#DIV/0!</v>
      </c>
      <c r="G251" s="214" t="e">
        <f t="shared" si="103"/>
        <v>#DIV/0!</v>
      </c>
      <c r="H251" s="214" t="e">
        <f t="shared" si="103"/>
        <v>#DIV/0!</v>
      </c>
      <c r="I251" s="29"/>
    </row>
    <row r="252" spans="1:29" ht="12.75">
      <c r="A252" t="s">
        <v>4</v>
      </c>
      <c r="B252" t="s">
        <v>8</v>
      </c>
      <c r="C252" s="188" t="s">
        <v>119</v>
      </c>
      <c r="D252" s="214" t="e">
        <f t="shared" si="103"/>
        <v>#DIV/0!</v>
      </c>
      <c r="E252" s="214" t="e">
        <f t="shared" si="103"/>
        <v>#DIV/0!</v>
      </c>
      <c r="F252" s="214" t="e">
        <f t="shared" si="103"/>
        <v>#DIV/0!</v>
      </c>
      <c r="G252" s="214" t="e">
        <f t="shared" si="103"/>
        <v>#DIV/0!</v>
      </c>
      <c r="H252" s="214" t="e">
        <f t="shared" si="103"/>
        <v>#DIV/0!</v>
      </c>
      <c r="I252" s="29"/>
    </row>
    <row r="253" spans="1:29" ht="12.75">
      <c r="I253" s="29"/>
    </row>
    <row r="254" spans="1:29" ht="17.649999999999999" customHeight="1">
      <c r="A254" s="322" t="s">
        <v>363</v>
      </c>
      <c r="B254" s="322"/>
      <c r="C254" s="322"/>
      <c r="D254" s="322"/>
      <c r="E254" s="322"/>
      <c r="F254" s="322"/>
      <c r="G254" s="322"/>
      <c r="H254" s="322"/>
      <c r="I254" s="322"/>
      <c r="J254" s="322"/>
      <c r="K254" s="322"/>
      <c r="L254" s="322"/>
      <c r="M254" s="322"/>
      <c r="N254" s="322"/>
      <c r="O254" s="322"/>
      <c r="P254" s="322"/>
      <c r="Q254" s="322"/>
      <c r="R254" s="322"/>
      <c r="S254" s="322"/>
      <c r="T254" s="322"/>
      <c r="U254" s="322"/>
      <c r="V254" s="322"/>
      <c r="W254" s="322"/>
      <c r="X254" s="322"/>
      <c r="Y254" s="322"/>
      <c r="Z254" s="322"/>
      <c r="AA254" s="322"/>
      <c r="AB254" s="322"/>
      <c r="AC254" s="322"/>
    </row>
    <row r="256" spans="1:29" ht="12.75">
      <c r="A256" s="321" t="s">
        <v>311</v>
      </c>
      <c r="B256" s="321"/>
      <c r="C256" s="207">
        <f>DatabaseS!B2</f>
        <v>0</v>
      </c>
    </row>
    <row r="257" spans="1:27" ht="12.75">
      <c r="A257" s="185"/>
      <c r="B257" s="185"/>
    </row>
    <row r="258" spans="1:27" ht="13.15" customHeight="1">
      <c r="A258" s="219" t="s">
        <v>318</v>
      </c>
      <c r="B258" s="219"/>
      <c r="C258" s="219"/>
      <c r="D258" s="219"/>
      <c r="E258" s="219"/>
      <c r="F258" s="219"/>
      <c r="G258" s="219"/>
      <c r="H258" s="219"/>
      <c r="I258" s="219"/>
      <c r="J258" s="206" t="s">
        <v>317</v>
      </c>
      <c r="K258" s="206"/>
      <c r="L258" s="206"/>
      <c r="M258" s="206"/>
      <c r="N258" s="206"/>
      <c r="O258" s="206"/>
      <c r="Q258" s="227"/>
      <c r="R258" s="227"/>
      <c r="S258" s="219" t="s">
        <v>319</v>
      </c>
      <c r="T258" s="219"/>
      <c r="U258" s="219"/>
      <c r="V258" s="219"/>
      <c r="W258" s="219"/>
      <c r="X258" s="219"/>
      <c r="Y258" s="219"/>
      <c r="Z258" s="219"/>
      <c r="AA258" s="219"/>
    </row>
    <row r="259" spans="1:27" ht="13.15" customHeight="1">
      <c r="A259" s="219"/>
      <c r="B259" s="219"/>
      <c r="C259" s="219"/>
      <c r="D259" s="219"/>
      <c r="E259" s="219"/>
      <c r="F259" s="219"/>
      <c r="G259" s="219"/>
      <c r="H259" s="219"/>
      <c r="I259" s="219"/>
      <c r="J259" s="206"/>
      <c r="K259" s="206"/>
      <c r="L259" s="206"/>
      <c r="M259" s="206"/>
      <c r="N259" s="206"/>
      <c r="O259" s="206"/>
      <c r="Q259" s="227"/>
      <c r="R259" s="227"/>
      <c r="S259" s="219"/>
      <c r="T259" s="219"/>
      <c r="U259" s="219"/>
      <c r="V259" s="219"/>
      <c r="W259" s="219"/>
      <c r="X259" s="219"/>
      <c r="Y259" s="219"/>
      <c r="Z259" s="219"/>
      <c r="AA259" s="219"/>
    </row>
    <row r="260" spans="1:27" ht="28.9" customHeight="1">
      <c r="A260" s="29"/>
      <c r="B260" s="29"/>
      <c r="C260" s="29"/>
      <c r="D260" s="217" t="s">
        <v>103</v>
      </c>
      <c r="E260" s="217" t="s">
        <v>129</v>
      </c>
      <c r="F260" s="218" t="s">
        <v>104</v>
      </c>
      <c r="G260" s="218" t="s">
        <v>2</v>
      </c>
      <c r="J260" s="29"/>
      <c r="K260" s="29"/>
      <c r="L260" s="29"/>
      <c r="M260" s="217" t="s">
        <v>103</v>
      </c>
      <c r="N260" s="217" t="s">
        <v>129</v>
      </c>
      <c r="O260" s="218" t="s">
        <v>104</v>
      </c>
      <c r="P260" s="218" t="s">
        <v>2</v>
      </c>
      <c r="S260" s="29"/>
      <c r="T260" s="29"/>
      <c r="U260" s="29"/>
      <c r="V260" s="217" t="s">
        <v>103</v>
      </c>
      <c r="W260" s="217" t="s">
        <v>129</v>
      </c>
      <c r="X260" s="218" t="s">
        <v>104</v>
      </c>
      <c r="Y260" s="218" t="s">
        <v>2</v>
      </c>
    </row>
    <row r="261" spans="1:27" ht="12.75">
      <c r="A261" s="216" t="s">
        <v>0</v>
      </c>
      <c r="B261" t="s">
        <v>9</v>
      </c>
      <c r="C261" s="188" t="s">
        <v>122</v>
      </c>
      <c r="D261" s="189">
        <f>SUMIFS(DatabaseS!$I:$I,DatabaseS!$B:$B,Summary_Earnings!$C$256,DatabaseS!$G:$G,"AllEarners",DatabaseS!$F:$F,D$260,DatabaseS!$C:$C,$B261,DatabaseS!$D:$D,$A261,DatabaseS!$E:$E,$C261)</f>
        <v>0</v>
      </c>
      <c r="E261" s="189">
        <f>SUMIFS(DatabaseS!$I:$I,DatabaseS!$B:$B,Summary_Earnings!$C$256,DatabaseS!$G:$G,"AllEarners",DatabaseS!$F:$F,E$260,DatabaseS!$C:$C,$B261,DatabaseS!$D:$D,$A261,DatabaseS!$E:$E,$C261)</f>
        <v>0</v>
      </c>
      <c r="F261" s="189">
        <f>SUMIFS(DatabaseS!$I:$I,DatabaseS!$B:$B,Summary_Earnings!$C$256,DatabaseS!$G:$G,"AllEarners",DatabaseS!$F:$F,F$260,DatabaseS!$C:$C,$B261,DatabaseS!$D:$D,$A261,DatabaseS!$E:$E,$C261)</f>
        <v>0</v>
      </c>
      <c r="G261" s="189">
        <f>SUM(D261:F261)</f>
        <v>0</v>
      </c>
      <c r="J261" s="216" t="s">
        <v>0</v>
      </c>
      <c r="K261" t="s">
        <v>9</v>
      </c>
      <c r="L261" s="188" t="s">
        <v>122</v>
      </c>
      <c r="M261" s="189">
        <f>SUMIFS(DatabaseS!$H:$H,DatabaseS!$B:$B,Summary_Earnings!$C$256,DatabaseS!$G:$G,"AllEarners",DatabaseS!$F:$F,M$260,DatabaseS!$C:$C,$B261,DatabaseS!$D:$D,$A261,DatabaseS!$E:$E,$C261)</f>
        <v>0</v>
      </c>
      <c r="N261" s="189">
        <f>SUMIFS(DatabaseS!$H:$H,DatabaseS!$B:$B,Summary_Earnings!$C$256,DatabaseS!$G:$G,"AllEarners",DatabaseS!$F:$F,N$260,DatabaseS!$C:$C,$B261,DatabaseS!$D:$D,$A261,DatabaseS!$E:$E,$C261)</f>
        <v>0</v>
      </c>
      <c r="O261" s="189">
        <f>SUMIFS(DatabaseS!$H:$H,DatabaseS!$B:$B,Summary_Earnings!$C$256,DatabaseS!$G:$G,"AllEarners",DatabaseS!$F:$F,O$260,DatabaseS!$C:$C,$B261,DatabaseS!$D:$D,$A261,DatabaseS!$E:$E,$C261)</f>
        <v>0</v>
      </c>
      <c r="P261" s="189">
        <f>SUM(M261:O261)</f>
        <v>0</v>
      </c>
      <c r="S261" s="216" t="s">
        <v>0</v>
      </c>
      <c r="T261" t="s">
        <v>9</v>
      </c>
      <c r="U261" s="188" t="s">
        <v>122</v>
      </c>
      <c r="V261" s="189">
        <f>SUMIFS(DatabaseS!$J:$J,DatabaseS!$B:$B,Summary_Earnings!$C$256,DatabaseS!$G:$G,"FTFYEarners",DatabaseS!$F:$F,V$260,DatabaseS!$C:$C,$B261,DatabaseS!$D:$D,$A261,DatabaseS!$E:$E,$C261)</f>
        <v>0</v>
      </c>
      <c r="W261" s="189">
        <f>SUMIFS(DatabaseS!$J:$J,DatabaseS!$B:$B,Summary_Earnings!$C$256,DatabaseS!$G:$G,"FTFYEarners",DatabaseS!$F:$F,W$260,DatabaseS!$C:$C,$B261,DatabaseS!$D:$D,$A261,DatabaseS!$E:$E,$C261)</f>
        <v>0</v>
      </c>
      <c r="X261" s="189">
        <f>SUMIFS(DatabaseS!$J:$J,DatabaseS!$B:$B,Summary_Earnings!$C$256,DatabaseS!$G:$G,"FTFYEarners",DatabaseS!$F:$F,X$260,DatabaseS!$C:$C,$B261,DatabaseS!$D:$D,$A261,DatabaseS!$E:$E,$C261)</f>
        <v>0</v>
      </c>
      <c r="Y261" s="189">
        <f>SUM(V261:X261)</f>
        <v>0</v>
      </c>
    </row>
    <row r="262" spans="1:27" ht="12.75">
      <c r="A262" s="216" t="s">
        <v>0</v>
      </c>
      <c r="B262" t="s">
        <v>9</v>
      </c>
      <c r="C262" s="188" t="s">
        <v>108</v>
      </c>
      <c r="D262" s="189">
        <f>SUMIFS(DatabaseS!$I:$I,DatabaseS!$B:$B,Summary_Earnings!$C$256,DatabaseS!$G:$G,"AllEarners",DatabaseS!$F:$F,D$260,DatabaseS!$C:$C,$B262,DatabaseS!$D:$D,$A262,DatabaseS!$E:$E,$C262)</f>
        <v>0</v>
      </c>
      <c r="E262" s="189">
        <f>SUMIFS(DatabaseS!$I:$I,DatabaseS!$B:$B,Summary_Earnings!$C$256,DatabaseS!$G:$G,"AllEarners",DatabaseS!$F:$F,E$260,DatabaseS!$C:$C,$B262,DatabaseS!$D:$D,$A262,DatabaseS!$E:$E,$C262)</f>
        <v>0</v>
      </c>
      <c r="F262" s="189">
        <f>SUMIFS(DatabaseS!$I:$I,DatabaseS!$B:$B,Summary_Earnings!$C$256,DatabaseS!$G:$G,"AllEarners",DatabaseS!$F:$F,F$260,DatabaseS!$C:$C,$B262,DatabaseS!$D:$D,$A262,DatabaseS!$E:$E,$C262)</f>
        <v>0</v>
      </c>
      <c r="G262" s="189">
        <f t="shared" ref="G262:G266" si="104">SUM(D262:F262)</f>
        <v>0</v>
      </c>
      <c r="J262" s="216" t="s">
        <v>0</v>
      </c>
      <c r="K262" t="s">
        <v>9</v>
      </c>
      <c r="L262" s="188" t="s">
        <v>108</v>
      </c>
      <c r="M262" s="189">
        <f>SUMIFS(DatabaseS!$H:$H,DatabaseS!$B:$B,Summary_Earnings!$C$256,DatabaseS!$G:$G,"AllEarners",DatabaseS!$F:$F,M$260,DatabaseS!$C:$C,$B262,DatabaseS!$D:$D,$A262,DatabaseS!$E:$E,$C262)</f>
        <v>0</v>
      </c>
      <c r="N262" s="189">
        <f>SUMIFS(DatabaseS!$H:$H,DatabaseS!$B:$B,Summary_Earnings!$C$256,DatabaseS!$G:$G,"AllEarners",DatabaseS!$F:$F,N$260,DatabaseS!$C:$C,$B262,DatabaseS!$D:$D,$A262,DatabaseS!$E:$E,$C262)</f>
        <v>0</v>
      </c>
      <c r="O262" s="189">
        <f>SUMIFS(DatabaseS!$H:$H,DatabaseS!$B:$B,Summary_Earnings!$C$256,DatabaseS!$G:$G,"AllEarners",DatabaseS!$F:$F,O$260,DatabaseS!$C:$C,$B262,DatabaseS!$D:$D,$A262,DatabaseS!$E:$E,$C262)</f>
        <v>0</v>
      </c>
      <c r="P262" s="189">
        <f t="shared" ref="P262:P266" si="105">SUM(M262:O262)</f>
        <v>0</v>
      </c>
      <c r="S262" s="216" t="s">
        <v>0</v>
      </c>
      <c r="T262" t="s">
        <v>9</v>
      </c>
      <c r="U262" s="188" t="s">
        <v>108</v>
      </c>
      <c r="V262" s="189">
        <f>SUMIFS(DatabaseS!$J:$J,DatabaseS!$B:$B,Summary_Earnings!$C$256,DatabaseS!$G:$G,"FTFYEarners",DatabaseS!$F:$F,V$260,DatabaseS!$C:$C,$B262,DatabaseS!$D:$D,$A262,DatabaseS!$E:$E,$C262)</f>
        <v>0</v>
      </c>
      <c r="W262" s="189">
        <f>SUMIFS(DatabaseS!$J:$J,DatabaseS!$B:$B,Summary_Earnings!$C$256,DatabaseS!$G:$G,"FTFYEarners",DatabaseS!$F:$F,W$260,DatabaseS!$C:$C,$B262,DatabaseS!$D:$D,$A262,DatabaseS!$E:$E,$C262)</f>
        <v>0</v>
      </c>
      <c r="X262" s="189">
        <f>SUMIFS(DatabaseS!$J:$J,DatabaseS!$B:$B,Summary_Earnings!$C$256,DatabaseS!$G:$G,"FTFYEarners",DatabaseS!$F:$F,X$260,DatabaseS!$C:$C,$B262,DatabaseS!$D:$D,$A262,DatabaseS!$E:$E,$C262)</f>
        <v>0</v>
      </c>
      <c r="Y262" s="189">
        <f t="shared" ref="Y262:Y266" si="106">SUM(V262:X262)</f>
        <v>0</v>
      </c>
    </row>
    <row r="263" spans="1:27" ht="12.75">
      <c r="A263" s="216" t="s">
        <v>0</v>
      </c>
      <c r="B263" t="s">
        <v>9</v>
      </c>
      <c r="C263" s="188" t="s">
        <v>109</v>
      </c>
      <c r="D263" s="189">
        <f>SUMIFS(DatabaseS!$I:$I,DatabaseS!$B:$B,Summary_Earnings!$C$256,DatabaseS!$G:$G,"AllEarners",DatabaseS!$F:$F,D$260,DatabaseS!$C:$C,$B263,DatabaseS!$D:$D,$A263,DatabaseS!$E:$E,$C263)</f>
        <v>0</v>
      </c>
      <c r="E263" s="189">
        <f>SUMIFS(DatabaseS!$I:$I,DatabaseS!$B:$B,Summary_Earnings!$C$256,DatabaseS!$G:$G,"AllEarners",DatabaseS!$F:$F,E$260,DatabaseS!$C:$C,$B263,DatabaseS!$D:$D,$A263,DatabaseS!$E:$E,$C263)</f>
        <v>0</v>
      </c>
      <c r="F263" s="189">
        <f>SUMIFS(DatabaseS!$I:$I,DatabaseS!$B:$B,Summary_Earnings!$C$256,DatabaseS!$G:$G,"AllEarners",DatabaseS!$F:$F,F$260,DatabaseS!$C:$C,$B263,DatabaseS!$D:$D,$A263,DatabaseS!$E:$E,$C263)</f>
        <v>0</v>
      </c>
      <c r="G263" s="189">
        <f t="shared" si="104"/>
        <v>0</v>
      </c>
      <c r="J263" s="216" t="s">
        <v>0</v>
      </c>
      <c r="K263" t="s">
        <v>9</v>
      </c>
      <c r="L263" s="188" t="s">
        <v>109</v>
      </c>
      <c r="M263" s="189">
        <f>SUMIFS(DatabaseS!$H:$H,DatabaseS!$B:$B,Summary_Earnings!$C$256,DatabaseS!$G:$G,"AllEarners",DatabaseS!$F:$F,M$260,DatabaseS!$C:$C,$B263,DatabaseS!$D:$D,$A263,DatabaseS!$E:$E,$C263)</f>
        <v>0</v>
      </c>
      <c r="N263" s="189">
        <f>SUMIFS(DatabaseS!$H:$H,DatabaseS!$B:$B,Summary_Earnings!$C$256,DatabaseS!$G:$G,"AllEarners",DatabaseS!$F:$F,N$260,DatabaseS!$C:$C,$B263,DatabaseS!$D:$D,$A263,DatabaseS!$E:$E,$C263)</f>
        <v>0</v>
      </c>
      <c r="O263" s="189">
        <f>SUMIFS(DatabaseS!$H:$H,DatabaseS!$B:$B,Summary_Earnings!$C$256,DatabaseS!$G:$G,"AllEarners",DatabaseS!$F:$F,O$260,DatabaseS!$C:$C,$B263,DatabaseS!$D:$D,$A263,DatabaseS!$E:$E,$C263)</f>
        <v>0</v>
      </c>
      <c r="P263" s="189">
        <f t="shared" si="105"/>
        <v>0</v>
      </c>
      <c r="S263" s="216" t="s">
        <v>0</v>
      </c>
      <c r="T263" t="s">
        <v>9</v>
      </c>
      <c r="U263" s="188" t="s">
        <v>109</v>
      </c>
      <c r="V263" s="189">
        <f>SUMIFS(DatabaseS!$J:$J,DatabaseS!$B:$B,Summary_Earnings!$C$256,DatabaseS!$G:$G,"FTFYEarners",DatabaseS!$F:$F,V$260,DatabaseS!$C:$C,$B263,DatabaseS!$D:$D,$A263,DatabaseS!$E:$E,$C263)</f>
        <v>0</v>
      </c>
      <c r="W263" s="189">
        <f>SUMIFS(DatabaseS!$J:$J,DatabaseS!$B:$B,Summary_Earnings!$C$256,DatabaseS!$G:$G,"FTFYEarners",DatabaseS!$F:$F,W$260,DatabaseS!$C:$C,$B263,DatabaseS!$D:$D,$A263,DatabaseS!$E:$E,$C263)</f>
        <v>0</v>
      </c>
      <c r="X263" s="189">
        <f>SUMIFS(DatabaseS!$J:$J,DatabaseS!$B:$B,Summary_Earnings!$C$256,DatabaseS!$G:$G,"FTFYEarners",DatabaseS!$F:$F,X$260,DatabaseS!$C:$C,$B263,DatabaseS!$D:$D,$A263,DatabaseS!$E:$E,$C263)</f>
        <v>0</v>
      </c>
      <c r="Y263" s="189">
        <f t="shared" si="106"/>
        <v>0</v>
      </c>
    </row>
    <row r="264" spans="1:27" ht="12.75">
      <c r="A264" s="216" t="s">
        <v>0</v>
      </c>
      <c r="B264" t="s">
        <v>9</v>
      </c>
      <c r="C264" s="188" t="s">
        <v>119</v>
      </c>
      <c r="D264" s="189">
        <f>SUMIFS(DatabaseS!$I:$I,DatabaseS!$B:$B,Summary_Earnings!$C$256,DatabaseS!$G:$G,"AllEarners",DatabaseS!$F:$F,D$260,DatabaseS!$C:$C,$B264,DatabaseS!$D:$D,$A264,DatabaseS!$E:$E,$C264)</f>
        <v>0</v>
      </c>
      <c r="E264" s="189">
        <f>SUMIFS(DatabaseS!$I:$I,DatabaseS!$B:$B,Summary_Earnings!$C$256,DatabaseS!$G:$G,"AllEarners",DatabaseS!$F:$F,E$260,DatabaseS!$C:$C,$B264,DatabaseS!$D:$D,$A264,DatabaseS!$E:$E,$C264)</f>
        <v>0</v>
      </c>
      <c r="F264" s="189">
        <f>SUMIFS(DatabaseS!$I:$I,DatabaseS!$B:$B,Summary_Earnings!$C$256,DatabaseS!$G:$G,"AllEarners",DatabaseS!$F:$F,F$260,DatabaseS!$C:$C,$B264,DatabaseS!$D:$D,$A264,DatabaseS!$E:$E,$C264)</f>
        <v>0</v>
      </c>
      <c r="G264" s="189">
        <f t="shared" si="104"/>
        <v>0</v>
      </c>
      <c r="J264" s="216" t="s">
        <v>0</v>
      </c>
      <c r="K264" t="s">
        <v>9</v>
      </c>
      <c r="L264" s="188" t="s">
        <v>119</v>
      </c>
      <c r="M264" s="189">
        <f>SUMIFS(DatabaseS!$H:$H,DatabaseS!$B:$B,Summary_Earnings!$C$256,DatabaseS!$G:$G,"AllEarners",DatabaseS!$F:$F,M$260,DatabaseS!$C:$C,$B264,DatabaseS!$D:$D,$A264,DatabaseS!$E:$E,$C264)</f>
        <v>0</v>
      </c>
      <c r="N264" s="189">
        <f>SUMIFS(DatabaseS!$H:$H,DatabaseS!$B:$B,Summary_Earnings!$C$256,DatabaseS!$G:$G,"AllEarners",DatabaseS!$F:$F,N$260,DatabaseS!$C:$C,$B264,DatabaseS!$D:$D,$A264,DatabaseS!$E:$E,$C264)</f>
        <v>0</v>
      </c>
      <c r="O264" s="189">
        <f>SUMIFS(DatabaseS!$H:$H,DatabaseS!$B:$B,Summary_Earnings!$C$256,DatabaseS!$G:$G,"AllEarners",DatabaseS!$F:$F,O$260,DatabaseS!$C:$C,$B264,DatabaseS!$D:$D,$A264,DatabaseS!$E:$E,$C264)</f>
        <v>0</v>
      </c>
      <c r="P264" s="189">
        <f t="shared" si="105"/>
        <v>0</v>
      </c>
      <c r="S264" s="216" t="s">
        <v>0</v>
      </c>
      <c r="T264" t="s">
        <v>9</v>
      </c>
      <c r="U264" s="188" t="s">
        <v>119</v>
      </c>
      <c r="V264" s="189">
        <f>SUMIFS(DatabaseS!$J:$J,DatabaseS!$B:$B,Summary_Earnings!$C$256,DatabaseS!$G:$G,"FTFYEarners",DatabaseS!$F:$F,V$260,DatabaseS!$C:$C,$B264,DatabaseS!$D:$D,$A264,DatabaseS!$E:$E,$C264)</f>
        <v>0</v>
      </c>
      <c r="W264" s="189">
        <f>SUMIFS(DatabaseS!$J:$J,DatabaseS!$B:$B,Summary_Earnings!$C$256,DatabaseS!$G:$G,"FTFYEarners",DatabaseS!$F:$F,W$260,DatabaseS!$C:$C,$B264,DatabaseS!$D:$D,$A264,DatabaseS!$E:$E,$C264)</f>
        <v>0</v>
      </c>
      <c r="X264" s="189">
        <f>SUMIFS(DatabaseS!$J:$J,DatabaseS!$B:$B,Summary_Earnings!$C$256,DatabaseS!$G:$G,"FTFYEarners",DatabaseS!$F:$F,X$260,DatabaseS!$C:$C,$B264,DatabaseS!$D:$D,$A264,DatabaseS!$E:$E,$C264)</f>
        <v>0</v>
      </c>
      <c r="Y264" s="189">
        <f t="shared" si="106"/>
        <v>0</v>
      </c>
    </row>
    <row r="265" spans="1:27" ht="12.75">
      <c r="A265" s="216" t="s">
        <v>0</v>
      </c>
      <c r="B265" t="s">
        <v>9</v>
      </c>
      <c r="C265" s="191" t="s">
        <v>1</v>
      </c>
      <c r="D265" s="189">
        <f>SUMIFS(DatabaseS!$I:$I,DatabaseS!$B:$B,Summary_Earnings!$C$256,DatabaseS!$G:$G,"AllEarners",DatabaseS!$F:$F,D$260,DatabaseS!$C:$C,$B265,DatabaseS!$D:$D,$A265,DatabaseS!$E:$E,$C265)</f>
        <v>0</v>
      </c>
      <c r="E265" s="189">
        <f>SUMIFS(DatabaseS!$I:$I,DatabaseS!$B:$B,Summary_Earnings!$C$256,DatabaseS!$G:$G,"AllEarners",DatabaseS!$F:$F,E$260,DatabaseS!$C:$C,$B265,DatabaseS!$D:$D,$A265,DatabaseS!$E:$E,$C265)</f>
        <v>0</v>
      </c>
      <c r="F265" s="189">
        <f>SUMIFS(DatabaseS!$I:$I,DatabaseS!$B:$B,Summary_Earnings!$C$256,DatabaseS!$G:$G,"AllEarners",DatabaseS!$F:$F,F$260,DatabaseS!$C:$C,$B265,DatabaseS!$D:$D,$A265,DatabaseS!$E:$E,$C265)</f>
        <v>0</v>
      </c>
      <c r="G265" s="189">
        <f t="shared" si="104"/>
        <v>0</v>
      </c>
      <c r="J265" s="216" t="s">
        <v>0</v>
      </c>
      <c r="K265" t="s">
        <v>9</v>
      </c>
      <c r="L265" s="191" t="s">
        <v>1</v>
      </c>
      <c r="M265" s="189">
        <f>SUMIFS(DatabaseS!$H:$H,DatabaseS!$B:$B,Summary_Earnings!$C$256,DatabaseS!$G:$G,"AllEarners",DatabaseS!$F:$F,M$260,DatabaseS!$C:$C,$B265,DatabaseS!$D:$D,$A265,DatabaseS!$E:$E,$C265)</f>
        <v>0</v>
      </c>
      <c r="N265" s="189">
        <f>SUMIFS(DatabaseS!$H:$H,DatabaseS!$B:$B,Summary_Earnings!$C$256,DatabaseS!$G:$G,"AllEarners",DatabaseS!$F:$F,N$260,DatabaseS!$C:$C,$B265,DatabaseS!$D:$D,$A265,DatabaseS!$E:$E,$C265)</f>
        <v>0</v>
      </c>
      <c r="O265" s="189">
        <f>SUMIFS(DatabaseS!$H:$H,DatabaseS!$B:$B,Summary_Earnings!$C$256,DatabaseS!$G:$G,"AllEarners",DatabaseS!$F:$F,O$260,DatabaseS!$C:$C,$B265,DatabaseS!$D:$D,$A265,DatabaseS!$E:$E,$C265)</f>
        <v>0</v>
      </c>
      <c r="P265" s="189">
        <f t="shared" si="105"/>
        <v>0</v>
      </c>
      <c r="S265" s="216" t="s">
        <v>0</v>
      </c>
      <c r="T265" t="s">
        <v>9</v>
      </c>
      <c r="U265" s="191" t="s">
        <v>1</v>
      </c>
      <c r="V265" s="189">
        <f>SUMIFS(DatabaseS!$J:$J,DatabaseS!$B:$B,Summary_Earnings!$C$256,DatabaseS!$G:$G,"FTFYEarners",DatabaseS!$F:$F,V$260,DatabaseS!$C:$C,$B265,DatabaseS!$D:$D,$A265,DatabaseS!$E:$E,$C265)</f>
        <v>0</v>
      </c>
      <c r="W265" s="189">
        <f>SUMIFS(DatabaseS!$J:$J,DatabaseS!$B:$B,Summary_Earnings!$C$256,DatabaseS!$G:$G,"FTFYEarners",DatabaseS!$F:$F,W$260,DatabaseS!$C:$C,$B265,DatabaseS!$D:$D,$A265,DatabaseS!$E:$E,$C265)</f>
        <v>0</v>
      </c>
      <c r="X265" s="189">
        <f>SUMIFS(DatabaseS!$J:$J,DatabaseS!$B:$B,Summary_Earnings!$C$256,DatabaseS!$G:$G,"FTFYEarners",DatabaseS!$F:$F,X$260,DatabaseS!$C:$C,$B265,DatabaseS!$D:$D,$A265,DatabaseS!$E:$E,$C265)</f>
        <v>0</v>
      </c>
      <c r="Y265" s="189">
        <f t="shared" si="106"/>
        <v>0</v>
      </c>
    </row>
    <row r="266" spans="1:27" ht="12.75">
      <c r="A266" s="216" t="s">
        <v>0</v>
      </c>
      <c r="B266" t="s">
        <v>9</v>
      </c>
      <c r="C266" s="215" t="s">
        <v>123</v>
      </c>
      <c r="D266" s="189">
        <f>IF(SUMIFS(DatabaseS!$I:$I,DatabaseS!$B:$B,Summary_Earnings!$C$256,DatabaseS!$G:$G,"AllEarners",DatabaseS!$F:$F,D$260,DatabaseS!$C:$C,$B266,DatabaseS!$D:$D,$A266,DatabaseS!$E:$E,$C266)=0,SUM(D262:D263),SUMIFS(DatabaseS!$I:$I,DatabaseS!$B:$B,Summary_Earnings!$C$256,DatabaseS!$G:$G,"AllEarners",DatabaseS!$F:$F,D$260,DatabaseS!$C:$C,$B266,DatabaseS!$D:$D,$A266,DatabaseS!$E:$E,$C266))</f>
        <v>0</v>
      </c>
      <c r="E266" s="189">
        <f>IF(SUMIFS(DatabaseS!$I:$I,DatabaseS!$B:$B,Summary_Earnings!$C$256,DatabaseS!$G:$G,"AllEarners",DatabaseS!$F:$F,E$260,DatabaseS!$C:$C,$B266,DatabaseS!$D:$D,$A266,DatabaseS!$E:$E,$C266)=0,SUM(E262:E263),SUMIFS(DatabaseS!$I:$I,DatabaseS!$B:$B,Summary_Earnings!$C$256,DatabaseS!$G:$G,"AllEarners",DatabaseS!$F:$F,E$260,DatabaseS!$C:$C,$B266,DatabaseS!$D:$D,$A266,DatabaseS!$E:$E,$C266))</f>
        <v>0</v>
      </c>
      <c r="F266" s="189">
        <f>IF(SUMIFS(DatabaseS!$I:$I,DatabaseS!$B:$B,Summary_Earnings!$C$256,DatabaseS!$G:$G,"AllEarners",DatabaseS!$F:$F,F$260,DatabaseS!$C:$C,$B266,DatabaseS!$D:$D,$A266,DatabaseS!$E:$E,$C266)=0,SUM(F262:F263),SUMIFS(DatabaseS!$I:$I,DatabaseS!$B:$B,Summary_Earnings!$C$256,DatabaseS!$G:$G,"AllEarners",DatabaseS!$F:$F,F$260,DatabaseS!$C:$C,$B266,DatabaseS!$D:$D,$A266,DatabaseS!$E:$E,$C266))</f>
        <v>0</v>
      </c>
      <c r="G266" s="189">
        <f t="shared" si="104"/>
        <v>0</v>
      </c>
      <c r="J266" s="216" t="s">
        <v>0</v>
      </c>
      <c r="K266" t="s">
        <v>9</v>
      </c>
      <c r="L266" s="215" t="s">
        <v>123</v>
      </c>
      <c r="M266" s="189">
        <f>IF(SUMIFS(DatabaseS!$H:$H,DatabaseS!$B:$B,Summary_Earnings!$C$256,DatabaseS!$G:$G,"AllEarners",DatabaseS!$F:$F,M$260,DatabaseS!$C:$C,$B266,DatabaseS!$D:$D,$A266,DatabaseS!$E:$E,$C266)=0,SUM(M262:M263),SUMIFS(DatabaseS!$H:$H,DatabaseS!$B:$B,Summary_Earnings!$C$256,DatabaseS!$G:$G,"AllEarners",DatabaseS!$F:$F,M$260,DatabaseS!$C:$C,$B266,DatabaseS!$D:$D,$A266,DatabaseS!$E:$E,$C266))</f>
        <v>0</v>
      </c>
      <c r="N266" s="189">
        <f>IF(SUMIFS(DatabaseS!$H:$H,DatabaseS!$B:$B,Summary_Earnings!$C$256,DatabaseS!$G:$G,"AllEarners",DatabaseS!$F:$F,N$260,DatabaseS!$C:$C,$B266,DatabaseS!$D:$D,$A266,DatabaseS!$E:$E,$C266)=0,SUM(N262:N263),SUMIFS(DatabaseS!$H:$H,DatabaseS!$B:$B,Summary_Earnings!$C$256,DatabaseS!$G:$G,"AllEarners",DatabaseS!$F:$F,N$260,DatabaseS!$C:$C,$B266,DatabaseS!$D:$D,$A266,DatabaseS!$E:$E,$C266))</f>
        <v>0</v>
      </c>
      <c r="O266" s="189">
        <f>IF(SUMIFS(DatabaseS!$H:$H,DatabaseS!$B:$B,Summary_Earnings!$C$256,DatabaseS!$G:$G,"AllEarners",DatabaseS!$F:$F,O$260,DatabaseS!$C:$C,$B266,DatabaseS!$D:$D,$A266,DatabaseS!$E:$E,$C266)=0,SUM(O262:O263),SUMIFS(DatabaseS!$H:$H,DatabaseS!$B:$B,Summary_Earnings!$C$256,DatabaseS!$G:$G,"AllEarners",DatabaseS!$F:$F,O$260,DatabaseS!$C:$C,$B266,DatabaseS!$D:$D,$A266,DatabaseS!$E:$E,$C266))</f>
        <v>0</v>
      </c>
      <c r="P266" s="189">
        <f t="shared" si="105"/>
        <v>0</v>
      </c>
      <c r="S266" s="216" t="s">
        <v>0</v>
      </c>
      <c r="T266" t="s">
        <v>9</v>
      </c>
      <c r="U266" s="215" t="s">
        <v>123</v>
      </c>
      <c r="V266" s="189">
        <f>IF(SUMIFS(DatabaseS!$J:$J,DatabaseS!$B:$B,Summary_Earnings!$C$256,DatabaseS!$G:$G,"FTFYEarners",DatabaseS!$F:$F,V$260,DatabaseS!$C:$C,$B266,DatabaseS!$D:$D,$A266,DatabaseS!$E:$E,$C266)=0,SUM(V262:V263),SUMIFS(DatabaseS!$J:$J,DatabaseS!$B:$B,Summary_Earnings!$C$256,DatabaseS!$G:$G,"FTFYEarners",DatabaseS!$F:$F,V$260,DatabaseS!$C:$C,$B266,DatabaseS!$D:$D,$A266,DatabaseS!$E:$E,$C266))</f>
        <v>0</v>
      </c>
      <c r="W266" s="189">
        <f>IF(SUMIFS(DatabaseS!$J:$J,DatabaseS!$B:$B,Summary_Earnings!$C$256,DatabaseS!$G:$G,"FTFYEarners",DatabaseS!$F:$F,W$260,DatabaseS!$C:$C,$B266,DatabaseS!$D:$D,$A266,DatabaseS!$E:$E,$C266)=0,SUM(W262:W263),SUMIFS(DatabaseS!$J:$J,DatabaseS!$B:$B,Summary_Earnings!$C$256,DatabaseS!$G:$G,"FTFYEarners",DatabaseS!$F:$F,W$260,DatabaseS!$C:$C,$B266,DatabaseS!$D:$D,$A266,DatabaseS!$E:$E,$C266))</f>
        <v>0</v>
      </c>
      <c r="X266" s="189">
        <f>IF(SUMIFS(DatabaseS!$J:$J,DatabaseS!$B:$B,Summary_Earnings!$C$256,DatabaseS!$G:$G,"FTFYEarners",DatabaseS!$F:$F,X$260,DatabaseS!$C:$C,$B266,DatabaseS!$D:$D,$A266,DatabaseS!$E:$E,$C266)=0,SUM(X262:X263),SUMIFS(DatabaseS!$J:$J,DatabaseS!$B:$B,Summary_Earnings!$C$256,DatabaseS!$G:$G,"FTFYEarners",DatabaseS!$F:$F,X$260,DatabaseS!$C:$C,$B266,DatabaseS!$D:$D,$A266,DatabaseS!$E:$E,$C266))</f>
        <v>0</v>
      </c>
      <c r="Y266" s="189">
        <f t="shared" si="106"/>
        <v>0</v>
      </c>
    </row>
    <row r="267" spans="1:27" ht="12.75">
      <c r="A267" s="216" t="s">
        <v>0</v>
      </c>
      <c r="B267" t="s">
        <v>9</v>
      </c>
      <c r="C267" s="188" t="s">
        <v>2</v>
      </c>
      <c r="D267" s="189">
        <f>+D261+D266+D264+D265</f>
        <v>0</v>
      </c>
      <c r="E267" s="189">
        <f t="shared" ref="E267:G267" si="107">+E261+E266+E264+E265</f>
        <v>0</v>
      </c>
      <c r="F267" s="189">
        <f t="shared" si="107"/>
        <v>0</v>
      </c>
      <c r="G267" s="189">
        <f t="shared" si="107"/>
        <v>0</v>
      </c>
      <c r="J267" s="216" t="s">
        <v>0</v>
      </c>
      <c r="K267" t="s">
        <v>9</v>
      </c>
      <c r="L267" s="188" t="s">
        <v>2</v>
      </c>
      <c r="M267" s="189">
        <f>+M261+M264+M265+M266</f>
        <v>0</v>
      </c>
      <c r="N267" s="189">
        <f t="shared" ref="N267:P267" si="108">+N261+N264+N265+N266</f>
        <v>0</v>
      </c>
      <c r="O267" s="189">
        <f t="shared" si="108"/>
        <v>0</v>
      </c>
      <c r="P267" s="189">
        <f t="shared" si="108"/>
        <v>0</v>
      </c>
      <c r="S267" s="216" t="s">
        <v>0</v>
      </c>
      <c r="T267" t="s">
        <v>9</v>
      </c>
      <c r="U267" s="188" t="s">
        <v>2</v>
      </c>
      <c r="V267" s="189">
        <f>+V261+V264+V265+V266</f>
        <v>0</v>
      </c>
      <c r="W267" s="189">
        <f t="shared" ref="W267:Y267" si="109">+W261+W264+W265+W266</f>
        <v>0</v>
      </c>
      <c r="X267" s="189">
        <f t="shared" si="109"/>
        <v>0</v>
      </c>
      <c r="Y267" s="189">
        <f t="shared" si="109"/>
        <v>0</v>
      </c>
    </row>
    <row r="268" spans="1:27" ht="12.75">
      <c r="A268" s="216"/>
      <c r="C268" s="193"/>
      <c r="D268" s="202"/>
      <c r="E268" s="203"/>
      <c r="F268" s="203"/>
      <c r="G268" s="203"/>
      <c r="J268" s="216"/>
      <c r="L268" s="193"/>
      <c r="M268" s="202"/>
      <c r="N268" s="203"/>
      <c r="O268" s="203"/>
      <c r="P268" s="203"/>
      <c r="S268" s="216"/>
      <c r="U268" s="193"/>
      <c r="V268" s="202"/>
      <c r="W268" s="203"/>
      <c r="X268" s="203"/>
      <c r="Y268" s="203"/>
    </row>
    <row r="269" spans="1:27" ht="12.75">
      <c r="A269" s="216" t="s">
        <v>3</v>
      </c>
      <c r="B269" t="s">
        <v>9</v>
      </c>
      <c r="C269" s="188" t="s">
        <v>122</v>
      </c>
      <c r="D269" s="189">
        <f>SUMIFS(DatabaseS!$I:$I,DatabaseS!$B:$B,Summary_Earnings!$C$256,DatabaseS!$G:$G,"AllEarners",DatabaseS!$F:$F,D$260,DatabaseS!$C:$C,$B269,DatabaseS!$D:$D,$A269,DatabaseS!$E:$E,$C269)</f>
        <v>0</v>
      </c>
      <c r="E269" s="189">
        <f>SUMIFS(DatabaseS!$I:$I,DatabaseS!$B:$B,Summary_Earnings!$C$256,DatabaseS!$G:$G,"AllEarners",DatabaseS!$F:$F,E$260,DatabaseS!$C:$C,$B269,DatabaseS!$D:$D,$A269,DatabaseS!$E:$E,$C269)</f>
        <v>0</v>
      </c>
      <c r="F269" s="189">
        <f>SUMIFS(DatabaseS!$I:$I,DatabaseS!$B:$B,Summary_Earnings!$C$256,DatabaseS!$G:$G,"AllEarners",DatabaseS!$F:$F,F$260,DatabaseS!$C:$C,$B269,DatabaseS!$D:$D,$A269,DatabaseS!$E:$E,$C269)</f>
        <v>0</v>
      </c>
      <c r="G269" s="189">
        <f>SUM(D269:F269)</f>
        <v>0</v>
      </c>
      <c r="J269" s="216" t="s">
        <v>3</v>
      </c>
      <c r="K269" t="s">
        <v>9</v>
      </c>
      <c r="L269" s="188" t="s">
        <v>122</v>
      </c>
      <c r="M269" s="189">
        <f>SUMIFS(DatabaseS!$H:$H,DatabaseS!$B:$B,Summary_Earnings!$C$256,DatabaseS!$G:$G,"AllEarners",DatabaseS!$F:$F,M$260,DatabaseS!$C:$C,$B269,DatabaseS!$D:$D,$A269,DatabaseS!$E:$E,$C269)</f>
        <v>0</v>
      </c>
      <c r="N269" s="189">
        <f>SUMIFS(DatabaseS!$H:$H,DatabaseS!$B:$B,Summary_Earnings!$C$256,DatabaseS!$G:$G,"AllEarners",DatabaseS!$F:$F,N$260,DatabaseS!$C:$C,$B269,DatabaseS!$D:$D,$A269,DatabaseS!$E:$E,$C269)</f>
        <v>0</v>
      </c>
      <c r="O269" s="189">
        <f>SUMIFS(DatabaseS!$H:$H,DatabaseS!$B:$B,Summary_Earnings!$C$256,DatabaseS!$G:$G,"AllEarners",DatabaseS!$F:$F,O$260,DatabaseS!$C:$C,$B269,DatabaseS!$D:$D,$A269,DatabaseS!$E:$E,$C269)</f>
        <v>0</v>
      </c>
      <c r="P269" s="189">
        <f>SUM(M269:O269)</f>
        <v>0</v>
      </c>
      <c r="S269" s="216" t="s">
        <v>3</v>
      </c>
      <c r="T269" t="s">
        <v>9</v>
      </c>
      <c r="U269" s="188" t="s">
        <v>122</v>
      </c>
      <c r="V269" s="189">
        <f>SUMIFS(DatabaseS!$J:$J,DatabaseS!$B:$B,Summary_Earnings!$C$256,DatabaseS!$G:$G,"FTFYEarners",DatabaseS!$F:$F,V$260,DatabaseS!$C:$C,$B269,DatabaseS!$D:$D,$A269,DatabaseS!$E:$E,$C269)</f>
        <v>0</v>
      </c>
      <c r="W269" s="189">
        <f>SUMIFS(DatabaseS!$J:$J,DatabaseS!$B:$B,Summary_Earnings!$C$256,DatabaseS!$G:$G,"FTFYEarners",DatabaseS!$F:$F,W$260,DatabaseS!$C:$C,$B269,DatabaseS!$D:$D,$A269,DatabaseS!$E:$E,$C269)</f>
        <v>0</v>
      </c>
      <c r="X269" s="189">
        <f>SUMIFS(DatabaseS!$J:$J,DatabaseS!$B:$B,Summary_Earnings!$C$256,DatabaseS!$G:$G,"FTFYEarners",DatabaseS!$F:$F,X$260,DatabaseS!$C:$C,$B269,DatabaseS!$D:$D,$A269,DatabaseS!$E:$E,$C269)</f>
        <v>0</v>
      </c>
      <c r="Y269" s="189">
        <f>SUM(V269:X269)</f>
        <v>0</v>
      </c>
    </row>
    <row r="270" spans="1:27" ht="12.75">
      <c r="A270" s="216" t="s">
        <v>3</v>
      </c>
      <c r="B270" t="s">
        <v>9</v>
      </c>
      <c r="C270" s="188" t="s">
        <v>108</v>
      </c>
      <c r="D270" s="189">
        <f>SUMIFS(DatabaseS!$I:$I,DatabaseS!$B:$B,Summary_Earnings!$C$256,DatabaseS!$G:$G,"AllEarners",DatabaseS!$F:$F,D$260,DatabaseS!$C:$C,$B270,DatabaseS!$D:$D,$A270,DatabaseS!$E:$E,$C270)</f>
        <v>0</v>
      </c>
      <c r="E270" s="189">
        <f>SUMIFS(DatabaseS!$I:$I,DatabaseS!$B:$B,Summary_Earnings!$C$256,DatabaseS!$G:$G,"AllEarners",DatabaseS!$F:$F,E$260,DatabaseS!$C:$C,$B270,DatabaseS!$D:$D,$A270,DatabaseS!$E:$E,$C270)</f>
        <v>0</v>
      </c>
      <c r="F270" s="189">
        <f>SUMIFS(DatabaseS!$I:$I,DatabaseS!$B:$B,Summary_Earnings!$C$256,DatabaseS!$G:$G,"AllEarners",DatabaseS!$F:$F,F$260,DatabaseS!$C:$C,$B270,DatabaseS!$D:$D,$A270,DatabaseS!$E:$E,$C270)</f>
        <v>0</v>
      </c>
      <c r="G270" s="189">
        <f t="shared" ref="G270:G274" si="110">SUM(D270:F270)</f>
        <v>0</v>
      </c>
      <c r="J270" s="216" t="s">
        <v>3</v>
      </c>
      <c r="K270" t="s">
        <v>9</v>
      </c>
      <c r="L270" s="188" t="s">
        <v>108</v>
      </c>
      <c r="M270" s="189">
        <f>SUMIFS(DatabaseS!$H:$H,DatabaseS!$B:$B,Summary_Earnings!$C$256,DatabaseS!$G:$G,"AllEarners",DatabaseS!$F:$F,M$260,DatabaseS!$C:$C,$B270,DatabaseS!$D:$D,$A270,DatabaseS!$E:$E,$C270)</f>
        <v>0</v>
      </c>
      <c r="N270" s="189">
        <f>SUMIFS(DatabaseS!$H:$H,DatabaseS!$B:$B,Summary_Earnings!$C$256,DatabaseS!$G:$G,"AllEarners",DatabaseS!$F:$F,N$260,DatabaseS!$C:$C,$B270,DatabaseS!$D:$D,$A270,DatabaseS!$E:$E,$C270)</f>
        <v>0</v>
      </c>
      <c r="O270" s="189">
        <f>SUMIFS(DatabaseS!$H:$H,DatabaseS!$B:$B,Summary_Earnings!$C$256,DatabaseS!$G:$G,"AllEarners",DatabaseS!$F:$F,O$260,DatabaseS!$C:$C,$B270,DatabaseS!$D:$D,$A270,DatabaseS!$E:$E,$C270)</f>
        <v>0</v>
      </c>
      <c r="P270" s="189">
        <f t="shared" ref="P270:P274" si="111">SUM(M270:O270)</f>
        <v>0</v>
      </c>
      <c r="S270" s="216" t="s">
        <v>3</v>
      </c>
      <c r="T270" t="s">
        <v>9</v>
      </c>
      <c r="U270" s="188" t="s">
        <v>108</v>
      </c>
      <c r="V270" s="189">
        <f>SUMIFS(DatabaseS!$J:$J,DatabaseS!$B:$B,Summary_Earnings!$C$256,DatabaseS!$G:$G,"FTFYEarners",DatabaseS!$F:$F,V$260,DatabaseS!$C:$C,$B270,DatabaseS!$D:$D,$A270,DatabaseS!$E:$E,$C270)</f>
        <v>0</v>
      </c>
      <c r="W270" s="189">
        <f>SUMIFS(DatabaseS!$J:$J,DatabaseS!$B:$B,Summary_Earnings!$C$256,DatabaseS!$G:$G,"FTFYEarners",DatabaseS!$F:$F,W$260,DatabaseS!$C:$C,$B270,DatabaseS!$D:$D,$A270,DatabaseS!$E:$E,$C270)</f>
        <v>0</v>
      </c>
      <c r="X270" s="189">
        <f>SUMIFS(DatabaseS!$J:$J,DatabaseS!$B:$B,Summary_Earnings!$C$256,DatabaseS!$G:$G,"FTFYEarners",DatabaseS!$F:$F,X$260,DatabaseS!$C:$C,$B270,DatabaseS!$D:$D,$A270,DatabaseS!$E:$E,$C270)</f>
        <v>0</v>
      </c>
      <c r="Y270" s="189">
        <f t="shared" ref="Y270:Y274" si="112">SUM(V270:X270)</f>
        <v>0</v>
      </c>
    </row>
    <row r="271" spans="1:27" ht="12.75">
      <c r="A271" s="216" t="s">
        <v>3</v>
      </c>
      <c r="B271" t="s">
        <v>9</v>
      </c>
      <c r="C271" s="188" t="s">
        <v>109</v>
      </c>
      <c r="D271" s="189">
        <f>SUMIFS(DatabaseS!$I:$I,DatabaseS!$B:$B,Summary_Earnings!$C$256,DatabaseS!$G:$G,"AllEarners",DatabaseS!$F:$F,D$260,DatabaseS!$C:$C,$B271,DatabaseS!$D:$D,$A271,DatabaseS!$E:$E,$C271)</f>
        <v>0</v>
      </c>
      <c r="E271" s="189">
        <f>SUMIFS(DatabaseS!$I:$I,DatabaseS!$B:$B,Summary_Earnings!$C$256,DatabaseS!$G:$G,"AllEarners",DatabaseS!$F:$F,E$260,DatabaseS!$C:$C,$B271,DatabaseS!$D:$D,$A271,DatabaseS!$E:$E,$C271)</f>
        <v>0</v>
      </c>
      <c r="F271" s="189">
        <f>SUMIFS(DatabaseS!$I:$I,DatabaseS!$B:$B,Summary_Earnings!$C$256,DatabaseS!$G:$G,"AllEarners",DatabaseS!$F:$F,F$260,DatabaseS!$C:$C,$B271,DatabaseS!$D:$D,$A271,DatabaseS!$E:$E,$C271)</f>
        <v>0</v>
      </c>
      <c r="G271" s="189">
        <f t="shared" si="110"/>
        <v>0</v>
      </c>
      <c r="J271" s="216" t="s">
        <v>3</v>
      </c>
      <c r="K271" t="s">
        <v>9</v>
      </c>
      <c r="L271" s="188" t="s">
        <v>109</v>
      </c>
      <c r="M271" s="189">
        <f>SUMIFS(DatabaseS!$H:$H,DatabaseS!$B:$B,Summary_Earnings!$C$256,DatabaseS!$G:$G,"AllEarners",DatabaseS!$F:$F,M$260,DatabaseS!$C:$C,$B271,DatabaseS!$D:$D,$A271,DatabaseS!$E:$E,$C271)</f>
        <v>0</v>
      </c>
      <c r="N271" s="189">
        <f>SUMIFS(DatabaseS!$H:$H,DatabaseS!$B:$B,Summary_Earnings!$C$256,DatabaseS!$G:$G,"AllEarners",DatabaseS!$F:$F,N$260,DatabaseS!$C:$C,$B271,DatabaseS!$D:$D,$A271,DatabaseS!$E:$E,$C271)</f>
        <v>0</v>
      </c>
      <c r="O271" s="189">
        <f>SUMIFS(DatabaseS!$H:$H,DatabaseS!$B:$B,Summary_Earnings!$C$256,DatabaseS!$G:$G,"AllEarners",DatabaseS!$F:$F,O$260,DatabaseS!$C:$C,$B271,DatabaseS!$D:$D,$A271,DatabaseS!$E:$E,$C271)</f>
        <v>0</v>
      </c>
      <c r="P271" s="189">
        <f t="shared" si="111"/>
        <v>0</v>
      </c>
      <c r="S271" s="216" t="s">
        <v>3</v>
      </c>
      <c r="T271" t="s">
        <v>9</v>
      </c>
      <c r="U271" s="188" t="s">
        <v>109</v>
      </c>
      <c r="V271" s="189">
        <f>SUMIFS(DatabaseS!$J:$J,DatabaseS!$B:$B,Summary_Earnings!$C$256,DatabaseS!$G:$G,"FTFYEarners",DatabaseS!$F:$F,V$260,DatabaseS!$C:$C,$B271,DatabaseS!$D:$D,$A271,DatabaseS!$E:$E,$C271)</f>
        <v>0</v>
      </c>
      <c r="W271" s="189">
        <f>SUMIFS(DatabaseS!$J:$J,DatabaseS!$B:$B,Summary_Earnings!$C$256,DatabaseS!$G:$G,"FTFYEarners",DatabaseS!$F:$F,W$260,DatabaseS!$C:$C,$B271,DatabaseS!$D:$D,$A271,DatabaseS!$E:$E,$C271)</f>
        <v>0</v>
      </c>
      <c r="X271" s="189">
        <f>SUMIFS(DatabaseS!$J:$J,DatabaseS!$B:$B,Summary_Earnings!$C$256,DatabaseS!$G:$G,"FTFYEarners",DatabaseS!$F:$F,X$260,DatabaseS!$C:$C,$B271,DatabaseS!$D:$D,$A271,DatabaseS!$E:$E,$C271)</f>
        <v>0</v>
      </c>
      <c r="Y271" s="189">
        <f t="shared" si="112"/>
        <v>0</v>
      </c>
    </row>
    <row r="272" spans="1:27" ht="12.75">
      <c r="A272" s="216" t="s">
        <v>3</v>
      </c>
      <c r="B272" t="s">
        <v>9</v>
      </c>
      <c r="C272" s="188" t="s">
        <v>119</v>
      </c>
      <c r="D272" s="189">
        <f>SUMIFS(DatabaseS!$I:$I,DatabaseS!$B:$B,Summary_Earnings!$C$256,DatabaseS!$G:$G,"AllEarners",DatabaseS!$F:$F,D$260,DatabaseS!$C:$C,$B272,DatabaseS!$D:$D,$A272,DatabaseS!$E:$E,$C272)</f>
        <v>0</v>
      </c>
      <c r="E272" s="189">
        <f>SUMIFS(DatabaseS!$I:$I,DatabaseS!$B:$B,Summary_Earnings!$C$256,DatabaseS!$G:$G,"AllEarners",DatabaseS!$F:$F,E$260,DatabaseS!$C:$C,$B272,DatabaseS!$D:$D,$A272,DatabaseS!$E:$E,$C272)</f>
        <v>0</v>
      </c>
      <c r="F272" s="189">
        <f>SUMIFS(DatabaseS!$I:$I,DatabaseS!$B:$B,Summary_Earnings!$C$256,DatabaseS!$G:$G,"AllEarners",DatabaseS!$F:$F,F$260,DatabaseS!$C:$C,$B272,DatabaseS!$D:$D,$A272,DatabaseS!$E:$E,$C272)</f>
        <v>0</v>
      </c>
      <c r="G272" s="189">
        <f t="shared" si="110"/>
        <v>0</v>
      </c>
      <c r="J272" s="216" t="s">
        <v>3</v>
      </c>
      <c r="K272" t="s">
        <v>9</v>
      </c>
      <c r="L272" s="188" t="s">
        <v>119</v>
      </c>
      <c r="M272" s="189">
        <f>SUMIFS(DatabaseS!$H:$H,DatabaseS!$B:$B,Summary_Earnings!$C$256,DatabaseS!$G:$G,"AllEarners",DatabaseS!$F:$F,M$260,DatabaseS!$C:$C,$B272,DatabaseS!$D:$D,$A272,DatabaseS!$E:$E,$C272)</f>
        <v>0</v>
      </c>
      <c r="N272" s="189">
        <f>SUMIFS(DatabaseS!$H:$H,DatabaseS!$B:$B,Summary_Earnings!$C$256,DatabaseS!$G:$G,"AllEarners",DatabaseS!$F:$F,N$260,DatabaseS!$C:$C,$B272,DatabaseS!$D:$D,$A272,DatabaseS!$E:$E,$C272)</f>
        <v>0</v>
      </c>
      <c r="O272" s="189">
        <f>SUMIFS(DatabaseS!$H:$H,DatabaseS!$B:$B,Summary_Earnings!$C$256,DatabaseS!$G:$G,"AllEarners",DatabaseS!$F:$F,O$260,DatabaseS!$C:$C,$B272,DatabaseS!$D:$D,$A272,DatabaseS!$E:$E,$C272)</f>
        <v>0</v>
      </c>
      <c r="P272" s="189">
        <f t="shared" si="111"/>
        <v>0</v>
      </c>
      <c r="S272" s="216" t="s">
        <v>3</v>
      </c>
      <c r="T272" t="s">
        <v>9</v>
      </c>
      <c r="U272" s="188" t="s">
        <v>119</v>
      </c>
      <c r="V272" s="189">
        <f>SUMIFS(DatabaseS!$J:$J,DatabaseS!$B:$B,Summary_Earnings!$C$256,DatabaseS!$G:$G,"FTFYEarners",DatabaseS!$F:$F,V$260,DatabaseS!$C:$C,$B272,DatabaseS!$D:$D,$A272,DatabaseS!$E:$E,$C272)</f>
        <v>0</v>
      </c>
      <c r="W272" s="189">
        <f>SUMIFS(DatabaseS!$J:$J,DatabaseS!$B:$B,Summary_Earnings!$C$256,DatabaseS!$G:$G,"FTFYEarners",DatabaseS!$F:$F,W$260,DatabaseS!$C:$C,$B272,DatabaseS!$D:$D,$A272,DatabaseS!$E:$E,$C272)</f>
        <v>0</v>
      </c>
      <c r="X272" s="189">
        <f>SUMIFS(DatabaseS!$J:$J,DatabaseS!$B:$B,Summary_Earnings!$C$256,DatabaseS!$G:$G,"FTFYEarners",DatabaseS!$F:$F,X$260,DatabaseS!$C:$C,$B272,DatabaseS!$D:$D,$A272,DatabaseS!$E:$E,$C272)</f>
        <v>0</v>
      </c>
      <c r="Y272" s="189">
        <f t="shared" si="112"/>
        <v>0</v>
      </c>
    </row>
    <row r="273" spans="1:25" ht="12.75">
      <c r="A273" s="216" t="s">
        <v>3</v>
      </c>
      <c r="B273" t="s">
        <v>9</v>
      </c>
      <c r="C273" s="191" t="s">
        <v>1</v>
      </c>
      <c r="D273" s="189">
        <f>SUMIFS(DatabaseS!$I:$I,DatabaseS!$B:$B,Summary_Earnings!$C$256,DatabaseS!$G:$G,"AllEarners",DatabaseS!$F:$F,D$260,DatabaseS!$C:$C,$B273,DatabaseS!$D:$D,$A273,DatabaseS!$E:$E,$C273)</f>
        <v>0</v>
      </c>
      <c r="E273" s="189">
        <f>SUMIFS(DatabaseS!$I:$I,DatabaseS!$B:$B,Summary_Earnings!$C$256,DatabaseS!$G:$G,"AllEarners",DatabaseS!$F:$F,E$260,DatabaseS!$C:$C,$B273,DatabaseS!$D:$D,$A273,DatabaseS!$E:$E,$C273)</f>
        <v>0</v>
      </c>
      <c r="F273" s="189">
        <f>SUMIFS(DatabaseS!$I:$I,DatabaseS!$B:$B,Summary_Earnings!$C$256,DatabaseS!$G:$G,"AllEarners",DatabaseS!$F:$F,F$260,DatabaseS!$C:$C,$B273,DatabaseS!$D:$D,$A273,DatabaseS!$E:$E,$C273)</f>
        <v>0</v>
      </c>
      <c r="G273" s="189">
        <f t="shared" si="110"/>
        <v>0</v>
      </c>
      <c r="J273" s="216" t="s">
        <v>3</v>
      </c>
      <c r="K273" t="s">
        <v>9</v>
      </c>
      <c r="L273" s="191" t="s">
        <v>1</v>
      </c>
      <c r="M273" s="189">
        <f>SUMIFS(DatabaseS!$H:$H,DatabaseS!$B:$B,Summary_Earnings!$C$256,DatabaseS!$G:$G,"AllEarners",DatabaseS!$F:$F,M$260,DatabaseS!$C:$C,$B273,DatabaseS!$D:$D,$A273,DatabaseS!$E:$E,$C273)</f>
        <v>0</v>
      </c>
      <c r="N273" s="189">
        <f>SUMIFS(DatabaseS!$H:$H,DatabaseS!$B:$B,Summary_Earnings!$C$256,DatabaseS!$G:$G,"AllEarners",DatabaseS!$F:$F,N$260,DatabaseS!$C:$C,$B273,DatabaseS!$D:$D,$A273,DatabaseS!$E:$E,$C273)</f>
        <v>0</v>
      </c>
      <c r="O273" s="189">
        <f>SUMIFS(DatabaseS!$H:$H,DatabaseS!$B:$B,Summary_Earnings!$C$256,DatabaseS!$G:$G,"AllEarners",DatabaseS!$F:$F,O$260,DatabaseS!$C:$C,$B273,DatabaseS!$D:$D,$A273,DatabaseS!$E:$E,$C273)</f>
        <v>0</v>
      </c>
      <c r="P273" s="189">
        <f t="shared" si="111"/>
        <v>0</v>
      </c>
      <c r="S273" s="216" t="s">
        <v>3</v>
      </c>
      <c r="T273" t="s">
        <v>9</v>
      </c>
      <c r="U273" s="191" t="s">
        <v>1</v>
      </c>
      <c r="V273" s="189">
        <f>SUMIFS(DatabaseS!$J:$J,DatabaseS!$B:$B,Summary_Earnings!$C$256,DatabaseS!$G:$G,"FTFYEarners",DatabaseS!$F:$F,V$260,DatabaseS!$C:$C,$B273,DatabaseS!$D:$D,$A273,DatabaseS!$E:$E,$C273)</f>
        <v>0</v>
      </c>
      <c r="W273" s="189">
        <f>SUMIFS(DatabaseS!$J:$J,DatabaseS!$B:$B,Summary_Earnings!$C$256,DatabaseS!$G:$G,"FTFYEarners",DatabaseS!$F:$F,W$260,DatabaseS!$C:$C,$B273,DatabaseS!$D:$D,$A273,DatabaseS!$E:$E,$C273)</f>
        <v>0</v>
      </c>
      <c r="X273" s="189">
        <f>SUMIFS(DatabaseS!$J:$J,DatabaseS!$B:$B,Summary_Earnings!$C$256,DatabaseS!$G:$G,"FTFYEarners",DatabaseS!$F:$F,X$260,DatabaseS!$C:$C,$B273,DatabaseS!$D:$D,$A273,DatabaseS!$E:$E,$C273)</f>
        <v>0</v>
      </c>
      <c r="Y273" s="189">
        <f t="shared" si="112"/>
        <v>0</v>
      </c>
    </row>
    <row r="274" spans="1:25" ht="12.75">
      <c r="A274" s="216" t="s">
        <v>3</v>
      </c>
      <c r="B274" t="s">
        <v>9</v>
      </c>
      <c r="C274" s="215" t="s">
        <v>123</v>
      </c>
      <c r="D274" s="189">
        <f>IF(SUMIFS(DatabaseS!$I:$I,DatabaseS!$B:$B,Summary_Earnings!$C$256,DatabaseS!$G:$G,"AllEarners",DatabaseS!$F:$F,D$260,DatabaseS!$C:$C,$B274,DatabaseS!$D:$D,$A274,DatabaseS!$E:$E,$C274)=0,SUM(D270:D271),SUMIFS(DatabaseS!$I:$I,DatabaseS!$B:$B,Summary_Earnings!$C$256,DatabaseS!$G:$G,"AllEarners",DatabaseS!$F:$F,D$260,DatabaseS!$C:$C,$B274,DatabaseS!$D:$D,$A274,DatabaseS!$E:$E,$C274))</f>
        <v>0</v>
      </c>
      <c r="E274" s="189">
        <f>IF(SUMIFS(DatabaseS!$I:$I,DatabaseS!$B:$B,Summary_Earnings!$C$256,DatabaseS!$G:$G,"AllEarners",DatabaseS!$F:$F,E$260,DatabaseS!$C:$C,$B274,DatabaseS!$D:$D,$A274,DatabaseS!$E:$E,$C274)=0,SUM(E270:E271),SUMIFS(DatabaseS!$I:$I,DatabaseS!$B:$B,Summary_Earnings!$C$256,DatabaseS!$G:$G,"AllEarners",DatabaseS!$F:$F,E$260,DatabaseS!$C:$C,$B274,DatabaseS!$D:$D,$A274,DatabaseS!$E:$E,$C274))</f>
        <v>0</v>
      </c>
      <c r="F274" s="189">
        <f>IF(SUMIFS(DatabaseS!$I:$I,DatabaseS!$B:$B,Summary_Earnings!$C$256,DatabaseS!$G:$G,"AllEarners",DatabaseS!$F:$F,F$260,DatabaseS!$C:$C,$B274,DatabaseS!$D:$D,$A274,DatabaseS!$E:$E,$C274)=0,SUM(F270:F271),SUMIFS(DatabaseS!$I:$I,DatabaseS!$B:$B,Summary_Earnings!$C$256,DatabaseS!$G:$G,"AllEarners",DatabaseS!$F:$F,F$260,DatabaseS!$C:$C,$B274,DatabaseS!$D:$D,$A274,DatabaseS!$E:$E,$C274))</f>
        <v>0</v>
      </c>
      <c r="G274" s="189">
        <f t="shared" si="110"/>
        <v>0</v>
      </c>
      <c r="J274" s="216" t="s">
        <v>3</v>
      </c>
      <c r="K274" t="s">
        <v>9</v>
      </c>
      <c r="L274" s="215" t="s">
        <v>123</v>
      </c>
      <c r="M274" s="189">
        <f>IF(SUMIFS(DatabaseS!$H:$H,DatabaseS!$B:$B,Summary_Earnings!$C$256,DatabaseS!$G:$G,"AllEarners",DatabaseS!$F:$F,M$260,DatabaseS!$C:$C,$B274,DatabaseS!$D:$D,$A274,DatabaseS!$E:$E,$C274)=0,SUM(M270:M271),SUMIFS(DatabaseS!$H:$H,DatabaseS!$B:$B,Summary_Earnings!$C$256,DatabaseS!$G:$G,"AllEarners",DatabaseS!$F:$F,M$260,DatabaseS!$C:$C,$B274,DatabaseS!$D:$D,$A274,DatabaseS!$E:$E,$C274))</f>
        <v>0</v>
      </c>
      <c r="N274" s="189">
        <f>IF(SUMIFS(DatabaseS!$H:$H,DatabaseS!$B:$B,Summary_Earnings!$C$256,DatabaseS!$G:$G,"AllEarners",DatabaseS!$F:$F,N$260,DatabaseS!$C:$C,$B274,DatabaseS!$D:$D,$A274,DatabaseS!$E:$E,$C274)=0,SUM(N270:N271),SUMIFS(DatabaseS!$H:$H,DatabaseS!$B:$B,Summary_Earnings!$C$256,DatabaseS!$G:$G,"AllEarners",DatabaseS!$F:$F,N$260,DatabaseS!$C:$C,$B274,DatabaseS!$D:$D,$A274,DatabaseS!$E:$E,$C274))</f>
        <v>0</v>
      </c>
      <c r="O274" s="189">
        <f>IF(SUMIFS(DatabaseS!$H:$H,DatabaseS!$B:$B,Summary_Earnings!$C$256,DatabaseS!$G:$G,"AllEarners",DatabaseS!$F:$F,O$260,DatabaseS!$C:$C,$B274,DatabaseS!$D:$D,$A274,DatabaseS!$E:$E,$C274)=0,SUM(O270:O271),SUMIFS(DatabaseS!$H:$H,DatabaseS!$B:$B,Summary_Earnings!$C$256,DatabaseS!$G:$G,"AllEarners",DatabaseS!$F:$F,O$260,DatabaseS!$C:$C,$B274,DatabaseS!$D:$D,$A274,DatabaseS!$E:$E,$C274))</f>
        <v>0</v>
      </c>
      <c r="P274" s="189">
        <f t="shared" si="111"/>
        <v>0</v>
      </c>
      <c r="S274" s="216" t="s">
        <v>3</v>
      </c>
      <c r="T274" t="s">
        <v>9</v>
      </c>
      <c r="U274" s="215" t="s">
        <v>123</v>
      </c>
      <c r="V274" s="189">
        <f>IF(SUMIFS(DatabaseS!$J:$J,DatabaseS!$B:$B,Summary_Earnings!$C$256,DatabaseS!$G:$G,"FTFYEarners",DatabaseS!$F:$F,V$260,DatabaseS!$C:$C,$B274,DatabaseS!$D:$D,$A274,DatabaseS!$E:$E,$C274)=0,SUM(V270:V271),SUMIFS(DatabaseS!$J:$J,DatabaseS!$B:$B,Summary_Earnings!$C$256,DatabaseS!$G:$G,"FTFYEarners",DatabaseS!$F:$F,V$260,DatabaseS!$C:$C,$B274,DatabaseS!$D:$D,$A274,DatabaseS!$E:$E,$C274))</f>
        <v>0</v>
      </c>
      <c r="W274" s="189">
        <f>IF(SUMIFS(DatabaseS!$J:$J,DatabaseS!$B:$B,Summary_Earnings!$C$256,DatabaseS!$G:$G,"FTFYEarners",DatabaseS!$F:$F,W$260,DatabaseS!$C:$C,$B274,DatabaseS!$D:$D,$A274,DatabaseS!$E:$E,$C274)=0,SUM(W270:W271),SUMIFS(DatabaseS!$J:$J,DatabaseS!$B:$B,Summary_Earnings!$C$256,DatabaseS!$G:$G,"FTFYEarners",DatabaseS!$F:$F,W$260,DatabaseS!$C:$C,$B274,DatabaseS!$D:$D,$A274,DatabaseS!$E:$E,$C274))</f>
        <v>0</v>
      </c>
      <c r="X274" s="189">
        <f>IF(SUMIFS(DatabaseS!$J:$J,DatabaseS!$B:$B,Summary_Earnings!$C$256,DatabaseS!$G:$G,"FTFYEarners",DatabaseS!$F:$F,X$260,DatabaseS!$C:$C,$B274,DatabaseS!$D:$D,$A274,DatabaseS!$E:$E,$C274)=0,SUM(X270:X271),SUMIFS(DatabaseS!$J:$J,DatabaseS!$B:$B,Summary_Earnings!$C$256,DatabaseS!$G:$G,"FTFYEarners",DatabaseS!$F:$F,X$260,DatabaseS!$C:$C,$B274,DatabaseS!$D:$D,$A274,DatabaseS!$E:$E,$C274))</f>
        <v>0</v>
      </c>
      <c r="Y274" s="189">
        <f t="shared" si="112"/>
        <v>0</v>
      </c>
    </row>
    <row r="275" spans="1:25" ht="12.75">
      <c r="A275" s="216" t="s">
        <v>3</v>
      </c>
      <c r="B275" t="s">
        <v>9</v>
      </c>
      <c r="C275" s="188" t="s">
        <v>2</v>
      </c>
      <c r="D275" s="189">
        <f>+D269+D274+D272+D273</f>
        <v>0</v>
      </c>
      <c r="E275" s="189">
        <f t="shared" ref="E275:G275" si="113">+E269+E274+E272+E273</f>
        <v>0</v>
      </c>
      <c r="F275" s="189">
        <f t="shared" si="113"/>
        <v>0</v>
      </c>
      <c r="G275" s="189">
        <f t="shared" si="113"/>
        <v>0</v>
      </c>
      <c r="J275" s="216" t="s">
        <v>3</v>
      </c>
      <c r="K275" t="s">
        <v>9</v>
      </c>
      <c r="L275" s="188" t="s">
        <v>2</v>
      </c>
      <c r="M275" s="189">
        <f>+M269+M272+M273+M274</f>
        <v>0</v>
      </c>
      <c r="N275" s="189">
        <f t="shared" ref="N275:P275" si="114">+N269+N272+N273+N274</f>
        <v>0</v>
      </c>
      <c r="O275" s="189">
        <f t="shared" si="114"/>
        <v>0</v>
      </c>
      <c r="P275" s="189">
        <f t="shared" si="114"/>
        <v>0</v>
      </c>
      <c r="S275" s="216" t="s">
        <v>3</v>
      </c>
      <c r="T275" t="s">
        <v>9</v>
      </c>
      <c r="U275" s="188" t="s">
        <v>2</v>
      </c>
      <c r="V275" s="189">
        <f>+V269+V272+V273+V274</f>
        <v>0</v>
      </c>
      <c r="W275" s="189">
        <f t="shared" ref="W275:Y275" si="115">+W269+W272+W273+W274</f>
        <v>0</v>
      </c>
      <c r="X275" s="189">
        <f t="shared" si="115"/>
        <v>0</v>
      </c>
      <c r="Y275" s="189">
        <f t="shared" si="115"/>
        <v>0</v>
      </c>
    </row>
    <row r="276" spans="1:25" ht="12.75">
      <c r="A276" s="216"/>
      <c r="C276" s="193"/>
      <c r="D276" s="202"/>
      <c r="E276" s="203"/>
      <c r="F276" s="203"/>
      <c r="G276" s="203"/>
      <c r="J276" s="216"/>
      <c r="L276" s="193"/>
      <c r="M276" s="202"/>
      <c r="N276" s="203"/>
      <c r="O276" s="203"/>
      <c r="P276" s="203"/>
      <c r="S276" s="216"/>
      <c r="U276" s="193"/>
      <c r="V276" s="202"/>
      <c r="W276" s="203"/>
      <c r="X276" s="203"/>
      <c r="Y276" s="203"/>
    </row>
    <row r="277" spans="1:25" ht="12.75">
      <c r="A277" s="216" t="s">
        <v>4</v>
      </c>
      <c r="B277" t="s">
        <v>9</v>
      </c>
      <c r="C277" s="188" t="s">
        <v>122</v>
      </c>
      <c r="D277" s="189">
        <f>+D261+D269</f>
        <v>0</v>
      </c>
      <c r="E277" s="189">
        <f t="shared" ref="E277:G277" si="116">+E261+E269</f>
        <v>0</v>
      </c>
      <c r="F277" s="189">
        <f t="shared" si="116"/>
        <v>0</v>
      </c>
      <c r="G277" s="189">
        <f t="shared" si="116"/>
        <v>0</v>
      </c>
      <c r="J277" s="216" t="s">
        <v>4</v>
      </c>
      <c r="K277" t="s">
        <v>9</v>
      </c>
      <c r="L277" s="188" t="s">
        <v>122</v>
      </c>
      <c r="M277" s="189">
        <f>+M261+M269</f>
        <v>0</v>
      </c>
      <c r="N277" s="189">
        <f t="shared" ref="N277:P277" si="117">+N261+N269</f>
        <v>0</v>
      </c>
      <c r="O277" s="189">
        <f t="shared" si="117"/>
        <v>0</v>
      </c>
      <c r="P277" s="189">
        <f t="shared" si="117"/>
        <v>0</v>
      </c>
      <c r="S277" s="216" t="s">
        <v>4</v>
      </c>
      <c r="T277" t="s">
        <v>9</v>
      </c>
      <c r="U277" s="188" t="s">
        <v>122</v>
      </c>
      <c r="V277" s="189">
        <f>+V261+V269</f>
        <v>0</v>
      </c>
      <c r="W277" s="189">
        <f t="shared" ref="W277:Y277" si="118">+W261+W269</f>
        <v>0</v>
      </c>
      <c r="X277" s="189">
        <f t="shared" si="118"/>
        <v>0</v>
      </c>
      <c r="Y277" s="189">
        <f t="shared" si="118"/>
        <v>0</v>
      </c>
    </row>
    <row r="278" spans="1:25" ht="12.75">
      <c r="A278" s="216" t="s">
        <v>4</v>
      </c>
      <c r="B278" t="s">
        <v>9</v>
      </c>
      <c r="C278" s="188" t="s">
        <v>108</v>
      </c>
      <c r="D278" s="189">
        <f t="shared" ref="D278:G283" si="119">+D262+D270</f>
        <v>0</v>
      </c>
      <c r="E278" s="189">
        <f t="shared" si="119"/>
        <v>0</v>
      </c>
      <c r="F278" s="189">
        <f t="shared" si="119"/>
        <v>0</v>
      </c>
      <c r="G278" s="189">
        <f t="shared" si="119"/>
        <v>0</v>
      </c>
      <c r="J278" s="216" t="s">
        <v>4</v>
      </c>
      <c r="K278" t="s">
        <v>9</v>
      </c>
      <c r="L278" s="188" t="s">
        <v>108</v>
      </c>
      <c r="M278" s="189">
        <f t="shared" ref="M278:P283" si="120">+M262+M270</f>
        <v>0</v>
      </c>
      <c r="N278" s="189">
        <f t="shared" si="120"/>
        <v>0</v>
      </c>
      <c r="O278" s="189">
        <f t="shared" si="120"/>
        <v>0</v>
      </c>
      <c r="P278" s="189">
        <f t="shared" si="120"/>
        <v>0</v>
      </c>
      <c r="S278" s="216" t="s">
        <v>4</v>
      </c>
      <c r="T278" t="s">
        <v>9</v>
      </c>
      <c r="U278" s="188" t="s">
        <v>108</v>
      </c>
      <c r="V278" s="189">
        <f t="shared" ref="V278:Y283" si="121">+V262+V270</f>
        <v>0</v>
      </c>
      <c r="W278" s="189">
        <f t="shared" si="121"/>
        <v>0</v>
      </c>
      <c r="X278" s="189">
        <f t="shared" si="121"/>
        <v>0</v>
      </c>
      <c r="Y278" s="189">
        <f t="shared" si="121"/>
        <v>0</v>
      </c>
    </row>
    <row r="279" spans="1:25" ht="12.75">
      <c r="A279" s="216" t="s">
        <v>4</v>
      </c>
      <c r="B279" t="s">
        <v>9</v>
      </c>
      <c r="C279" s="188" t="s">
        <v>109</v>
      </c>
      <c r="D279" s="189">
        <f t="shared" si="119"/>
        <v>0</v>
      </c>
      <c r="E279" s="189">
        <f t="shared" si="119"/>
        <v>0</v>
      </c>
      <c r="F279" s="189">
        <f t="shared" si="119"/>
        <v>0</v>
      </c>
      <c r="G279" s="189">
        <f t="shared" si="119"/>
        <v>0</v>
      </c>
      <c r="J279" s="216" t="s">
        <v>4</v>
      </c>
      <c r="K279" t="s">
        <v>9</v>
      </c>
      <c r="L279" s="188" t="s">
        <v>109</v>
      </c>
      <c r="M279" s="189">
        <f t="shared" si="120"/>
        <v>0</v>
      </c>
      <c r="N279" s="189">
        <f t="shared" si="120"/>
        <v>0</v>
      </c>
      <c r="O279" s="189">
        <f t="shared" si="120"/>
        <v>0</v>
      </c>
      <c r="P279" s="189">
        <f t="shared" si="120"/>
        <v>0</v>
      </c>
      <c r="S279" s="216" t="s">
        <v>4</v>
      </c>
      <c r="T279" t="s">
        <v>9</v>
      </c>
      <c r="U279" s="188" t="s">
        <v>109</v>
      </c>
      <c r="V279" s="189">
        <f t="shared" si="121"/>
        <v>0</v>
      </c>
      <c r="W279" s="189">
        <f t="shared" si="121"/>
        <v>0</v>
      </c>
      <c r="X279" s="189">
        <f t="shared" si="121"/>
        <v>0</v>
      </c>
      <c r="Y279" s="189">
        <f t="shared" si="121"/>
        <v>0</v>
      </c>
    </row>
    <row r="280" spans="1:25" ht="12.75">
      <c r="A280" s="216" t="s">
        <v>4</v>
      </c>
      <c r="B280" t="s">
        <v>9</v>
      </c>
      <c r="C280" s="188" t="s">
        <v>119</v>
      </c>
      <c r="D280" s="189">
        <f t="shared" si="119"/>
        <v>0</v>
      </c>
      <c r="E280" s="189">
        <f t="shared" si="119"/>
        <v>0</v>
      </c>
      <c r="F280" s="189">
        <f t="shared" si="119"/>
        <v>0</v>
      </c>
      <c r="G280" s="189">
        <f t="shared" si="119"/>
        <v>0</v>
      </c>
      <c r="J280" s="216" t="s">
        <v>4</v>
      </c>
      <c r="K280" t="s">
        <v>9</v>
      </c>
      <c r="L280" s="188" t="s">
        <v>119</v>
      </c>
      <c r="M280" s="189">
        <f t="shared" si="120"/>
        <v>0</v>
      </c>
      <c r="N280" s="189">
        <f t="shared" si="120"/>
        <v>0</v>
      </c>
      <c r="O280" s="189">
        <f t="shared" si="120"/>
        <v>0</v>
      </c>
      <c r="P280" s="189">
        <f t="shared" si="120"/>
        <v>0</v>
      </c>
      <c r="S280" s="216" t="s">
        <v>4</v>
      </c>
      <c r="T280" t="s">
        <v>9</v>
      </c>
      <c r="U280" s="188" t="s">
        <v>119</v>
      </c>
      <c r="V280" s="189">
        <f t="shared" si="121"/>
        <v>0</v>
      </c>
      <c r="W280" s="189">
        <f t="shared" si="121"/>
        <v>0</v>
      </c>
      <c r="X280" s="189">
        <f t="shared" si="121"/>
        <v>0</v>
      </c>
      <c r="Y280" s="189">
        <f t="shared" si="121"/>
        <v>0</v>
      </c>
    </row>
    <row r="281" spans="1:25" ht="12.75">
      <c r="A281" s="216" t="s">
        <v>4</v>
      </c>
      <c r="B281" t="s">
        <v>9</v>
      </c>
      <c r="C281" s="191" t="s">
        <v>1</v>
      </c>
      <c r="D281" s="189">
        <f t="shared" si="119"/>
        <v>0</v>
      </c>
      <c r="E281" s="189">
        <f t="shared" si="119"/>
        <v>0</v>
      </c>
      <c r="F281" s="189">
        <f t="shared" si="119"/>
        <v>0</v>
      </c>
      <c r="G281" s="189">
        <f t="shared" si="119"/>
        <v>0</v>
      </c>
      <c r="J281" s="216" t="s">
        <v>4</v>
      </c>
      <c r="K281" t="s">
        <v>9</v>
      </c>
      <c r="L281" s="191" t="s">
        <v>1</v>
      </c>
      <c r="M281" s="189">
        <f t="shared" si="120"/>
        <v>0</v>
      </c>
      <c r="N281" s="189">
        <f t="shared" si="120"/>
        <v>0</v>
      </c>
      <c r="O281" s="189">
        <f t="shared" si="120"/>
        <v>0</v>
      </c>
      <c r="P281" s="189">
        <f t="shared" si="120"/>
        <v>0</v>
      </c>
      <c r="S281" s="216" t="s">
        <v>4</v>
      </c>
      <c r="T281" t="s">
        <v>9</v>
      </c>
      <c r="U281" s="191" t="s">
        <v>1</v>
      </c>
      <c r="V281" s="189">
        <f t="shared" si="121"/>
        <v>0</v>
      </c>
      <c r="W281" s="189">
        <f t="shared" si="121"/>
        <v>0</v>
      </c>
      <c r="X281" s="189">
        <f t="shared" si="121"/>
        <v>0</v>
      </c>
      <c r="Y281" s="189">
        <f t="shared" si="121"/>
        <v>0</v>
      </c>
    </row>
    <row r="282" spans="1:25" ht="12.75">
      <c r="A282" s="216" t="s">
        <v>4</v>
      </c>
      <c r="B282" t="s">
        <v>9</v>
      </c>
      <c r="C282" s="215" t="s">
        <v>123</v>
      </c>
      <c r="D282" s="189">
        <f t="shared" si="119"/>
        <v>0</v>
      </c>
      <c r="E282" s="189">
        <f t="shared" si="119"/>
        <v>0</v>
      </c>
      <c r="F282" s="189">
        <f t="shared" si="119"/>
        <v>0</v>
      </c>
      <c r="G282" s="189">
        <f t="shared" si="119"/>
        <v>0</v>
      </c>
      <c r="J282" s="216" t="s">
        <v>4</v>
      </c>
      <c r="K282" t="s">
        <v>9</v>
      </c>
      <c r="L282" s="215" t="s">
        <v>123</v>
      </c>
      <c r="M282" s="189">
        <f t="shared" si="120"/>
        <v>0</v>
      </c>
      <c r="N282" s="189">
        <f t="shared" si="120"/>
        <v>0</v>
      </c>
      <c r="O282" s="189">
        <f t="shared" si="120"/>
        <v>0</v>
      </c>
      <c r="P282" s="189">
        <f t="shared" si="120"/>
        <v>0</v>
      </c>
      <c r="S282" s="216" t="s">
        <v>4</v>
      </c>
      <c r="T282" t="s">
        <v>9</v>
      </c>
      <c r="U282" s="215" t="s">
        <v>123</v>
      </c>
      <c r="V282" s="189">
        <f t="shared" si="121"/>
        <v>0</v>
      </c>
      <c r="W282" s="189">
        <f t="shared" si="121"/>
        <v>0</v>
      </c>
      <c r="X282" s="189">
        <f t="shared" si="121"/>
        <v>0</v>
      </c>
      <c r="Y282" s="189">
        <f t="shared" si="121"/>
        <v>0</v>
      </c>
    </row>
    <row r="283" spans="1:25" ht="12.75">
      <c r="A283" s="216" t="s">
        <v>4</v>
      </c>
      <c r="B283" t="s">
        <v>9</v>
      </c>
      <c r="C283" s="188" t="s">
        <v>2</v>
      </c>
      <c r="D283" s="189">
        <f t="shared" si="119"/>
        <v>0</v>
      </c>
      <c r="E283" s="189">
        <f t="shared" si="119"/>
        <v>0</v>
      </c>
      <c r="F283" s="189">
        <f t="shared" si="119"/>
        <v>0</v>
      </c>
      <c r="G283" s="189">
        <f t="shared" si="119"/>
        <v>0</v>
      </c>
      <c r="J283" s="216" t="s">
        <v>4</v>
      </c>
      <c r="K283" t="s">
        <v>9</v>
      </c>
      <c r="L283" s="188" t="s">
        <v>2</v>
      </c>
      <c r="M283" s="189">
        <f t="shared" si="120"/>
        <v>0</v>
      </c>
      <c r="N283" s="189">
        <f t="shared" si="120"/>
        <v>0</v>
      </c>
      <c r="O283" s="189">
        <f t="shared" si="120"/>
        <v>0</v>
      </c>
      <c r="P283" s="189">
        <f t="shared" si="120"/>
        <v>0</v>
      </c>
      <c r="S283" s="216" t="s">
        <v>4</v>
      </c>
      <c r="T283" t="s">
        <v>9</v>
      </c>
      <c r="U283" s="188" t="s">
        <v>2</v>
      </c>
      <c r="V283" s="189">
        <f t="shared" si="121"/>
        <v>0</v>
      </c>
      <c r="W283" s="189">
        <f t="shared" si="121"/>
        <v>0</v>
      </c>
      <c r="X283" s="189">
        <f t="shared" si="121"/>
        <v>0</v>
      </c>
      <c r="Y283" s="189">
        <f t="shared" si="121"/>
        <v>0</v>
      </c>
    </row>
    <row r="286" spans="1:25" ht="13.15" customHeight="1">
      <c r="A286" s="219" t="s">
        <v>320</v>
      </c>
      <c r="B286" s="219"/>
      <c r="C286" s="219"/>
      <c r="E286" s="219"/>
      <c r="F286" s="219"/>
      <c r="G286" s="219"/>
      <c r="H286" s="219"/>
      <c r="I286" s="219"/>
    </row>
    <row r="287" spans="1:25">
      <c r="A287" s="220" t="s">
        <v>321</v>
      </c>
      <c r="D287" s="213"/>
    </row>
    <row r="288" spans="1:25">
      <c r="A288" s="220"/>
      <c r="D288" s="213"/>
    </row>
    <row r="289" spans="1:4">
      <c r="A289" s="220"/>
      <c r="D289" s="213" t="s">
        <v>322</v>
      </c>
    </row>
    <row r="290" spans="1:4" ht="12.75">
      <c r="A290" s="216" t="s">
        <v>4</v>
      </c>
      <c r="B290" t="s">
        <v>9</v>
      </c>
      <c r="C290" s="188" t="s">
        <v>122</v>
      </c>
      <c r="D290" s="221" t="e">
        <f>((D277+E277)/(M277+N277))/(F277/O277)</f>
        <v>#DIV/0!</v>
      </c>
    </row>
    <row r="291" spans="1:4" ht="12.75">
      <c r="A291" s="216" t="s">
        <v>4</v>
      </c>
      <c r="B291" t="s">
        <v>9</v>
      </c>
      <c r="C291" s="188" t="s">
        <v>123</v>
      </c>
      <c r="D291" s="221" t="e">
        <f>((D282+E282)/(M282+N282))/(F282/O282)</f>
        <v>#DIV/0!</v>
      </c>
    </row>
    <row r="292" spans="1:4" ht="12.75">
      <c r="A292" s="216" t="s">
        <v>4</v>
      </c>
      <c r="B292" t="s">
        <v>9</v>
      </c>
      <c r="C292" s="188" t="s">
        <v>119</v>
      </c>
      <c r="D292" s="221" t="e">
        <f>((D280+E280)/(M280+N280))/(F280/O280)</f>
        <v>#DIV/0!</v>
      </c>
    </row>
    <row r="293" spans="1:4">
      <c r="D293" s="213"/>
    </row>
    <row r="295" spans="1:4">
      <c r="D295" s="213"/>
    </row>
    <row r="296" spans="1:4">
      <c r="D296" s="213"/>
    </row>
  </sheetData>
  <mergeCells count="12">
    <mergeCell ref="A256:B256"/>
    <mergeCell ref="A2:B2"/>
    <mergeCell ref="A4:AC4"/>
    <mergeCell ref="A6:I6"/>
    <mergeCell ref="K6:S6"/>
    <mergeCell ref="U6:AC6"/>
    <mergeCell ref="A49:I49"/>
    <mergeCell ref="A63:AC63"/>
    <mergeCell ref="A65:B65"/>
    <mergeCell ref="A67:K67"/>
    <mergeCell ref="A246:I246"/>
    <mergeCell ref="A254:AC25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G95"/>
  <sheetViews>
    <sheetView zoomScaleNormal="100" zoomScaleSheetLayoutView="100" workbookViewId="0"/>
  </sheetViews>
  <sheetFormatPr defaultRowHeight="12"/>
  <cols>
    <col min="1" max="1" width="27.5" customWidth="1"/>
    <col min="2" max="2" width="28.75" customWidth="1"/>
    <col min="6" max="6" width="8.5" customWidth="1"/>
  </cols>
  <sheetData>
    <row r="1" spans="1:7" ht="13.5" thickBot="1">
      <c r="A1" s="159"/>
      <c r="B1" s="159"/>
      <c r="C1" s="159"/>
      <c r="D1" s="159"/>
      <c r="E1" s="159"/>
      <c r="F1" s="159"/>
      <c r="G1" s="159"/>
    </row>
    <row r="2" spans="1:7" ht="13.5" thickBot="1">
      <c r="A2" s="161" t="s">
        <v>245</v>
      </c>
      <c r="B2" s="162" t="s">
        <v>246</v>
      </c>
      <c r="C2" s="159"/>
      <c r="D2" s="159"/>
      <c r="E2" s="159"/>
      <c r="F2" s="159"/>
      <c r="G2" s="159"/>
    </row>
    <row r="3" spans="1:7" ht="12.75">
      <c r="A3" s="159"/>
      <c r="B3" s="159"/>
      <c r="C3" s="159"/>
      <c r="D3" s="159"/>
      <c r="E3" s="159"/>
      <c r="F3" s="159"/>
      <c r="G3" s="159"/>
    </row>
    <row r="4" spans="1:7" ht="39" customHeight="1">
      <c r="A4" s="268" t="s">
        <v>247</v>
      </c>
      <c r="B4" s="268"/>
      <c r="C4" s="268"/>
      <c r="D4" s="268"/>
      <c r="E4" s="268"/>
      <c r="F4" s="268"/>
      <c r="G4" s="163"/>
    </row>
    <row r="5" spans="1:7" ht="21">
      <c r="A5" s="269" t="s">
        <v>248</v>
      </c>
      <c r="B5" s="269"/>
      <c r="C5" s="269"/>
      <c r="D5" s="269"/>
      <c r="E5" s="269"/>
      <c r="F5" s="269"/>
      <c r="G5" s="163"/>
    </row>
    <row r="6" spans="1:7" ht="15" customHeight="1">
      <c r="A6" s="164" t="s">
        <v>249</v>
      </c>
      <c r="B6" s="267"/>
      <c r="C6" s="267"/>
      <c r="D6" s="267"/>
      <c r="E6" s="267"/>
      <c r="F6" s="267"/>
      <c r="G6" s="163"/>
    </row>
    <row r="7" spans="1:7" ht="15" customHeight="1">
      <c r="A7" s="164" t="s">
        <v>250</v>
      </c>
      <c r="B7" s="267"/>
      <c r="C7" s="267"/>
      <c r="D7" s="267"/>
      <c r="E7" s="267"/>
      <c r="F7" s="267"/>
      <c r="G7" s="163"/>
    </row>
    <row r="8" spans="1:7" ht="15" customHeight="1">
      <c r="A8" s="164" t="s">
        <v>251</v>
      </c>
      <c r="B8" s="270"/>
      <c r="C8" s="271"/>
      <c r="D8" s="271"/>
      <c r="E8" s="271"/>
      <c r="F8" s="272"/>
      <c r="G8" s="163"/>
    </row>
    <row r="9" spans="1:7" ht="15" customHeight="1">
      <c r="A9" s="164" t="s">
        <v>252</v>
      </c>
      <c r="B9" s="267"/>
      <c r="C9" s="267"/>
      <c r="D9" s="267"/>
      <c r="E9" s="267"/>
      <c r="F9" s="267"/>
      <c r="G9" s="163"/>
    </row>
    <row r="10" spans="1:7" ht="15" customHeight="1">
      <c r="A10" s="164" t="s">
        <v>253</v>
      </c>
      <c r="B10" s="267"/>
      <c r="C10" s="267"/>
      <c r="D10" s="267"/>
      <c r="E10" s="267"/>
      <c r="F10" s="267"/>
      <c r="G10" s="163"/>
    </row>
    <row r="11" spans="1:7" ht="15" customHeight="1">
      <c r="A11" s="164" t="s">
        <v>254</v>
      </c>
      <c r="B11" s="267"/>
      <c r="C11" s="267"/>
      <c r="D11" s="267"/>
      <c r="E11" s="267"/>
      <c r="F11" s="267"/>
      <c r="G11" s="163"/>
    </row>
    <row r="12" spans="1:7" ht="15" customHeight="1">
      <c r="A12" s="165"/>
      <c r="B12" s="165"/>
      <c r="C12" s="165"/>
      <c r="D12" s="165"/>
      <c r="E12" s="165"/>
      <c r="F12" s="165"/>
      <c r="G12" s="163"/>
    </row>
    <row r="13" spans="1:7" ht="21">
      <c r="A13" s="269" t="s">
        <v>255</v>
      </c>
      <c r="B13" s="269"/>
      <c r="C13" s="269"/>
      <c r="D13" s="269"/>
      <c r="E13" s="269"/>
      <c r="F13" s="269"/>
      <c r="G13" s="163"/>
    </row>
    <row r="14" spans="1:7" ht="15" customHeight="1">
      <c r="A14" s="164" t="s">
        <v>249</v>
      </c>
      <c r="B14" s="267"/>
      <c r="C14" s="267"/>
      <c r="D14" s="267"/>
      <c r="E14" s="267"/>
      <c r="F14" s="267"/>
      <c r="G14" s="163"/>
    </row>
    <row r="15" spans="1:7" ht="15" customHeight="1">
      <c r="A15" s="164" t="s">
        <v>250</v>
      </c>
      <c r="B15" s="267"/>
      <c r="C15" s="267"/>
      <c r="D15" s="267"/>
      <c r="E15" s="267"/>
      <c r="F15" s="267"/>
      <c r="G15" s="163"/>
    </row>
    <row r="16" spans="1:7" ht="15" customHeight="1">
      <c r="A16" s="164" t="s">
        <v>251</v>
      </c>
      <c r="B16" s="270"/>
      <c r="C16" s="271"/>
      <c r="D16" s="271"/>
      <c r="E16" s="271"/>
      <c r="F16" s="272"/>
      <c r="G16" s="163"/>
    </row>
    <row r="17" spans="1:7" ht="15" customHeight="1">
      <c r="A17" s="164" t="s">
        <v>252</v>
      </c>
      <c r="B17" s="267"/>
      <c r="C17" s="267"/>
      <c r="D17" s="267"/>
      <c r="E17" s="267"/>
      <c r="F17" s="267"/>
      <c r="G17" s="163"/>
    </row>
    <row r="18" spans="1:7" ht="15" customHeight="1">
      <c r="A18" s="164" t="s">
        <v>253</v>
      </c>
      <c r="B18" s="267"/>
      <c r="C18" s="267"/>
      <c r="D18" s="267"/>
      <c r="E18" s="267"/>
      <c r="F18" s="267"/>
      <c r="G18" s="163"/>
    </row>
    <row r="19" spans="1:7" ht="15" customHeight="1">
      <c r="A19" s="164" t="s">
        <v>254</v>
      </c>
      <c r="B19" s="267"/>
      <c r="C19" s="267"/>
      <c r="D19" s="267"/>
      <c r="E19" s="267"/>
      <c r="F19" s="267"/>
      <c r="G19" s="163"/>
    </row>
    <row r="20" spans="1:7" ht="15" customHeight="1">
      <c r="A20" s="165"/>
      <c r="B20" s="165"/>
      <c r="C20" s="165"/>
      <c r="D20" s="165"/>
      <c r="E20" s="165"/>
      <c r="F20" s="165"/>
      <c r="G20" s="163"/>
    </row>
    <row r="21" spans="1:7" ht="35.25" customHeight="1">
      <c r="A21" s="268" t="s">
        <v>256</v>
      </c>
      <c r="B21" s="268"/>
      <c r="C21" s="268"/>
      <c r="D21" s="268"/>
      <c r="E21" s="268"/>
      <c r="F21" s="268"/>
      <c r="G21" s="163"/>
    </row>
    <row r="22" spans="1:7" ht="15" customHeight="1">
      <c r="A22" s="164" t="s">
        <v>257</v>
      </c>
      <c r="B22" s="267"/>
      <c r="C22" s="267"/>
      <c r="D22" s="267"/>
      <c r="E22" s="267"/>
      <c r="F22" s="267"/>
      <c r="G22" s="163"/>
    </row>
    <row r="23" spans="1:7" ht="15" customHeight="1">
      <c r="A23" s="164" t="s">
        <v>258</v>
      </c>
      <c r="B23" s="270"/>
      <c r="C23" s="271"/>
      <c r="D23" s="271"/>
      <c r="E23" s="271"/>
      <c r="F23" s="272"/>
      <c r="G23" s="163"/>
    </row>
    <row r="24" spans="1:7" ht="15" customHeight="1">
      <c r="A24" s="165"/>
      <c r="B24" s="165"/>
      <c r="C24" s="165"/>
      <c r="D24" s="165"/>
      <c r="E24" s="165"/>
      <c r="F24" s="165"/>
      <c r="G24" s="163"/>
    </row>
    <row r="25" spans="1:7" ht="45" customHeight="1">
      <c r="A25" s="268" t="s">
        <v>259</v>
      </c>
      <c r="B25" s="268"/>
      <c r="C25" s="268"/>
      <c r="D25" s="268"/>
      <c r="E25" s="268"/>
      <c r="F25" s="268"/>
      <c r="G25" s="163"/>
    </row>
    <row r="26" spans="1:7" ht="15" customHeight="1">
      <c r="A26" s="164" t="s">
        <v>249</v>
      </c>
      <c r="B26" s="267"/>
      <c r="C26" s="267"/>
      <c r="D26" s="267"/>
      <c r="E26" s="267"/>
      <c r="F26" s="267"/>
      <c r="G26" s="166"/>
    </row>
    <row r="27" spans="1:7" ht="15" customHeight="1">
      <c r="A27" s="164" t="s">
        <v>250</v>
      </c>
      <c r="B27" s="273"/>
      <c r="C27" s="273"/>
      <c r="D27" s="273"/>
      <c r="E27" s="273"/>
      <c r="F27" s="273"/>
      <c r="G27" s="166"/>
    </row>
    <row r="28" spans="1:7" ht="15" customHeight="1">
      <c r="A28" s="164" t="s">
        <v>251</v>
      </c>
      <c r="B28" s="273"/>
      <c r="C28" s="273"/>
      <c r="D28" s="273"/>
      <c r="E28" s="273"/>
      <c r="F28" s="273"/>
      <c r="G28" s="166"/>
    </row>
    <row r="29" spans="1:7" ht="15" customHeight="1">
      <c r="A29" s="164" t="s">
        <v>253</v>
      </c>
      <c r="B29" s="275"/>
      <c r="C29" s="273"/>
      <c r="D29" s="273"/>
      <c r="E29" s="273"/>
      <c r="F29" s="273"/>
      <c r="G29" s="166"/>
    </row>
    <row r="30" spans="1:7" ht="15" customHeight="1">
      <c r="A30" s="164" t="s">
        <v>254</v>
      </c>
      <c r="B30" s="273"/>
      <c r="C30" s="273"/>
      <c r="D30" s="273"/>
      <c r="E30" s="273"/>
      <c r="F30" s="273"/>
      <c r="G30" s="166"/>
    </row>
    <row r="31" spans="1:7" ht="14.25">
      <c r="A31" s="167"/>
      <c r="B31" s="168"/>
      <c r="C31" s="168"/>
      <c r="D31" s="168"/>
      <c r="E31" s="169"/>
      <c r="F31" s="170"/>
      <c r="G31" s="166"/>
    </row>
    <row r="32" spans="1:7" ht="27" customHeight="1">
      <c r="A32" s="268" t="s">
        <v>260</v>
      </c>
      <c r="B32" s="268"/>
      <c r="C32" s="268"/>
      <c r="D32" s="268"/>
      <c r="E32" s="268"/>
      <c r="F32" s="268"/>
      <c r="G32" s="163"/>
    </row>
    <row r="33" spans="1:7" ht="15" customHeight="1">
      <c r="A33" s="247" t="s">
        <v>394</v>
      </c>
      <c r="B33" s="274" t="s">
        <v>395</v>
      </c>
      <c r="C33" s="274"/>
      <c r="D33" s="274"/>
      <c r="E33" s="274"/>
      <c r="F33" s="274"/>
      <c r="G33" s="166"/>
    </row>
    <row r="34" spans="1:7" ht="15" customHeight="1">
      <c r="A34" s="247" t="s">
        <v>253</v>
      </c>
      <c r="B34" s="275" t="s">
        <v>396</v>
      </c>
      <c r="C34" s="274"/>
      <c r="D34" s="274"/>
      <c r="E34" s="274"/>
      <c r="F34" s="274"/>
      <c r="G34" s="166"/>
    </row>
    <row r="35" spans="1:7" ht="14.25">
      <c r="A35" s="167"/>
      <c r="B35" s="168"/>
      <c r="C35" s="168"/>
      <c r="D35" s="168"/>
      <c r="E35" s="169"/>
      <c r="F35" s="170"/>
      <c r="G35" s="166"/>
    </row>
    <row r="45" spans="1:7" ht="12.75" hidden="1">
      <c r="A45" s="160" t="s">
        <v>246</v>
      </c>
    </row>
    <row r="46" spans="1:7" ht="12.75" hidden="1">
      <c r="A46" s="171" t="s">
        <v>261</v>
      </c>
    </row>
    <row r="47" spans="1:7" ht="12.75" hidden="1">
      <c r="A47" s="171" t="s">
        <v>7</v>
      </c>
    </row>
    <row r="48" spans="1:7" ht="12.75" hidden="1">
      <c r="A48" s="171" t="s">
        <v>17</v>
      </c>
    </row>
    <row r="49" spans="1:1" ht="12.75" hidden="1">
      <c r="A49" s="171" t="s">
        <v>262</v>
      </c>
    </row>
    <row r="50" spans="1:1" ht="12.75" hidden="1">
      <c r="A50" s="171" t="s">
        <v>263</v>
      </c>
    </row>
    <row r="51" spans="1:1" ht="12.75" hidden="1">
      <c r="A51" s="171" t="s">
        <v>386</v>
      </c>
    </row>
    <row r="52" spans="1:1" ht="12.75" hidden="1">
      <c r="A52" s="171" t="s">
        <v>264</v>
      </c>
    </row>
    <row r="53" spans="1:1" ht="12.75" hidden="1">
      <c r="A53" s="171" t="s">
        <v>265</v>
      </c>
    </row>
    <row r="54" spans="1:1" ht="12.75" hidden="1">
      <c r="A54" s="171" t="s">
        <v>266</v>
      </c>
    </row>
    <row r="55" spans="1:1" ht="12.75" hidden="1">
      <c r="A55" s="171" t="s">
        <v>267</v>
      </c>
    </row>
    <row r="56" spans="1:1" ht="12.75" hidden="1">
      <c r="A56" s="171" t="s">
        <v>268</v>
      </c>
    </row>
    <row r="57" spans="1:1" ht="12.75" hidden="1">
      <c r="A57" s="171" t="s">
        <v>387</v>
      </c>
    </row>
    <row r="58" spans="1:1" ht="12.75" hidden="1">
      <c r="A58" s="171" t="s">
        <v>269</v>
      </c>
    </row>
    <row r="59" spans="1:1" ht="12.75" hidden="1">
      <c r="A59" s="171" t="s">
        <v>270</v>
      </c>
    </row>
    <row r="60" spans="1:1" ht="12.75" hidden="1">
      <c r="A60" s="171" t="s">
        <v>271</v>
      </c>
    </row>
    <row r="61" spans="1:1" ht="12.75" hidden="1">
      <c r="A61" s="171" t="s">
        <v>272</v>
      </c>
    </row>
    <row r="62" spans="1:1" ht="12.75" hidden="1">
      <c r="A62" s="171" t="s">
        <v>273</v>
      </c>
    </row>
    <row r="63" spans="1:1" ht="12.75" hidden="1">
      <c r="A63" s="171" t="s">
        <v>274</v>
      </c>
    </row>
    <row r="64" spans="1:1" ht="12.75" hidden="1">
      <c r="A64" s="171" t="s">
        <v>275</v>
      </c>
    </row>
    <row r="65" spans="1:1" ht="12.75" hidden="1">
      <c r="A65" s="171" t="s">
        <v>276</v>
      </c>
    </row>
    <row r="66" spans="1:1" ht="12.75" hidden="1">
      <c r="A66" s="171" t="s">
        <v>277</v>
      </c>
    </row>
    <row r="67" spans="1:1" ht="12.75" hidden="1">
      <c r="A67" s="171" t="s">
        <v>278</v>
      </c>
    </row>
    <row r="68" spans="1:1" ht="12.75" hidden="1">
      <c r="A68" s="171" t="s">
        <v>279</v>
      </c>
    </row>
    <row r="69" spans="1:1" ht="12.75" hidden="1">
      <c r="A69" s="171" t="s">
        <v>280</v>
      </c>
    </row>
    <row r="70" spans="1:1" ht="12.75" hidden="1">
      <c r="A70" s="171" t="s">
        <v>281</v>
      </c>
    </row>
    <row r="71" spans="1:1" ht="12.75" hidden="1">
      <c r="A71" s="171" t="s">
        <v>282</v>
      </c>
    </row>
    <row r="72" spans="1:1" ht="12.75" hidden="1">
      <c r="A72" s="171" t="s">
        <v>283</v>
      </c>
    </row>
    <row r="73" spans="1:1" ht="12.75" hidden="1">
      <c r="A73" s="171" t="s">
        <v>284</v>
      </c>
    </row>
    <row r="74" spans="1:1" ht="12.75" hidden="1">
      <c r="A74" s="171" t="s">
        <v>285</v>
      </c>
    </row>
    <row r="75" spans="1:1" ht="12.75" hidden="1">
      <c r="A75" s="171" t="s">
        <v>286</v>
      </c>
    </row>
    <row r="76" spans="1:1" ht="12.75" hidden="1">
      <c r="A76" s="171" t="s">
        <v>287</v>
      </c>
    </row>
    <row r="77" spans="1:1" ht="12.75" hidden="1">
      <c r="A77" s="171" t="s">
        <v>288</v>
      </c>
    </row>
    <row r="78" spans="1:1" ht="12.75" hidden="1">
      <c r="A78" s="171" t="s">
        <v>289</v>
      </c>
    </row>
    <row r="79" spans="1:1" ht="12.75" hidden="1">
      <c r="A79" s="171" t="s">
        <v>290</v>
      </c>
    </row>
    <row r="80" spans="1:1" ht="12.75" hidden="1">
      <c r="A80" s="171" t="s">
        <v>291</v>
      </c>
    </row>
    <row r="81" spans="1:1" ht="12.75" hidden="1">
      <c r="A81" s="171" t="s">
        <v>388</v>
      </c>
    </row>
    <row r="82" spans="1:1" ht="12.75" hidden="1">
      <c r="A82" s="171" t="s">
        <v>292</v>
      </c>
    </row>
    <row r="83" spans="1:1" ht="12.75" hidden="1">
      <c r="A83" s="171" t="s">
        <v>293</v>
      </c>
    </row>
    <row r="84" spans="1:1" ht="12.75" hidden="1">
      <c r="A84" s="171" t="s">
        <v>389</v>
      </c>
    </row>
    <row r="85" spans="1:1" ht="12.75" hidden="1">
      <c r="A85" s="171" t="s">
        <v>294</v>
      </c>
    </row>
    <row r="86" spans="1:1" ht="12.75" hidden="1">
      <c r="A86" s="171" t="s">
        <v>295</v>
      </c>
    </row>
    <row r="87" spans="1:1" ht="12.75" hidden="1">
      <c r="A87" s="171" t="s">
        <v>296</v>
      </c>
    </row>
    <row r="88" spans="1:1" ht="12.75" hidden="1">
      <c r="A88" s="171" t="s">
        <v>297</v>
      </c>
    </row>
    <row r="89" spans="1:1" ht="12.75" hidden="1">
      <c r="A89" s="171" t="s">
        <v>298</v>
      </c>
    </row>
    <row r="90" spans="1:1" ht="12.75" hidden="1">
      <c r="A90" s="171" t="s">
        <v>299</v>
      </c>
    </row>
    <row r="91" spans="1:1" ht="12.75" hidden="1">
      <c r="A91" s="171" t="s">
        <v>300</v>
      </c>
    </row>
    <row r="92" spans="1:1" ht="12.75" hidden="1">
      <c r="A92" s="171" t="s">
        <v>385</v>
      </c>
    </row>
    <row r="93" spans="1:1" ht="12.75" hidden="1">
      <c r="A93" s="172" t="s">
        <v>301</v>
      </c>
    </row>
    <row r="94" spans="1:1" ht="12.75" hidden="1">
      <c r="A94" s="171" t="s">
        <v>302</v>
      </c>
    </row>
    <row r="95" spans="1:1" ht="12.75">
      <c r="A95" s="160"/>
    </row>
  </sheetData>
  <mergeCells count="27">
    <mergeCell ref="B30:F30"/>
    <mergeCell ref="A32:F32"/>
    <mergeCell ref="B33:F33"/>
    <mergeCell ref="B34:F34"/>
    <mergeCell ref="A25:F25"/>
    <mergeCell ref="B26:F26"/>
    <mergeCell ref="B27:F27"/>
    <mergeCell ref="B28:F28"/>
    <mergeCell ref="B29:F29"/>
    <mergeCell ref="B23:F23"/>
    <mergeCell ref="B10:F10"/>
    <mergeCell ref="B11:F11"/>
    <mergeCell ref="A13:F13"/>
    <mergeCell ref="B14:F14"/>
    <mergeCell ref="B15:F15"/>
    <mergeCell ref="B16:F16"/>
    <mergeCell ref="B17:F17"/>
    <mergeCell ref="B18:F18"/>
    <mergeCell ref="B19:F19"/>
    <mergeCell ref="A21:F21"/>
    <mergeCell ref="B22:F22"/>
    <mergeCell ref="B9:F9"/>
    <mergeCell ref="A4:F4"/>
    <mergeCell ref="A5:F5"/>
    <mergeCell ref="B6:F6"/>
    <mergeCell ref="B7:F7"/>
    <mergeCell ref="B8:F8"/>
  </mergeCells>
  <dataValidations count="3">
    <dataValidation type="textLength" allowBlank="1" showInputMessage="1" showErrorMessage="1" errorTitle="Invalid input" error="The length of the text should be between 2 and 500 characters" sqref="B6:F11 B14:F19 B22:F23 B26:F30 B33:F34" xr:uid="{00000000-0002-0000-0100-000000000000}">
      <formula1>2</formula1>
      <formula2>500</formula2>
    </dataValidation>
    <dataValidation type="list" allowBlank="1" showInputMessage="1" showErrorMessage="1" sqref="A13:F13" xr:uid="{00000000-0002-0000-0100-000002000000}">
      <formula1>$A$32:$A$33</formula1>
    </dataValidation>
    <dataValidation type="list" allowBlank="1" showInputMessage="1" showErrorMessage="1" sqref="B2" xr:uid="{00000000-0002-0000-0100-000001000000}">
      <formula1>$A$45:$A$94</formula1>
    </dataValidation>
  </dataValidations>
  <hyperlinks>
    <hyperlink ref="B34" r:id="rId1" xr:uid="{38BD881B-B86F-48EA-9395-AC5CD68208EB}"/>
  </hyperlinks>
  <pageMargins left="0.70866141732283472" right="0.70866141732283472" top="0.74803149606299213" bottom="0.74803149606299213" header="0.31496062992125984" footer="0.31496062992125984"/>
  <pageSetup paperSize="9" scale="79" orientation="portrait" r:id="rId2"/>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59999389629810485"/>
    <pageSetUpPr fitToPage="1"/>
  </sheetPr>
  <dimension ref="A1:D29"/>
  <sheetViews>
    <sheetView zoomScaleNormal="100" zoomScaleSheetLayoutView="100" workbookViewId="0"/>
  </sheetViews>
  <sheetFormatPr defaultColWidth="9" defaultRowHeight="12.75"/>
  <cols>
    <col min="1" max="1" width="4" style="30" customWidth="1"/>
    <col min="2" max="2" width="15.75" style="30" customWidth="1"/>
    <col min="3" max="3" width="11.125" style="30" customWidth="1"/>
    <col min="4" max="4" width="97.75" style="30" customWidth="1"/>
    <col min="5" max="7" width="9" style="30"/>
    <col min="8" max="8" width="11" style="30" customWidth="1"/>
    <col min="9" max="9" width="9.75" style="30" customWidth="1"/>
    <col min="10" max="16384" width="9" style="30"/>
  </cols>
  <sheetData>
    <row r="1" spans="1:4" ht="18">
      <c r="A1" s="122"/>
      <c r="B1" s="279" t="s">
        <v>145</v>
      </c>
      <c r="C1" s="279"/>
      <c r="D1" s="279"/>
    </row>
    <row r="2" spans="1:4">
      <c r="A2" s="122"/>
      <c r="B2" s="122"/>
      <c r="C2" s="122"/>
      <c r="D2" s="122"/>
    </row>
    <row r="3" spans="1:4">
      <c r="A3" s="122"/>
      <c r="B3" s="283" t="s">
        <v>144</v>
      </c>
      <c r="C3" s="284"/>
      <c r="D3" s="285"/>
    </row>
    <row r="4" spans="1:4" ht="67.150000000000006" customHeight="1">
      <c r="A4" s="122"/>
      <c r="B4" s="280" t="s">
        <v>143</v>
      </c>
      <c r="C4" s="295"/>
      <c r="D4" s="296"/>
    </row>
    <row r="5" spans="1:4">
      <c r="A5" s="122"/>
      <c r="B5" s="122"/>
      <c r="C5" s="122"/>
      <c r="D5" s="122"/>
    </row>
    <row r="6" spans="1:4">
      <c r="A6" s="122"/>
      <c r="B6" s="283" t="s">
        <v>142</v>
      </c>
      <c r="C6" s="284"/>
      <c r="D6" s="285"/>
    </row>
    <row r="7" spans="1:4" ht="66.75" customHeight="1">
      <c r="A7" s="122"/>
      <c r="B7" s="286" t="s">
        <v>350</v>
      </c>
      <c r="C7" s="287"/>
      <c r="D7" s="288"/>
    </row>
    <row r="8" spans="1:4" ht="83.25" customHeight="1">
      <c r="A8" s="122"/>
      <c r="B8" s="297" t="s">
        <v>206</v>
      </c>
      <c r="C8" s="298"/>
      <c r="D8" s="299"/>
    </row>
    <row r="9" spans="1:4">
      <c r="A9" s="122"/>
      <c r="B9" s="122"/>
      <c r="C9" s="122"/>
      <c r="D9" s="122"/>
    </row>
    <row r="10" spans="1:4">
      <c r="A10" s="122"/>
      <c r="B10" s="283" t="s">
        <v>131</v>
      </c>
      <c r="C10" s="284"/>
      <c r="D10" s="285"/>
    </row>
    <row r="11" spans="1:4" ht="40.5" customHeight="1">
      <c r="A11" s="122"/>
      <c r="B11" s="280" t="s">
        <v>335</v>
      </c>
      <c r="C11" s="295"/>
      <c r="D11" s="296"/>
    </row>
    <row r="12" spans="1:4">
      <c r="A12" s="122"/>
      <c r="B12" s="122"/>
      <c r="C12" s="122"/>
      <c r="D12" s="122"/>
    </row>
    <row r="13" spans="1:4">
      <c r="A13" s="122"/>
      <c r="B13" s="283" t="s">
        <v>79</v>
      </c>
      <c r="C13" s="284"/>
      <c r="D13" s="285"/>
    </row>
    <row r="14" spans="1:4" ht="54.75" customHeight="1">
      <c r="A14" s="122"/>
      <c r="B14" s="286" t="s">
        <v>374</v>
      </c>
      <c r="C14" s="287"/>
      <c r="D14" s="288"/>
    </row>
    <row r="15" spans="1:4">
      <c r="A15" s="122"/>
      <c r="B15" s="119"/>
      <c r="C15" s="120"/>
      <c r="D15" s="121"/>
    </row>
    <row r="16" spans="1:4" ht="27.6" customHeight="1">
      <c r="A16" s="122"/>
      <c r="B16" s="292" t="s">
        <v>207</v>
      </c>
      <c r="C16" s="293"/>
      <c r="D16" s="294"/>
    </row>
    <row r="17" spans="1:4" ht="12.75" customHeight="1">
      <c r="A17" s="122"/>
      <c r="B17" s="289" t="s">
        <v>80</v>
      </c>
      <c r="C17" s="290"/>
      <c r="D17" s="291"/>
    </row>
    <row r="18" spans="1:4">
      <c r="A18" s="122"/>
      <c r="B18" s="119"/>
      <c r="C18" s="120"/>
      <c r="D18" s="121"/>
    </row>
    <row r="19" spans="1:4">
      <c r="A19" s="122"/>
      <c r="B19" s="280" t="s">
        <v>375</v>
      </c>
      <c r="C19" s="281"/>
      <c r="D19" s="282"/>
    </row>
    <row r="20" spans="1:4">
      <c r="A20" s="122"/>
      <c r="B20" s="123"/>
      <c r="C20" s="124"/>
      <c r="D20" s="124"/>
    </row>
    <row r="21" spans="1:4">
      <c r="A21" s="122"/>
      <c r="B21" s="276" t="s">
        <v>215</v>
      </c>
      <c r="C21" s="277"/>
      <c r="D21" s="278"/>
    </row>
    <row r="22" spans="1:4">
      <c r="A22" s="122"/>
      <c r="B22" s="130" t="s">
        <v>216</v>
      </c>
      <c r="C22" s="131"/>
      <c r="D22" s="132"/>
    </row>
    <row r="23" spans="1:4">
      <c r="A23" s="122"/>
      <c r="B23" s="119"/>
      <c r="C23" s="120"/>
      <c r="D23" s="121"/>
    </row>
    <row r="24" spans="1:4">
      <c r="A24" s="122"/>
      <c r="B24" s="119" t="s">
        <v>217</v>
      </c>
      <c r="C24" s="120"/>
      <c r="D24" s="121"/>
    </row>
    <row r="25" spans="1:4">
      <c r="A25" s="122"/>
      <c r="B25" s="40" t="s">
        <v>221</v>
      </c>
      <c r="C25" s="40" t="s">
        <v>130</v>
      </c>
      <c r="D25" s="121"/>
    </row>
    <row r="26" spans="1:4">
      <c r="A26" s="122"/>
      <c r="B26" s="39" t="s">
        <v>218</v>
      </c>
      <c r="C26" s="39" t="s">
        <v>122</v>
      </c>
      <c r="D26" s="121"/>
    </row>
    <row r="27" spans="1:4">
      <c r="A27" s="122"/>
      <c r="B27" s="39" t="s">
        <v>219</v>
      </c>
      <c r="C27" s="39" t="s">
        <v>123</v>
      </c>
      <c r="D27" s="121"/>
    </row>
    <row r="28" spans="1:4">
      <c r="A28" s="122"/>
      <c r="B28" s="39" t="s">
        <v>220</v>
      </c>
      <c r="C28" s="39" t="s">
        <v>119</v>
      </c>
      <c r="D28" s="121"/>
    </row>
    <row r="29" spans="1:4">
      <c r="A29" s="122"/>
      <c r="B29" s="133" t="s">
        <v>379</v>
      </c>
      <c r="C29" s="134"/>
      <c r="D29" s="135"/>
    </row>
  </sheetData>
  <mergeCells count="14">
    <mergeCell ref="B21:D21"/>
    <mergeCell ref="B1:D1"/>
    <mergeCell ref="B19:D19"/>
    <mergeCell ref="B3:D3"/>
    <mergeCell ref="B6:D6"/>
    <mergeCell ref="B10:D10"/>
    <mergeCell ref="B14:D14"/>
    <mergeCell ref="B17:D17"/>
    <mergeCell ref="B16:D16"/>
    <mergeCell ref="B13:D13"/>
    <mergeCell ref="B4:D4"/>
    <mergeCell ref="B7:D7"/>
    <mergeCell ref="B8:D8"/>
    <mergeCell ref="B11:D11"/>
  </mergeCells>
  <printOptions gridLines="1" gridLinesSet="0"/>
  <pageMargins left="0.74803149606299213" right="0.19685039370078741" top="0.39370078740157483" bottom="0" header="0.51181102362204722" footer="0.51181102362204722"/>
  <pageSetup paperSize="9" scale="72" fitToHeight="0" orientation="portrait" blackAndWhite="1" horizontalDpi="300" verticalDpi="300" r:id="rId1"/>
  <headerFooter alignWithMargins="0">
    <oddFooter>&amp;L&amp;F   &amp;A&amp;CPage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M161"/>
  <sheetViews>
    <sheetView zoomScaleNormal="100" zoomScaleSheetLayoutView="100" workbookViewId="0"/>
  </sheetViews>
  <sheetFormatPr defaultColWidth="9" defaultRowHeight="12"/>
  <cols>
    <col min="1" max="1" width="4.75" style="15" customWidth="1"/>
    <col min="2" max="2" width="55.375" style="15" customWidth="1"/>
    <col min="3" max="3" width="46.75" style="15" customWidth="1"/>
    <col min="4" max="4" width="1.5" style="15" customWidth="1"/>
    <col min="5" max="5" width="15.75" style="15" customWidth="1"/>
    <col min="6" max="8" width="3.75" style="15" customWidth="1"/>
    <col min="9" max="9" width="3" style="15" customWidth="1"/>
    <col min="10" max="13" width="5.5" style="15" customWidth="1"/>
    <col min="14" max="16384" width="9" style="15"/>
  </cols>
  <sheetData>
    <row r="1" spans="1:7" ht="22.5" customHeight="1">
      <c r="A1" s="62"/>
      <c r="B1" s="300" t="s">
        <v>137</v>
      </c>
      <c r="C1" s="300"/>
      <c r="D1" s="300"/>
      <c r="E1" s="300"/>
      <c r="F1" s="62"/>
      <c r="G1" s="62"/>
    </row>
    <row r="2" spans="1:7" ht="15">
      <c r="A2" s="13"/>
      <c r="B2" s="182" t="s">
        <v>310</v>
      </c>
      <c r="C2" s="16"/>
      <c r="D2"/>
    </row>
    <row r="3" spans="1:7" ht="15">
      <c r="A3" s="13"/>
      <c r="B3" s="248" t="s">
        <v>398</v>
      </c>
      <c r="C3" s="16"/>
      <c r="D3"/>
    </row>
    <row r="4" spans="1:7" ht="15">
      <c r="A4" s="13"/>
      <c r="B4" s="249" t="s">
        <v>399</v>
      </c>
      <c r="C4" s="16"/>
      <c r="D4"/>
    </row>
    <row r="5" spans="1:7" ht="55.5" customHeight="1">
      <c r="A5" s="13"/>
      <c r="B5" s="17"/>
      <c r="C5" s="184" t="s">
        <v>210</v>
      </c>
      <c r="D5"/>
      <c r="E5" s="183" t="s">
        <v>161</v>
      </c>
      <c r="F5" s="138"/>
      <c r="G5" s="138"/>
    </row>
    <row r="6" spans="1:7" ht="12.75">
      <c r="A6" s="19">
        <v>3</v>
      </c>
      <c r="B6" s="301" t="s">
        <v>50</v>
      </c>
      <c r="C6" s="20" t="s">
        <v>51</v>
      </c>
      <c r="D6"/>
      <c r="E6" s="250"/>
      <c r="F6"/>
      <c r="G6"/>
    </row>
    <row r="7" spans="1:7" ht="12.75">
      <c r="A7" s="13"/>
      <c r="B7" s="302"/>
      <c r="C7" s="14" t="s">
        <v>52</v>
      </c>
      <c r="D7"/>
      <c r="E7" s="250"/>
      <c r="F7" s="14"/>
    </row>
    <row r="8" spans="1:7" ht="12.75">
      <c r="A8" s="13"/>
      <c r="B8" s="302"/>
      <c r="C8" s="14" t="s">
        <v>53</v>
      </c>
      <c r="D8"/>
      <c r="E8" s="250"/>
      <c r="F8" s="14"/>
    </row>
    <row r="9" spans="1:7" ht="12.75">
      <c r="A9" s="13"/>
      <c r="B9" s="302"/>
      <c r="C9" s="14" t="s">
        <v>54</v>
      </c>
      <c r="D9"/>
      <c r="E9" s="14"/>
      <c r="F9" s="14"/>
    </row>
    <row r="10" spans="1:7" ht="12.75">
      <c r="A10" s="13"/>
      <c r="B10" s="302"/>
      <c r="C10" s="250"/>
      <c r="D10" s="205"/>
      <c r="E10" s="250"/>
      <c r="F10" s="14"/>
    </row>
    <row r="11" spans="1:7" ht="12.75">
      <c r="A11" s="13"/>
      <c r="B11" s="14"/>
      <c r="C11" s="14"/>
      <c r="D11"/>
      <c r="E11"/>
      <c r="F11"/>
      <c r="G11"/>
    </row>
    <row r="12" spans="1:7" ht="12.75">
      <c r="A12" s="19">
        <v>4</v>
      </c>
      <c r="B12" s="20" t="s">
        <v>55</v>
      </c>
      <c r="C12" s="250"/>
      <c r="D12"/>
      <c r="E12"/>
      <c r="F12"/>
      <c r="G12"/>
    </row>
    <row r="13" spans="1:7" ht="12.75">
      <c r="A13" s="13"/>
      <c r="B13" s="14"/>
      <c r="C13" s="14"/>
      <c r="D13"/>
      <c r="E13"/>
      <c r="F13"/>
      <c r="G13"/>
    </row>
    <row r="14" spans="1:7" ht="12.75">
      <c r="A14" s="19">
        <v>5</v>
      </c>
      <c r="B14" s="20" t="s">
        <v>56</v>
      </c>
      <c r="C14" s="250"/>
      <c r="D14"/>
      <c r="E14"/>
      <c r="F14"/>
      <c r="G14"/>
    </row>
    <row r="15" spans="1:7" ht="12.75">
      <c r="A15" s="13"/>
      <c r="B15" s="14"/>
      <c r="C15" s="14"/>
      <c r="D15"/>
      <c r="E15"/>
      <c r="F15"/>
      <c r="G15"/>
    </row>
    <row r="16" spans="1:7" ht="17.25" customHeight="1">
      <c r="A16" s="19">
        <v>6</v>
      </c>
      <c r="B16" s="20" t="s">
        <v>57</v>
      </c>
      <c r="C16" s="21"/>
      <c r="D16"/>
      <c r="E16"/>
      <c r="F16"/>
      <c r="G16"/>
    </row>
    <row r="17" spans="1:7" ht="12.75">
      <c r="A17" s="13"/>
      <c r="B17" s="14"/>
      <c r="C17" s="14"/>
      <c r="D17"/>
      <c r="E17"/>
      <c r="F17"/>
      <c r="G17"/>
    </row>
    <row r="18" spans="1:7" ht="12.75">
      <c r="A18" s="19">
        <v>7</v>
      </c>
      <c r="B18" s="20" t="s">
        <v>62</v>
      </c>
      <c r="C18" s="250"/>
      <c r="D18"/>
      <c r="E18"/>
      <c r="F18"/>
      <c r="G18"/>
    </row>
    <row r="19" spans="1:7" ht="12.75">
      <c r="A19" s="13"/>
      <c r="B19" s="14" t="s">
        <v>63</v>
      </c>
      <c r="C19" s="14"/>
      <c r="D19"/>
      <c r="E19" s="14"/>
    </row>
    <row r="20" spans="1:7" ht="25.5">
      <c r="A20" s="13"/>
      <c r="B20" s="14" t="s">
        <v>64</v>
      </c>
      <c r="C20" s="14"/>
      <c r="D20"/>
      <c r="E20" s="14"/>
    </row>
    <row r="21" spans="1:7" ht="12.75">
      <c r="A21" s="13"/>
      <c r="B21" s="14" t="s">
        <v>65</v>
      </c>
      <c r="C21" s="14"/>
      <c r="D21"/>
      <c r="E21" s="14"/>
      <c r="F21" s="14"/>
    </row>
    <row r="22" spans="1:7" ht="25.5">
      <c r="A22" s="13"/>
      <c r="B22" s="17" t="s">
        <v>352</v>
      </c>
      <c r="C22" s="250"/>
      <c r="D22"/>
      <c r="E22" s="14"/>
      <c r="F22" s="14"/>
    </row>
    <row r="23" spans="1:7" ht="12.75">
      <c r="A23" s="13"/>
      <c r="B23" s="14"/>
      <c r="C23" s="14"/>
      <c r="D23"/>
      <c r="E23" s="14"/>
      <c r="F23"/>
      <c r="G23"/>
    </row>
    <row r="24" spans="1:7" ht="12.75">
      <c r="A24" s="19">
        <v>8</v>
      </c>
      <c r="B24" s="301" t="s">
        <v>151</v>
      </c>
      <c r="C24" s="70" t="s">
        <v>58</v>
      </c>
      <c r="D24"/>
      <c r="E24" s="250"/>
      <c r="F24"/>
      <c r="G24"/>
    </row>
    <row r="25" spans="1:7" ht="12.75">
      <c r="A25" s="24"/>
      <c r="B25" s="302"/>
      <c r="C25" s="71" t="s">
        <v>59</v>
      </c>
      <c r="D25"/>
      <c r="E25" s="250"/>
      <c r="F25"/>
      <c r="G25"/>
    </row>
    <row r="26" spans="1:7" ht="12.75">
      <c r="A26" s="24"/>
      <c r="B26" s="302" t="s">
        <v>150</v>
      </c>
      <c r="C26" s="71" t="s">
        <v>60</v>
      </c>
      <c r="D26"/>
      <c r="E26" s="250"/>
      <c r="F26"/>
      <c r="G26"/>
    </row>
    <row r="27" spans="1:7" ht="12.75">
      <c r="A27" s="24"/>
      <c r="B27" s="302"/>
      <c r="C27" s="71" t="s">
        <v>61</v>
      </c>
      <c r="D27"/>
      <c r="E27" s="250"/>
      <c r="F27"/>
      <c r="G27"/>
    </row>
    <row r="28" spans="1:7" ht="12.75">
      <c r="A28" s="13"/>
      <c r="B28" s="302"/>
      <c r="C28" s="71" t="s">
        <v>54</v>
      </c>
      <c r="D28"/>
      <c r="F28"/>
      <c r="G28"/>
    </row>
    <row r="29" spans="1:7" ht="12.75">
      <c r="A29" s="13"/>
      <c r="B29" s="302"/>
      <c r="C29" s="250"/>
      <c r="D29"/>
      <c r="E29" s="14"/>
      <c r="F29"/>
      <c r="G29"/>
    </row>
    <row r="30" spans="1:7" ht="12.75">
      <c r="A30" s="13"/>
      <c r="B30" s="14"/>
      <c r="C30" s="14"/>
      <c r="D30"/>
      <c r="E30" s="14"/>
      <c r="F30"/>
      <c r="G30"/>
    </row>
    <row r="31" spans="1:7" ht="12.75">
      <c r="A31" s="33">
        <v>9</v>
      </c>
      <c r="B31" s="304" t="s">
        <v>87</v>
      </c>
      <c r="C31" s="36" t="s">
        <v>88</v>
      </c>
      <c r="D31"/>
      <c r="E31" s="251"/>
      <c r="F31"/>
      <c r="G31"/>
    </row>
    <row r="32" spans="1:7" ht="12.75">
      <c r="A32" s="31"/>
      <c r="B32" s="305"/>
      <c r="C32" s="32" t="s">
        <v>89</v>
      </c>
      <c r="D32"/>
      <c r="E32" s="251"/>
      <c r="F32"/>
      <c r="G32"/>
    </row>
    <row r="33" spans="1:13" ht="12.75">
      <c r="A33" s="31"/>
      <c r="B33" s="305"/>
      <c r="C33" s="32" t="s">
        <v>146</v>
      </c>
      <c r="D33"/>
      <c r="E33" s="251"/>
      <c r="F33"/>
      <c r="G33"/>
    </row>
    <row r="34" spans="1:13" ht="12.75" customHeight="1">
      <c r="A34" s="31"/>
      <c r="B34" s="305"/>
      <c r="C34" s="32" t="s">
        <v>90</v>
      </c>
      <c r="D34"/>
      <c r="E34" s="251"/>
      <c r="F34"/>
      <c r="G34"/>
    </row>
    <row r="35" spans="1:13" ht="25.5">
      <c r="A35" s="31"/>
      <c r="B35" s="305"/>
      <c r="C35" s="32" t="s">
        <v>91</v>
      </c>
      <c r="D35"/>
      <c r="E35" s="251"/>
      <c r="F35"/>
      <c r="G35"/>
    </row>
    <row r="36" spans="1:13" ht="12.75">
      <c r="A36" s="31"/>
      <c r="B36" s="305"/>
      <c r="C36" s="32" t="s">
        <v>54</v>
      </c>
      <c r="D36"/>
      <c r="E36"/>
      <c r="F36"/>
      <c r="G36"/>
    </row>
    <row r="37" spans="1:13" ht="12.75">
      <c r="A37" s="31"/>
      <c r="B37" s="305"/>
      <c r="C37" s="251"/>
      <c r="D37"/>
      <c r="E37" s="251"/>
      <c r="F37"/>
      <c r="G37"/>
    </row>
    <row r="38" spans="1:13" ht="12.75">
      <c r="A38" s="13"/>
      <c r="B38" s="14"/>
      <c r="C38" s="14"/>
      <c r="D38"/>
      <c r="E38" s="14"/>
      <c r="F38"/>
      <c r="G38"/>
    </row>
    <row r="39" spans="1:13" ht="13.15" customHeight="1">
      <c r="A39" s="33">
        <v>10</v>
      </c>
      <c r="B39" s="304" t="s">
        <v>147</v>
      </c>
      <c r="C39" s="36" t="s">
        <v>92</v>
      </c>
      <c r="D39"/>
      <c r="E39" s="251"/>
      <c r="F39"/>
      <c r="G39"/>
    </row>
    <row r="40" spans="1:13" ht="39" customHeight="1">
      <c r="A40" s="31"/>
      <c r="B40" s="305"/>
      <c r="C40" s="32" t="s">
        <v>148</v>
      </c>
      <c r="D40" s="32"/>
      <c r="E40" s="251"/>
      <c r="F40"/>
      <c r="G40"/>
    </row>
    <row r="41" spans="1:13" ht="25.5">
      <c r="A41" s="31"/>
      <c r="B41" s="305"/>
      <c r="C41" s="32" t="s">
        <v>93</v>
      </c>
      <c r="D41" s="32"/>
      <c r="E41" s="251"/>
      <c r="F41"/>
      <c r="G41"/>
    </row>
    <row r="42" spans="1:13" ht="51">
      <c r="A42" s="31"/>
      <c r="B42" s="305"/>
      <c r="C42" s="32" t="s">
        <v>149</v>
      </c>
      <c r="D42" s="32"/>
      <c r="E42" s="251"/>
      <c r="F42"/>
      <c r="G42"/>
    </row>
    <row r="43" spans="1:13" ht="12.75">
      <c r="A43" s="31"/>
      <c r="B43" s="305"/>
      <c r="C43" s="32" t="s">
        <v>54</v>
      </c>
      <c r="D43" s="32"/>
      <c r="E43"/>
      <c r="F43"/>
      <c r="G43"/>
    </row>
    <row r="44" spans="1:13" ht="12.75">
      <c r="A44" s="31"/>
      <c r="B44" s="305"/>
      <c r="C44" s="251"/>
      <c r="D44" s="32"/>
      <c r="E44" s="251"/>
      <c r="F44"/>
      <c r="G44"/>
    </row>
    <row r="45" spans="1:13" ht="12.75">
      <c r="A45" s="31"/>
      <c r="C45" s="32" t="s">
        <v>101</v>
      </c>
      <c r="F45"/>
      <c r="G45"/>
      <c r="H45"/>
      <c r="I45"/>
      <c r="J45"/>
      <c r="K45"/>
      <c r="L45"/>
      <c r="M45"/>
    </row>
    <row r="46" spans="1:13" ht="12.75">
      <c r="A46" s="31"/>
      <c r="C46" s="45"/>
      <c r="F46"/>
      <c r="G46"/>
      <c r="H46"/>
      <c r="I46"/>
      <c r="J46"/>
      <c r="K46"/>
      <c r="L46"/>
      <c r="M46"/>
    </row>
    <row r="47" spans="1:13" ht="12.75">
      <c r="A47" s="13"/>
      <c r="B47" s="26"/>
      <c r="C47" s="46"/>
      <c r="D47" s="14"/>
      <c r="E47" s="14"/>
      <c r="F47"/>
      <c r="G47"/>
      <c r="H47"/>
      <c r="I47"/>
      <c r="J47"/>
      <c r="K47"/>
      <c r="L47"/>
      <c r="M47"/>
    </row>
    <row r="48" spans="1:13" ht="12.75">
      <c r="A48" s="13"/>
      <c r="B48" s="14"/>
      <c r="C48" s="72"/>
      <c r="D48"/>
      <c r="E48" s="14"/>
      <c r="F48"/>
      <c r="G48"/>
    </row>
    <row r="49" spans="1:13" ht="13.15" customHeight="1">
      <c r="A49" s="19">
        <v>11</v>
      </c>
      <c r="B49" s="304" t="s">
        <v>327</v>
      </c>
      <c r="C49" s="37" t="s">
        <v>84</v>
      </c>
      <c r="D49" s="20"/>
      <c r="E49" s="251"/>
      <c r="F49"/>
      <c r="G49"/>
      <c r="H49"/>
      <c r="I49"/>
      <c r="J49"/>
      <c r="K49"/>
      <c r="L49"/>
      <c r="M49"/>
    </row>
    <row r="50" spans="1:13" ht="12.75">
      <c r="A50" s="13"/>
      <c r="B50" s="305"/>
      <c r="C50" s="32" t="s">
        <v>85</v>
      </c>
      <c r="D50" s="14"/>
      <c r="E50" s="251"/>
      <c r="F50"/>
      <c r="G50"/>
      <c r="H50"/>
      <c r="I50"/>
      <c r="J50"/>
      <c r="K50"/>
      <c r="L50"/>
      <c r="M50"/>
    </row>
    <row r="51" spans="1:13" ht="12.75">
      <c r="A51" s="13"/>
      <c r="B51" s="305"/>
      <c r="C51" s="32" t="s">
        <v>66</v>
      </c>
      <c r="D51" s="14"/>
      <c r="E51" s="251"/>
      <c r="F51"/>
      <c r="G51"/>
      <c r="H51"/>
      <c r="I51"/>
      <c r="J51"/>
      <c r="K51"/>
      <c r="L51"/>
      <c r="M51"/>
    </row>
    <row r="52" spans="1:13" ht="12.75">
      <c r="A52" s="13"/>
      <c r="B52" s="305"/>
      <c r="C52" s="32" t="s">
        <v>86</v>
      </c>
      <c r="D52" s="14"/>
      <c r="E52" s="251"/>
      <c r="F52"/>
      <c r="G52"/>
      <c r="H52"/>
      <c r="I52"/>
      <c r="J52"/>
      <c r="K52"/>
      <c r="L52"/>
      <c r="M52"/>
    </row>
    <row r="53" spans="1:13" ht="25.5">
      <c r="A53" s="13"/>
      <c r="B53" s="305"/>
      <c r="C53" s="32" t="s">
        <v>243</v>
      </c>
      <c r="D53" s="14"/>
      <c r="E53" s="251"/>
      <c r="F53"/>
      <c r="G53"/>
      <c r="H53"/>
      <c r="I53"/>
      <c r="J53"/>
      <c r="K53"/>
      <c r="L53"/>
      <c r="M53"/>
    </row>
    <row r="54" spans="1:13" ht="25.5">
      <c r="A54" s="13"/>
      <c r="B54" s="305"/>
      <c r="C54" s="32" t="s">
        <v>244</v>
      </c>
      <c r="D54" s="14"/>
      <c r="E54" s="251"/>
      <c r="F54"/>
      <c r="G54"/>
      <c r="H54"/>
      <c r="I54"/>
      <c r="J54"/>
      <c r="K54"/>
      <c r="L54"/>
      <c r="M54"/>
    </row>
    <row r="55" spans="1:13" ht="12.75">
      <c r="A55" s="13"/>
      <c r="B55" s="305"/>
      <c r="C55" s="32" t="s">
        <v>54</v>
      </c>
      <c r="D55" s="14"/>
      <c r="E55" s="251"/>
      <c r="F55" s="14"/>
      <c r="H55"/>
      <c r="I55"/>
      <c r="J55"/>
      <c r="K55"/>
      <c r="L55"/>
      <c r="M55"/>
    </row>
    <row r="56" spans="1:13" ht="12.75">
      <c r="A56" s="13"/>
      <c r="B56" s="305"/>
      <c r="C56" s="251"/>
      <c r="D56"/>
      <c r="E56" s="251"/>
      <c r="F56" s="14"/>
      <c r="H56"/>
      <c r="I56"/>
      <c r="J56"/>
      <c r="K56"/>
      <c r="L56"/>
      <c r="M56"/>
    </row>
    <row r="57" spans="1:13" ht="12.75">
      <c r="A57" s="13"/>
      <c r="B57" s="14"/>
      <c r="C57" s="72"/>
      <c r="D57" s="73"/>
      <c r="E57" s="74"/>
      <c r="F57"/>
      <c r="G57"/>
    </row>
    <row r="58" spans="1:13" ht="13.9" customHeight="1">
      <c r="A58" s="19">
        <v>12</v>
      </c>
      <c r="B58" s="20" t="s">
        <v>152</v>
      </c>
      <c r="C58" s="70" t="s">
        <v>67</v>
      </c>
      <c r="D58"/>
      <c r="E58" s="252"/>
      <c r="F58" s="14"/>
      <c r="H58"/>
      <c r="I58"/>
      <c r="J58"/>
      <c r="K58"/>
      <c r="L58"/>
      <c r="M58"/>
    </row>
    <row r="59" spans="1:13" ht="12.75">
      <c r="A59" s="13"/>
      <c r="B59" s="14"/>
      <c r="C59" s="14" t="s">
        <v>68</v>
      </c>
      <c r="D59" s="14"/>
      <c r="E59" s="250"/>
      <c r="F59" s="14"/>
    </row>
    <row r="60" spans="1:13" ht="12.75">
      <c r="A60" s="13"/>
      <c r="B60" s="14"/>
      <c r="C60" s="14" t="s">
        <v>69</v>
      </c>
      <c r="D60" s="14"/>
      <c r="E60" s="250"/>
      <c r="F60" s="14"/>
    </row>
    <row r="61" spans="1:13" ht="12.75">
      <c r="A61" s="13"/>
      <c r="B61" s="14"/>
      <c r="C61" s="23"/>
      <c r="D61"/>
      <c r="F61" s="14"/>
    </row>
    <row r="62" spans="1:13" ht="25.5">
      <c r="A62" s="33">
        <v>13</v>
      </c>
      <c r="B62" s="304" t="s">
        <v>208</v>
      </c>
      <c r="C62" s="36" t="s">
        <v>81</v>
      </c>
      <c r="D62"/>
      <c r="E62" s="251"/>
      <c r="F62" s="14"/>
    </row>
    <row r="63" spans="1:13" ht="12.75">
      <c r="A63" s="35"/>
      <c r="B63" s="305"/>
      <c r="C63" s="37" t="s">
        <v>99</v>
      </c>
      <c r="D63" s="2"/>
      <c r="E63" s="251"/>
      <c r="F63" s="14"/>
    </row>
    <row r="64" spans="1:13" ht="38.25">
      <c r="A64" s="35"/>
      <c r="B64" s="305"/>
      <c r="C64" s="37" t="s">
        <v>153</v>
      </c>
      <c r="D64" s="2"/>
      <c r="E64"/>
      <c r="F64" s="14"/>
    </row>
    <row r="65" spans="1:6" ht="12.75">
      <c r="A65" s="35"/>
      <c r="B65" s="2"/>
      <c r="C65" s="251"/>
      <c r="D65"/>
      <c r="E65" s="251"/>
      <c r="F65" s="14"/>
    </row>
    <row r="66" spans="1:6" ht="12.75">
      <c r="A66" s="31"/>
      <c r="B66" s="32"/>
      <c r="C66" s="37" t="s">
        <v>54</v>
      </c>
      <c r="D66"/>
      <c r="E66"/>
      <c r="F66" s="14"/>
    </row>
    <row r="67" spans="1:6" ht="12.75">
      <c r="A67" s="31"/>
      <c r="B67" s="32"/>
      <c r="C67" s="251"/>
      <c r="D67" s="32"/>
      <c r="E67" s="251"/>
      <c r="F67" s="14"/>
    </row>
    <row r="68" spans="1:6" ht="12.75">
      <c r="A68" s="31"/>
      <c r="B68" s="32"/>
      <c r="C68" s="32"/>
      <c r="D68"/>
      <c r="E68" s="32"/>
      <c r="F68" s="14"/>
    </row>
    <row r="69" spans="1:6" ht="12.75">
      <c r="A69" s="33">
        <v>14</v>
      </c>
      <c r="B69" s="304" t="s">
        <v>154</v>
      </c>
      <c r="C69" s="36" t="s">
        <v>82</v>
      </c>
      <c r="D69"/>
      <c r="E69" s="251"/>
      <c r="F69" s="14"/>
    </row>
    <row r="70" spans="1:6" ht="12.75">
      <c r="A70" s="35"/>
      <c r="B70" s="305"/>
      <c r="C70" s="37" t="s">
        <v>83</v>
      </c>
      <c r="D70" s="2"/>
      <c r="E70" s="251"/>
      <c r="F70" s="14"/>
    </row>
    <row r="71" spans="1:6" ht="38.65" customHeight="1">
      <c r="A71" s="35"/>
      <c r="B71" s="305"/>
      <c r="C71" s="37" t="s">
        <v>128</v>
      </c>
      <c r="D71" s="2"/>
      <c r="E71" s="251"/>
      <c r="F71" s="14"/>
    </row>
    <row r="72" spans="1:6" ht="12.75">
      <c r="A72" s="31"/>
      <c r="B72" s="32"/>
      <c r="C72" s="37" t="s">
        <v>54</v>
      </c>
      <c r="D72"/>
      <c r="E72"/>
      <c r="F72" s="14"/>
    </row>
    <row r="73" spans="1:6" ht="12.75">
      <c r="A73" s="31"/>
      <c r="B73" s="32"/>
      <c r="C73" s="251"/>
      <c r="D73" s="32"/>
      <c r="E73" s="251"/>
      <c r="F73" s="14"/>
    </row>
    <row r="74" spans="1:6" ht="12.75">
      <c r="A74" s="31"/>
      <c r="B74" s="32"/>
      <c r="C74" s="32"/>
      <c r="D74" s="32"/>
      <c r="E74" s="32"/>
      <c r="F74" s="14"/>
    </row>
    <row r="75" spans="1:6" ht="25.5">
      <c r="A75" s="33">
        <v>15</v>
      </c>
      <c r="B75" s="34" t="s">
        <v>155</v>
      </c>
      <c r="C75" s="36" t="s">
        <v>156</v>
      </c>
      <c r="D75" s="34"/>
      <c r="E75" s="251"/>
      <c r="F75" s="14"/>
    </row>
    <row r="76" spans="1:6" ht="63.75">
      <c r="A76" s="35"/>
      <c r="B76" s="2" t="s">
        <v>127</v>
      </c>
      <c r="C76" s="37" t="s">
        <v>157</v>
      </c>
      <c r="D76" s="2"/>
      <c r="E76" s="251"/>
      <c r="F76" s="14"/>
    </row>
    <row r="77" spans="1:6" ht="12.75">
      <c r="A77" s="31"/>
      <c r="B77" s="32"/>
      <c r="C77" s="37" t="s">
        <v>54</v>
      </c>
      <c r="D77"/>
      <c r="E77"/>
      <c r="F77" s="14"/>
    </row>
    <row r="78" spans="1:6" ht="12.75">
      <c r="A78" s="31"/>
      <c r="B78" s="32"/>
      <c r="C78" s="250"/>
      <c r="D78" s="32"/>
      <c r="E78" s="251"/>
      <c r="F78" s="14"/>
    </row>
    <row r="79" spans="1:6" ht="12.75">
      <c r="A79" s="31"/>
      <c r="B79" s="32"/>
      <c r="C79" s="32"/>
      <c r="D79">
        <v>0.3</v>
      </c>
      <c r="E79"/>
      <c r="F79"/>
    </row>
    <row r="80" spans="1:6" ht="12.75">
      <c r="A80" s="19">
        <v>16</v>
      </c>
      <c r="B80" s="20" t="s">
        <v>351</v>
      </c>
      <c r="C80" s="42"/>
      <c r="D80"/>
      <c r="E80"/>
      <c r="F80"/>
    </row>
    <row r="81" spans="1:8" ht="12.75">
      <c r="A81" s="13"/>
      <c r="B81" s="14"/>
      <c r="C81" s="43"/>
      <c r="D81"/>
      <c r="E81"/>
      <c r="F81" s="14"/>
    </row>
    <row r="82" spans="1:8" ht="12.75">
      <c r="A82" s="13"/>
      <c r="B82" s="14"/>
      <c r="C82" s="44"/>
      <c r="D82"/>
      <c r="E82"/>
      <c r="F82" s="14"/>
    </row>
    <row r="83" spans="1:8" ht="12.75">
      <c r="A83" s="19"/>
      <c r="B83" s="20"/>
      <c r="C83" s="25"/>
      <c r="D83"/>
      <c r="E83"/>
      <c r="F83" s="18"/>
    </row>
    <row r="84" spans="1:8" ht="12.75">
      <c r="A84" s="28" t="s">
        <v>70</v>
      </c>
      <c r="B84" s="18"/>
      <c r="C84" s="18"/>
      <c r="D84" s="18"/>
      <c r="E84" s="18"/>
      <c r="F84" s="18"/>
    </row>
    <row r="85" spans="1:8" ht="12.75">
      <c r="A85" s="13"/>
      <c r="B85" s="14"/>
      <c r="C85" s="14"/>
      <c r="D85" s="14"/>
      <c r="E85" s="14"/>
      <c r="F85" s="18"/>
    </row>
    <row r="86" spans="1:8" ht="12.75">
      <c r="A86" s="19">
        <v>17</v>
      </c>
      <c r="B86" s="20" t="s">
        <v>71</v>
      </c>
      <c r="C86" s="20" t="s">
        <v>72</v>
      </c>
      <c r="D86" s="20"/>
      <c r="E86" s="251"/>
      <c r="F86"/>
    </row>
    <row r="87" spans="1:8" ht="12.75">
      <c r="A87" s="13"/>
      <c r="B87" s="14"/>
      <c r="C87" s="14" t="s">
        <v>73</v>
      </c>
      <c r="D87" s="14"/>
      <c r="E87" s="251"/>
      <c r="F87" s="14"/>
      <c r="H87" s="27"/>
    </row>
    <row r="88" spans="1:8" ht="12.75">
      <c r="A88" s="13"/>
      <c r="B88" s="14"/>
      <c r="C88" s="23" t="s">
        <v>54</v>
      </c>
      <c r="D88" s="14"/>
      <c r="E88" s="14"/>
      <c r="F88" s="14"/>
      <c r="H88" s="27"/>
    </row>
    <row r="89" spans="1:8" ht="12.75">
      <c r="A89" s="13"/>
      <c r="B89" s="14"/>
      <c r="C89" s="250"/>
      <c r="D89" s="14"/>
      <c r="E89" s="14"/>
      <c r="F89" s="14"/>
      <c r="H89" s="27"/>
    </row>
    <row r="90" spans="1:8" ht="12.75">
      <c r="A90" s="13"/>
      <c r="B90" s="14"/>
      <c r="C90" s="14"/>
      <c r="D90"/>
      <c r="E90"/>
      <c r="F90" s="14"/>
      <c r="H90" s="27"/>
    </row>
    <row r="91" spans="1:8" ht="12.75">
      <c r="A91" s="19">
        <v>18</v>
      </c>
      <c r="B91" s="20" t="s">
        <v>390</v>
      </c>
      <c r="C91" s="21"/>
      <c r="D91"/>
      <c r="E91"/>
      <c r="F91"/>
    </row>
    <row r="92" spans="1:8" ht="12.75">
      <c r="A92" s="13"/>
      <c r="B92" s="14"/>
      <c r="C92" s="14"/>
      <c r="D92"/>
      <c r="E92"/>
      <c r="F92"/>
    </row>
    <row r="93" spans="1:8" ht="12.75">
      <c r="A93" s="19">
        <v>19</v>
      </c>
      <c r="B93" s="20" t="s">
        <v>400</v>
      </c>
      <c r="C93" s="21"/>
      <c r="D93"/>
      <c r="E93"/>
      <c r="F93"/>
    </row>
    <row r="94" spans="1:8" ht="12.75">
      <c r="A94" s="13"/>
      <c r="B94" s="14"/>
      <c r="C94" s="14"/>
      <c r="D94"/>
      <c r="E94"/>
      <c r="F94"/>
    </row>
    <row r="95" spans="1:8" ht="21" customHeight="1">
      <c r="A95" s="19">
        <v>20</v>
      </c>
      <c r="B95" s="301" t="s">
        <v>230</v>
      </c>
      <c r="C95" s="20" t="s">
        <v>223</v>
      </c>
      <c r="D95"/>
      <c r="E95" s="251"/>
      <c r="F95"/>
    </row>
    <row r="96" spans="1:8" ht="19.899999999999999" customHeight="1">
      <c r="A96" s="24"/>
      <c r="B96" s="302"/>
      <c r="C96" s="25" t="s">
        <v>222</v>
      </c>
      <c r="D96"/>
      <c r="E96" s="251"/>
      <c r="F96"/>
    </row>
    <row r="97" spans="1:6" ht="12.75" hidden="1">
      <c r="A97" s="24"/>
      <c r="B97" s="306"/>
      <c r="C97" s="74"/>
      <c r="D97"/>
      <c r="E97"/>
      <c r="F97"/>
    </row>
    <row r="98" spans="1:6" ht="27.6" customHeight="1">
      <c r="A98" s="24"/>
      <c r="B98" s="152" t="s">
        <v>231</v>
      </c>
      <c r="C98" s="253"/>
      <c r="D98"/>
      <c r="E98"/>
      <c r="F98"/>
    </row>
    <row r="99" spans="1:6" ht="42" customHeight="1">
      <c r="A99" s="24"/>
      <c r="B99" s="152" t="s">
        <v>232</v>
      </c>
      <c r="C99" s="253"/>
      <c r="D99"/>
      <c r="E99"/>
      <c r="F99"/>
    </row>
    <row r="100" spans="1:6" ht="28.15" customHeight="1">
      <c r="A100" s="24"/>
      <c r="B100" s="152" t="s">
        <v>233</v>
      </c>
      <c r="C100" s="253"/>
      <c r="D100"/>
      <c r="E100"/>
      <c r="F100"/>
    </row>
    <row r="101" spans="1:6" ht="12.75">
      <c r="A101" s="24"/>
      <c r="B101" s="307" t="s">
        <v>234</v>
      </c>
      <c r="C101" s="25" t="s">
        <v>235</v>
      </c>
      <c r="D101"/>
      <c r="E101" s="251"/>
      <c r="F101"/>
    </row>
    <row r="102" spans="1:6" ht="12.75">
      <c r="A102" s="24"/>
      <c r="B102" s="307"/>
      <c r="C102" s="74" t="s">
        <v>236</v>
      </c>
      <c r="D102"/>
      <c r="E102" s="251"/>
      <c r="F102"/>
    </row>
    <row r="103" spans="1:6" ht="12.75">
      <c r="A103" s="24"/>
      <c r="B103" s="149"/>
      <c r="C103" s="25"/>
      <c r="D103"/>
      <c r="E103" s="137"/>
      <c r="F103"/>
    </row>
    <row r="104" spans="1:6">
      <c r="A104" s="310" t="s">
        <v>237</v>
      </c>
      <c r="B104" s="311"/>
      <c r="C104" s="311"/>
      <c r="D104"/>
      <c r="E104"/>
      <c r="F104"/>
    </row>
    <row r="105" spans="1:6" ht="12.75">
      <c r="A105" s="156"/>
      <c r="B105" s="157"/>
      <c r="C105" s="157"/>
      <c r="D105" s="14"/>
      <c r="E105" s="14"/>
      <c r="F105"/>
    </row>
    <row r="106" spans="1:6" ht="12.75">
      <c r="A106" s="19">
        <v>21</v>
      </c>
      <c r="B106" s="308" t="s">
        <v>238</v>
      </c>
      <c r="C106" s="150" t="s">
        <v>223</v>
      </c>
      <c r="D106" s="136"/>
      <c r="E106" s="128"/>
      <c r="F106"/>
    </row>
    <row r="107" spans="1:6" ht="16.899999999999999" customHeight="1">
      <c r="A107" s="24"/>
      <c r="B107" s="309"/>
      <c r="C107" s="151" t="s">
        <v>239</v>
      </c>
      <c r="D107" s="136"/>
      <c r="E107" s="128"/>
      <c r="F107"/>
    </row>
    <row r="108" spans="1:6" ht="12.75">
      <c r="A108" s="24"/>
      <c r="B108" s="151"/>
      <c r="C108" s="151"/>
      <c r="D108" s="136"/>
      <c r="E108" s="137"/>
      <c r="F108"/>
    </row>
    <row r="109" spans="1:6" ht="12.75">
      <c r="A109" s="24"/>
      <c r="B109" s="153" t="s">
        <v>240</v>
      </c>
      <c r="C109" s="154" t="s">
        <v>241</v>
      </c>
      <c r="D109" s="136"/>
      <c r="E109" s="128"/>
      <c r="F109"/>
    </row>
    <row r="110" spans="1:6" ht="12.75">
      <c r="A110" s="24"/>
      <c r="B110" s="153"/>
      <c r="C110" s="154" t="s">
        <v>242</v>
      </c>
      <c r="D110" s="136"/>
      <c r="E110" s="128"/>
      <c r="F110"/>
    </row>
    <row r="111" spans="1:6" ht="12.75">
      <c r="A111" s="13"/>
      <c r="B111" s="129"/>
      <c r="C111" s="155" t="s">
        <v>54</v>
      </c>
      <c r="D111" s="136"/>
      <c r="E111" s="128"/>
      <c r="F111"/>
    </row>
    <row r="112" spans="1:6" ht="12.75">
      <c r="A112" s="137"/>
      <c r="B112" s="129"/>
      <c r="C112" s="128"/>
      <c r="D112" s="136"/>
      <c r="E112" s="137"/>
      <c r="F112"/>
    </row>
    <row r="113" spans="1:6" ht="12.75">
      <c r="A113" s="13"/>
      <c r="B113" s="14"/>
      <c r="C113" s="14"/>
      <c r="D113"/>
      <c r="E113"/>
      <c r="F113"/>
    </row>
    <row r="114" spans="1:6" ht="12.75">
      <c r="A114" s="19">
        <v>22</v>
      </c>
      <c r="B114" s="20" t="s">
        <v>336</v>
      </c>
      <c r="C114" s="21"/>
      <c r="D114"/>
      <c r="E114"/>
      <c r="F114"/>
    </row>
    <row r="115" spans="1:6" ht="12.75">
      <c r="A115" s="13"/>
      <c r="B115" s="14"/>
      <c r="C115" s="14"/>
      <c r="D115" s="14"/>
      <c r="E115" s="14"/>
      <c r="F115" s="14"/>
    </row>
    <row r="116" spans="1:6" ht="12.75">
      <c r="A116" s="303" t="s">
        <v>158</v>
      </c>
      <c r="B116" s="303"/>
      <c r="C116" s="303"/>
      <c r="D116"/>
      <c r="E116"/>
      <c r="F116"/>
    </row>
    <row r="117" spans="1:6" ht="12.75">
      <c r="A117" s="13"/>
      <c r="B117" s="14"/>
      <c r="C117" s="14"/>
      <c r="D117"/>
      <c r="E117"/>
      <c r="F117"/>
    </row>
    <row r="118" spans="1:6" ht="12.75">
      <c r="A118" s="19">
        <v>23</v>
      </c>
      <c r="B118" s="20" t="s">
        <v>159</v>
      </c>
      <c r="C118" s="21"/>
      <c r="D118"/>
      <c r="E118"/>
      <c r="F118"/>
    </row>
    <row r="119" spans="1:6" ht="12.75">
      <c r="A119" s="13"/>
      <c r="B119" s="14"/>
      <c r="C119" s="14"/>
      <c r="D119" s="14"/>
      <c r="E119" s="14"/>
      <c r="F119" s="14"/>
    </row>
    <row r="120" spans="1:6" ht="107.45" customHeight="1">
      <c r="A120" s="24"/>
      <c r="B120" s="25" t="s">
        <v>376</v>
      </c>
      <c r="C120" s="25"/>
      <c r="D120" s="14"/>
      <c r="E120" s="14"/>
      <c r="F120" s="14"/>
    </row>
    <row r="121" spans="1:6" ht="24" customHeight="1">
      <c r="A121" s="24"/>
      <c r="B121" s="25" t="s">
        <v>393</v>
      </c>
      <c r="C121" s="21"/>
      <c r="D121" s="14"/>
      <c r="E121" s="14"/>
      <c r="F121" s="14"/>
    </row>
    <row r="122" spans="1:6" ht="12.75">
      <c r="A122" s="13"/>
      <c r="B122" s="14"/>
      <c r="C122" s="14"/>
      <c r="D122" s="14"/>
      <c r="E122" s="14"/>
      <c r="F122" s="14"/>
    </row>
    <row r="123" spans="1:6" ht="32.65" customHeight="1">
      <c r="A123" s="24"/>
      <c r="B123" s="232" t="s">
        <v>337</v>
      </c>
      <c r="C123" s="21"/>
      <c r="D123" s="14"/>
      <c r="E123" s="14"/>
      <c r="F123" s="14"/>
    </row>
    <row r="124" spans="1:6" ht="12.75">
      <c r="A124" s="13"/>
      <c r="B124" s="14"/>
      <c r="C124" s="14"/>
      <c r="D124" s="14"/>
      <c r="E124" s="14"/>
      <c r="F124" s="14"/>
    </row>
    <row r="125" spans="1:6" ht="12.75">
      <c r="A125" s="303" t="s">
        <v>338</v>
      </c>
      <c r="B125" s="303"/>
      <c r="C125" s="303"/>
      <c r="D125"/>
      <c r="E125"/>
      <c r="F125"/>
    </row>
    <row r="126" spans="1:6" ht="12.75">
      <c r="A126" s="13"/>
      <c r="B126" s="14"/>
      <c r="C126" s="14"/>
      <c r="D126"/>
      <c r="E126"/>
      <c r="F126"/>
    </row>
    <row r="127" spans="1:6" ht="42" customHeight="1">
      <c r="A127" s="19">
        <v>24</v>
      </c>
      <c r="B127" s="20" t="s">
        <v>391</v>
      </c>
      <c r="C127" s="21"/>
      <c r="D127" s="14"/>
      <c r="E127" s="14"/>
      <c r="F127" s="14"/>
    </row>
    <row r="128" spans="1:6" ht="12.75">
      <c r="A128" s="24"/>
      <c r="B128" s="232"/>
      <c r="C128" s="226"/>
      <c r="D128" s="14"/>
      <c r="E128" s="14"/>
      <c r="F128" s="14"/>
    </row>
    <row r="129" spans="1:6" ht="42" customHeight="1">
      <c r="A129" s="24">
        <v>25</v>
      </c>
      <c r="B129" s="232" t="s">
        <v>344</v>
      </c>
      <c r="C129" s="21"/>
      <c r="D129" s="14"/>
      <c r="E129" s="14"/>
      <c r="F129" s="14"/>
    </row>
    <row r="130" spans="1:6" ht="12.75">
      <c r="A130" s="24"/>
      <c r="B130" s="232"/>
      <c r="C130" s="226"/>
      <c r="D130" s="14"/>
      <c r="E130" s="14"/>
      <c r="F130" s="14"/>
    </row>
    <row r="131" spans="1:6" ht="42" customHeight="1">
      <c r="A131" s="24">
        <v>26</v>
      </c>
      <c r="B131" s="232" t="s">
        <v>392</v>
      </c>
      <c r="C131" s="21"/>
      <c r="D131" s="14"/>
      <c r="E131" s="14"/>
      <c r="F131" s="14"/>
    </row>
    <row r="132" spans="1:6" ht="12.75">
      <c r="A132" s="24"/>
      <c r="B132" s="232"/>
      <c r="C132" s="226"/>
      <c r="D132" s="14"/>
      <c r="E132" s="14"/>
      <c r="F132" s="14"/>
    </row>
    <row r="133" spans="1:6" ht="42" customHeight="1">
      <c r="A133" s="24">
        <v>27</v>
      </c>
      <c r="B133" s="232" t="s">
        <v>343</v>
      </c>
      <c r="C133" s="21"/>
      <c r="D133" s="14"/>
      <c r="E133" s="14"/>
      <c r="F133" s="14"/>
    </row>
    <row r="134" spans="1:6" ht="12.75">
      <c r="A134" s="24"/>
      <c r="B134" s="232"/>
      <c r="C134" s="226"/>
      <c r="D134" s="14"/>
      <c r="E134" s="14"/>
      <c r="F134" s="14"/>
    </row>
    <row r="135" spans="1:6" ht="42" customHeight="1">
      <c r="A135" s="24"/>
      <c r="B135" s="232" t="s">
        <v>339</v>
      </c>
      <c r="C135" s="21"/>
      <c r="D135" s="14"/>
      <c r="E135" s="14"/>
      <c r="F135" s="14"/>
    </row>
    <row r="136" spans="1:6" ht="12.75">
      <c r="A136" s="24"/>
      <c r="B136" s="246"/>
      <c r="C136" s="246"/>
      <c r="D136" s="14"/>
      <c r="E136" s="14"/>
      <c r="F136" s="14"/>
    </row>
    <row r="137" spans="1:6" ht="12.75">
      <c r="A137" s="303" t="s">
        <v>401</v>
      </c>
      <c r="B137" s="303"/>
      <c r="C137" s="303"/>
      <c r="D137" s="14"/>
      <c r="E137" s="14"/>
      <c r="F137" s="14"/>
    </row>
    <row r="138" spans="1:6" ht="12.75">
      <c r="A138" s="24"/>
      <c r="B138" s="246"/>
      <c r="C138" s="246"/>
      <c r="D138" s="14"/>
      <c r="E138" s="14"/>
      <c r="F138" s="14"/>
    </row>
    <row r="139" spans="1:6" ht="30.75" customHeight="1">
      <c r="A139" s="24">
        <v>28</v>
      </c>
      <c r="B139" s="246" t="s">
        <v>403</v>
      </c>
      <c r="C139" s="42"/>
      <c r="D139" s="14"/>
      <c r="E139" s="14"/>
      <c r="F139" s="14"/>
    </row>
    <row r="140" spans="1:6" ht="30.75" customHeight="1">
      <c r="A140" s="24"/>
      <c r="B140" s="246" t="s">
        <v>402</v>
      </c>
      <c r="C140" s="21"/>
      <c r="D140" s="14"/>
      <c r="E140" s="14"/>
      <c r="F140" s="14"/>
    </row>
    <row r="141" spans="1:6" ht="12.75">
      <c r="B141" s="129"/>
      <c r="C141" s="129"/>
      <c r="D141" s="127"/>
    </row>
    <row r="142" spans="1:6" ht="15.75" customHeight="1">
      <c r="B142" s="312" t="s">
        <v>160</v>
      </c>
      <c r="C142" s="312"/>
    </row>
    <row r="143" spans="1:6" ht="12.75" customHeight="1" thickBot="1"/>
    <row r="144" spans="1:6" ht="13.5" thickTop="1">
      <c r="B144" s="125" t="s">
        <v>74</v>
      </c>
      <c r="C144" s="126"/>
    </row>
    <row r="145" spans="2:3" ht="12.75">
      <c r="B145" s="77" t="s">
        <v>75</v>
      </c>
      <c r="C145" s="22">
        <f>2*$C$118</f>
        <v>0</v>
      </c>
    </row>
    <row r="146" spans="2:3" ht="12.75">
      <c r="B146" s="76"/>
      <c r="C146" s="76"/>
    </row>
    <row r="147" spans="2:3" ht="12.75">
      <c r="B147" s="77" t="s">
        <v>76</v>
      </c>
      <c r="C147" s="22">
        <f>1.5*$C$118</f>
        <v>0</v>
      </c>
    </row>
    <row r="148" spans="2:3" ht="12.75">
      <c r="B148" s="76"/>
      <c r="C148" s="76"/>
    </row>
    <row r="149" spans="2:3" ht="12.75">
      <c r="B149" s="77" t="s">
        <v>49</v>
      </c>
      <c r="C149" s="22">
        <f>$C$118</f>
        <v>0</v>
      </c>
    </row>
    <row r="150" spans="2:3" ht="12.75">
      <c r="B150" s="76"/>
      <c r="C150" s="76"/>
    </row>
    <row r="151" spans="2:3" ht="12.75">
      <c r="B151" s="77" t="s">
        <v>77</v>
      </c>
      <c r="C151" s="22">
        <f>0.5*$C$118</f>
        <v>0</v>
      </c>
    </row>
    <row r="152" spans="2:3" ht="12.75">
      <c r="B152" s="76"/>
      <c r="C152" s="76"/>
    </row>
    <row r="153" spans="2:3" ht="12.75">
      <c r="B153" s="29"/>
      <c r="C153" s="29"/>
    </row>
    <row r="154" spans="2:3" ht="13.5" thickBot="1">
      <c r="B154" s="29"/>
    </row>
    <row r="155" spans="2:3" ht="13.5" thickTop="1">
      <c r="B155" s="125" t="s">
        <v>377</v>
      </c>
      <c r="C155" s="126"/>
    </row>
    <row r="156" spans="2:3" ht="12.75">
      <c r="B156" s="78" t="s">
        <v>6</v>
      </c>
      <c r="C156" s="78" t="s">
        <v>78</v>
      </c>
    </row>
    <row r="157" spans="2:3" ht="12.75">
      <c r="B157" s="75" t="s">
        <v>37</v>
      </c>
      <c r="C157" s="22" t="str">
        <f>+CONCATENATE("&lt;= ",C151)</f>
        <v>&lt;= 0</v>
      </c>
    </row>
    <row r="158" spans="2:3" ht="12.75">
      <c r="B158" s="75" t="s">
        <v>38</v>
      </c>
      <c r="C158" s="22" t="str">
        <f>+CONCATENATE("&gt; ",C151," and &lt;= ",C149)</f>
        <v>&gt; 0 and &lt;= 0</v>
      </c>
    </row>
    <row r="159" spans="2:3" ht="12.75">
      <c r="B159" s="75" t="s">
        <v>39</v>
      </c>
      <c r="C159" s="22" t="str">
        <f>+CONCATENATE("&gt; ",C149," and &lt;= ",C147)</f>
        <v>&gt; 0 and &lt;= 0</v>
      </c>
    </row>
    <row r="160" spans="2:3" ht="12.75">
      <c r="B160" s="75" t="s">
        <v>40</v>
      </c>
      <c r="C160" s="22" t="str">
        <f>+CONCATENATE("&gt; ",C147," and &lt;= ",C145)</f>
        <v>&gt; 0 and &lt;= 0</v>
      </c>
    </row>
    <row r="161" spans="2:3" ht="12.75">
      <c r="B161" s="75" t="s">
        <v>41</v>
      </c>
      <c r="C161" s="22" t="str">
        <f>+CONCATENATE("&gt; ",C145)</f>
        <v>&gt; 0</v>
      </c>
    </row>
  </sheetData>
  <customSheetViews>
    <customSheetView guid="{543ACE64-70AC-496D-968C-B6AB259FBCA7}" showPageBreaks="1" printArea="1" hiddenRows="1">
      <rowBreaks count="1" manualBreakCount="1">
        <brk id="90" max="7" man="1"/>
      </rowBreaks>
      <pageMargins left="0.74803149606299213" right="0.74803149606299213" top="0.65" bottom="0.72" header="0.5" footer="0.5"/>
      <printOptions gridLines="1"/>
      <pageSetup paperSize="9" scale="80" orientation="portrait" blackAndWhite="1" horizontalDpi="300" verticalDpi="300" r:id="rId1"/>
      <headerFooter alignWithMargins="0">
        <oddHeader>&amp;A</oddHeader>
        <oddFooter>Sida &amp;P</oddFooter>
      </headerFooter>
    </customSheetView>
  </customSheetViews>
  <mergeCells count="17">
    <mergeCell ref="A137:C137"/>
    <mergeCell ref="B142:C142"/>
    <mergeCell ref="B26:B29"/>
    <mergeCell ref="A125:C125"/>
    <mergeCell ref="B1:E1"/>
    <mergeCell ref="B24:B25"/>
    <mergeCell ref="A116:C116"/>
    <mergeCell ref="B62:B64"/>
    <mergeCell ref="B69:B71"/>
    <mergeCell ref="B95:B97"/>
    <mergeCell ref="B101:B102"/>
    <mergeCell ref="B106:B107"/>
    <mergeCell ref="A104:C104"/>
    <mergeCell ref="B49:B56"/>
    <mergeCell ref="B39:B44"/>
    <mergeCell ref="B31:B37"/>
    <mergeCell ref="B6:B10"/>
  </mergeCells>
  <phoneticPr fontId="0" type="noConversion"/>
  <printOptions gridLines="1" gridLinesSet="0"/>
  <pageMargins left="0.74803149606299213" right="0.74803149606299213" top="0.65" bottom="0.72" header="0.5" footer="0.5"/>
  <pageSetup paperSize="9" scale="80" orientation="portrait" blackAndWhite="1" horizontalDpi="300" verticalDpi="300" r:id="rId2"/>
  <headerFooter alignWithMargins="0">
    <oddHeader>&amp;A</oddHeader>
    <oddFooter>Sida &amp;P</oddFooter>
  </headerFooter>
  <rowBreaks count="2" manualBreakCount="2">
    <brk id="48" max="5" man="1"/>
    <brk id="8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tint="0.59999389629810485"/>
  </sheetPr>
  <dimension ref="B1:J101"/>
  <sheetViews>
    <sheetView zoomScaleNormal="100" zoomScaleSheetLayoutView="100" workbookViewId="0"/>
  </sheetViews>
  <sheetFormatPr defaultColWidth="29.375" defaultRowHeight="12.75"/>
  <cols>
    <col min="1" max="1" width="2.375" style="1" customWidth="1"/>
    <col min="2" max="3" width="12.75" style="1" customWidth="1"/>
    <col min="4" max="4" width="17.25" style="1" customWidth="1"/>
    <col min="5" max="5" width="23.5" style="7" customWidth="1"/>
    <col min="6" max="6" width="49.375" style="8" customWidth="1"/>
    <col min="7" max="16384" width="29.375" style="1"/>
  </cols>
  <sheetData>
    <row r="1" spans="2:10" ht="18" customHeight="1">
      <c r="B1" s="300" t="s">
        <v>137</v>
      </c>
      <c r="C1" s="300"/>
      <c r="D1" s="300"/>
      <c r="E1" s="300"/>
      <c r="F1" s="300"/>
      <c r="G1" s="62"/>
      <c r="H1" s="62"/>
      <c r="I1" s="62"/>
      <c r="J1" s="62"/>
    </row>
    <row r="2" spans="2:10">
      <c r="B2" s="3" t="s">
        <v>164</v>
      </c>
      <c r="C2" s="3"/>
    </row>
    <row r="4" spans="2:10">
      <c r="B4" s="79" t="s">
        <v>378</v>
      </c>
      <c r="C4" s="79"/>
      <c r="D4" s="64"/>
      <c r="E4" s="65"/>
      <c r="F4" s="66"/>
    </row>
    <row r="5" spans="2:10">
      <c r="D5" s="9"/>
    </row>
    <row r="6" spans="2:10">
      <c r="B6" s="90" t="s">
        <v>29</v>
      </c>
      <c r="C6" s="80" t="s">
        <v>353</v>
      </c>
      <c r="D6" s="80"/>
      <c r="E6" s="81"/>
      <c r="F6" s="236"/>
    </row>
    <row r="7" spans="2:10">
      <c r="B7" s="86"/>
      <c r="C7" s="87" t="s">
        <v>48</v>
      </c>
      <c r="D7" s="100"/>
      <c r="E7" s="88"/>
      <c r="F7" s="89"/>
    </row>
    <row r="8" spans="2:10">
      <c r="D8" s="9"/>
    </row>
    <row r="9" spans="2:10">
      <c r="B9" s="90" t="s">
        <v>165</v>
      </c>
      <c r="C9" s="80" t="s">
        <v>354</v>
      </c>
      <c r="D9" s="80"/>
      <c r="E9" s="81"/>
      <c r="F9" s="236"/>
    </row>
    <row r="10" spans="2:10">
      <c r="B10" s="86"/>
      <c r="C10" s="91" t="s">
        <v>47</v>
      </c>
      <c r="D10" s="100"/>
      <c r="E10" s="88"/>
      <c r="F10" s="89"/>
    </row>
    <row r="11" spans="2:10">
      <c r="D11" s="3"/>
    </row>
    <row r="12" spans="2:10">
      <c r="B12" s="90" t="s">
        <v>166</v>
      </c>
      <c r="C12" s="92" t="s">
        <v>162</v>
      </c>
      <c r="D12" s="80"/>
      <c r="E12" s="81"/>
      <c r="F12" s="236"/>
    </row>
    <row r="13" spans="2:10" ht="30" customHeight="1">
      <c r="B13" s="86"/>
      <c r="C13" s="315" t="s">
        <v>347</v>
      </c>
      <c r="D13" s="315"/>
      <c r="E13" s="315"/>
      <c r="F13" s="316"/>
    </row>
    <row r="14" spans="2:10">
      <c r="D14" s="9"/>
    </row>
    <row r="15" spans="2:10" ht="12.75" customHeight="1">
      <c r="B15" s="313" t="s">
        <v>167</v>
      </c>
      <c r="C15" s="317" t="s">
        <v>168</v>
      </c>
      <c r="D15" s="317"/>
      <c r="E15" s="317"/>
      <c r="F15" s="318"/>
    </row>
    <row r="16" spans="2:10">
      <c r="B16" s="314"/>
      <c r="C16" s="37"/>
      <c r="D16" s="37"/>
      <c r="E16" s="37"/>
      <c r="F16" s="84"/>
    </row>
    <row r="17" spans="2:6">
      <c r="B17" s="85"/>
      <c r="C17" s="82"/>
      <c r="D17" s="82"/>
      <c r="E17" s="83"/>
      <c r="F17" s="84"/>
    </row>
    <row r="18" spans="2:6">
      <c r="B18" s="85"/>
      <c r="C18" s="82"/>
      <c r="D18" s="82"/>
      <c r="E18" s="83"/>
      <c r="F18" s="84"/>
    </row>
    <row r="19" spans="2:6" ht="17.25" customHeight="1">
      <c r="B19" s="105"/>
      <c r="C19" s="103" t="s">
        <v>187</v>
      </c>
      <c r="D19" s="98" t="s">
        <v>15</v>
      </c>
      <c r="E19" s="98" t="s">
        <v>16</v>
      </c>
      <c r="F19" s="99" t="s">
        <v>5</v>
      </c>
    </row>
    <row r="20" spans="2:6">
      <c r="B20" s="106"/>
      <c r="C20" s="116" t="s">
        <v>328</v>
      </c>
      <c r="D20" s="117" t="s">
        <v>7</v>
      </c>
      <c r="E20" s="6" t="s">
        <v>18</v>
      </c>
      <c r="F20" s="93"/>
    </row>
    <row r="21" spans="2:6">
      <c r="B21" s="106"/>
      <c r="C21" s="116"/>
      <c r="D21" s="117" t="s">
        <v>17</v>
      </c>
      <c r="E21" s="6"/>
      <c r="F21" s="93"/>
    </row>
    <row r="22" spans="2:6">
      <c r="B22" s="107"/>
      <c r="C22" s="116"/>
      <c r="D22" s="117" t="s">
        <v>19</v>
      </c>
      <c r="E22" s="6"/>
      <c r="F22" s="93"/>
    </row>
    <row r="23" spans="2:6">
      <c r="B23" s="107"/>
      <c r="C23" s="116"/>
      <c r="D23" s="117"/>
      <c r="E23" s="6"/>
      <c r="F23" s="93"/>
    </row>
    <row r="24" spans="2:6" ht="51">
      <c r="B24" s="106"/>
      <c r="C24" s="101" t="s">
        <v>329</v>
      </c>
      <c r="D24" s="6">
        <v>2021</v>
      </c>
      <c r="E24" s="6" t="s">
        <v>112</v>
      </c>
      <c r="F24" s="93" t="s">
        <v>169</v>
      </c>
    </row>
    <row r="25" spans="2:6" ht="25.5">
      <c r="B25" s="106"/>
      <c r="C25" s="101"/>
      <c r="D25" s="6" t="s">
        <v>380</v>
      </c>
      <c r="E25" s="6"/>
      <c r="F25" s="93" t="s">
        <v>381</v>
      </c>
    </row>
    <row r="26" spans="2:6">
      <c r="B26" s="107"/>
      <c r="C26" s="101"/>
      <c r="D26" s="6"/>
      <c r="E26" s="6"/>
      <c r="F26" s="93"/>
    </row>
    <row r="27" spans="2:6" ht="76.5">
      <c r="B27" s="106"/>
      <c r="C27" s="101" t="s">
        <v>332</v>
      </c>
      <c r="D27" s="6" t="s">
        <v>24</v>
      </c>
      <c r="E27" s="6" t="s">
        <v>405</v>
      </c>
      <c r="F27" s="93" t="s">
        <v>406</v>
      </c>
    </row>
    <row r="28" spans="2:6" ht="140.25">
      <c r="B28" s="106"/>
      <c r="C28" s="101"/>
      <c r="D28" s="6" t="s">
        <v>95</v>
      </c>
      <c r="E28" s="6" t="s">
        <v>323</v>
      </c>
      <c r="F28" s="94" t="s">
        <v>340</v>
      </c>
    </row>
    <row r="29" spans="2:6" ht="63.75">
      <c r="B29" s="106"/>
      <c r="C29" s="104"/>
      <c r="D29" s="38" t="s">
        <v>96</v>
      </c>
      <c r="E29" s="6" t="s">
        <v>324</v>
      </c>
      <c r="F29" s="94" t="s">
        <v>171</v>
      </c>
    </row>
    <row r="30" spans="2:6" ht="63.75">
      <c r="B30" s="106"/>
      <c r="C30" s="101"/>
      <c r="D30" s="6" t="s">
        <v>97</v>
      </c>
      <c r="E30" s="6" t="s">
        <v>325</v>
      </c>
      <c r="F30" s="93" t="s">
        <v>172</v>
      </c>
    </row>
    <row r="31" spans="2:6" ht="51">
      <c r="B31" s="106"/>
      <c r="C31" s="101"/>
      <c r="D31" s="6" t="s">
        <v>94</v>
      </c>
      <c r="E31" s="6" t="s">
        <v>326</v>
      </c>
      <c r="F31" s="93" t="s">
        <v>173</v>
      </c>
    </row>
    <row r="32" spans="2:6">
      <c r="B32" s="108"/>
      <c r="C32" s="101"/>
      <c r="D32" s="6"/>
      <c r="E32" s="6"/>
      <c r="F32" s="93"/>
    </row>
    <row r="33" spans="2:6">
      <c r="B33" s="109"/>
      <c r="C33" s="101" t="s">
        <v>330</v>
      </c>
      <c r="D33" s="6" t="s">
        <v>0</v>
      </c>
      <c r="E33" s="6" t="s">
        <v>0</v>
      </c>
      <c r="F33" s="93"/>
    </row>
    <row r="34" spans="2:6">
      <c r="B34" s="106"/>
      <c r="C34" s="101"/>
      <c r="D34" s="6" t="s">
        <v>3</v>
      </c>
      <c r="E34" s="6" t="s">
        <v>3</v>
      </c>
      <c r="F34" s="93"/>
    </row>
    <row r="35" spans="2:6" ht="25.5">
      <c r="B35" s="106"/>
      <c r="C35" s="101"/>
      <c r="D35" s="6" t="s">
        <v>4</v>
      </c>
      <c r="E35" s="6" t="s">
        <v>194</v>
      </c>
      <c r="F35" s="93" t="s">
        <v>174</v>
      </c>
    </row>
    <row r="36" spans="2:6">
      <c r="B36" s="106"/>
      <c r="C36" s="12"/>
      <c r="D36" s="233"/>
      <c r="E36" s="233"/>
      <c r="F36" s="95"/>
    </row>
    <row r="37" spans="2:6">
      <c r="B37" s="106"/>
      <c r="C37" s="101" t="s">
        <v>331</v>
      </c>
      <c r="D37" s="6" t="s">
        <v>9</v>
      </c>
      <c r="E37" s="6" t="s">
        <v>175</v>
      </c>
      <c r="F37" s="93"/>
    </row>
    <row r="38" spans="2:6">
      <c r="B38" s="106"/>
      <c r="C38" s="101"/>
      <c r="D38" s="6" t="s">
        <v>10</v>
      </c>
      <c r="E38" s="6" t="s">
        <v>176</v>
      </c>
      <c r="F38" s="93"/>
    </row>
    <row r="39" spans="2:6">
      <c r="B39" s="106"/>
      <c r="C39" s="101"/>
      <c r="D39" s="6" t="s">
        <v>11</v>
      </c>
      <c r="E39" s="6" t="s">
        <v>177</v>
      </c>
      <c r="F39" s="93"/>
    </row>
    <row r="40" spans="2:6">
      <c r="B40" s="106"/>
      <c r="C40" s="101"/>
      <c r="D40" s="6" t="s">
        <v>12</v>
      </c>
      <c r="E40" s="6" t="s">
        <v>178</v>
      </c>
      <c r="F40" s="93"/>
    </row>
    <row r="41" spans="2:6">
      <c r="B41" s="106"/>
      <c r="C41" s="101"/>
      <c r="D41" s="6" t="s">
        <v>13</v>
      </c>
      <c r="E41" s="6" t="s">
        <v>179</v>
      </c>
      <c r="F41" s="93"/>
    </row>
    <row r="42" spans="2:6">
      <c r="B42" s="106"/>
      <c r="C42" s="101"/>
      <c r="D42" s="6" t="s">
        <v>14</v>
      </c>
      <c r="E42" s="6" t="s">
        <v>180</v>
      </c>
      <c r="F42" s="93"/>
    </row>
    <row r="43" spans="2:6" ht="63.75">
      <c r="B43" s="106"/>
      <c r="C43" s="101"/>
      <c r="D43" s="6" t="s">
        <v>8</v>
      </c>
      <c r="E43" s="6" t="s">
        <v>181</v>
      </c>
      <c r="F43" s="93" t="s">
        <v>196</v>
      </c>
    </row>
    <row r="44" spans="2:6">
      <c r="B44" s="106"/>
      <c r="C44" s="101"/>
      <c r="D44" s="6"/>
      <c r="E44" s="6"/>
      <c r="F44" s="93"/>
    </row>
    <row r="45" spans="2:6" ht="63.75">
      <c r="B45" s="106"/>
      <c r="C45" s="101" t="s">
        <v>303</v>
      </c>
      <c r="D45" s="6" t="s">
        <v>122</v>
      </c>
      <c r="E45" s="6" t="s">
        <v>113</v>
      </c>
      <c r="F45" s="93" t="s">
        <v>212</v>
      </c>
    </row>
    <row r="46" spans="2:6">
      <c r="B46" s="106"/>
      <c r="C46" s="101"/>
      <c r="D46" s="6" t="s">
        <v>108</v>
      </c>
      <c r="E46" s="6" t="s">
        <v>20</v>
      </c>
      <c r="F46" s="93" t="s">
        <v>213</v>
      </c>
    </row>
    <row r="47" spans="2:6">
      <c r="B47" s="106"/>
      <c r="C47" s="101"/>
      <c r="D47" s="6" t="s">
        <v>109</v>
      </c>
      <c r="E47" s="6" t="s">
        <v>21</v>
      </c>
      <c r="F47" s="93"/>
    </row>
    <row r="48" spans="2:6" ht="51">
      <c r="B48" s="106"/>
      <c r="C48" s="101"/>
      <c r="D48" s="6" t="s">
        <v>123</v>
      </c>
      <c r="E48" s="6" t="s">
        <v>125</v>
      </c>
      <c r="F48" s="93" t="s">
        <v>182</v>
      </c>
    </row>
    <row r="49" spans="2:6">
      <c r="B49" s="106"/>
      <c r="C49" s="101"/>
      <c r="D49" s="6" t="s">
        <v>114</v>
      </c>
      <c r="E49" s="6" t="s">
        <v>115</v>
      </c>
      <c r="F49" s="93"/>
    </row>
    <row r="50" spans="2:6" ht="25.5">
      <c r="B50" s="107"/>
      <c r="C50" s="101"/>
      <c r="D50" s="6" t="s">
        <v>116</v>
      </c>
      <c r="E50" s="6" t="s">
        <v>117</v>
      </c>
      <c r="F50" s="93" t="s">
        <v>121</v>
      </c>
    </row>
    <row r="51" spans="2:6">
      <c r="B51" s="107"/>
      <c r="C51" s="101"/>
      <c r="D51" s="6" t="s">
        <v>124</v>
      </c>
      <c r="E51" s="6" t="s">
        <v>118</v>
      </c>
      <c r="F51" s="93"/>
    </row>
    <row r="52" spans="2:6" ht="51">
      <c r="B52" s="107"/>
      <c r="C52" s="101"/>
      <c r="D52" s="6" t="s">
        <v>119</v>
      </c>
      <c r="E52" s="6" t="s">
        <v>120</v>
      </c>
      <c r="F52" s="93" t="s">
        <v>183</v>
      </c>
    </row>
    <row r="53" spans="2:6" ht="25.5">
      <c r="B53" s="107"/>
      <c r="C53" s="101"/>
      <c r="D53" s="6" t="s">
        <v>227</v>
      </c>
      <c r="E53" s="6" t="s">
        <v>228</v>
      </c>
      <c r="F53" s="93"/>
    </row>
    <row r="54" spans="2:6" ht="25.5">
      <c r="B54" s="107"/>
      <c r="C54" s="101"/>
      <c r="D54" s="6" t="s">
        <v>229</v>
      </c>
      <c r="E54" s="6" t="s">
        <v>228</v>
      </c>
      <c r="F54" s="93"/>
    </row>
    <row r="55" spans="2:6" ht="38.25">
      <c r="B55" s="107"/>
      <c r="C55" s="101"/>
      <c r="D55" s="6" t="s">
        <v>1</v>
      </c>
      <c r="E55" s="6" t="s">
        <v>22</v>
      </c>
      <c r="F55" s="93" t="s">
        <v>184</v>
      </c>
    </row>
    <row r="56" spans="2:6" ht="25.5">
      <c r="B56" s="107"/>
      <c r="C56" s="101"/>
      <c r="D56" s="6" t="s">
        <v>2</v>
      </c>
      <c r="E56" s="6" t="s">
        <v>23</v>
      </c>
      <c r="F56" s="93" t="s">
        <v>185</v>
      </c>
    </row>
    <row r="57" spans="2:6">
      <c r="B57" s="107"/>
      <c r="C57" s="101"/>
      <c r="D57" s="6"/>
      <c r="E57" s="6"/>
      <c r="F57" s="93"/>
    </row>
    <row r="58" spans="2:6" ht="25.5">
      <c r="B58" s="109"/>
      <c r="C58" s="101" t="s">
        <v>26</v>
      </c>
      <c r="D58" s="6"/>
      <c r="E58" s="6" t="s">
        <v>28</v>
      </c>
      <c r="F58" s="93" t="s">
        <v>186</v>
      </c>
    </row>
    <row r="59" spans="2:6">
      <c r="B59" s="109"/>
      <c r="C59" s="101"/>
      <c r="D59" s="6"/>
      <c r="E59" s="6"/>
      <c r="F59" s="93"/>
    </row>
    <row r="60" spans="2:6" ht="145.5" customHeight="1">
      <c r="B60" s="109"/>
      <c r="C60" s="101" t="s">
        <v>27</v>
      </c>
      <c r="D60" s="6"/>
      <c r="E60" s="6" t="s">
        <v>98</v>
      </c>
      <c r="F60" s="93" t="s">
        <v>355</v>
      </c>
    </row>
    <row r="61" spans="2:6">
      <c r="B61" s="109"/>
      <c r="C61" s="101"/>
      <c r="D61" s="6"/>
      <c r="E61" s="6"/>
      <c r="F61" s="93"/>
    </row>
    <row r="62" spans="2:6">
      <c r="B62" s="110"/>
      <c r="C62" s="102" t="s">
        <v>25</v>
      </c>
      <c r="D62" s="96"/>
      <c r="E62" s="96"/>
      <c r="F62" s="97" t="s">
        <v>304</v>
      </c>
    </row>
    <row r="63" spans="2:6">
      <c r="B63" s="12"/>
      <c r="C63" s="12"/>
      <c r="D63" s="233"/>
      <c r="E63" s="233"/>
      <c r="F63" s="233"/>
    </row>
    <row r="64" spans="2:6">
      <c r="D64" s="233"/>
      <c r="E64" s="233"/>
      <c r="F64" s="233"/>
    </row>
    <row r="65" spans="2:6">
      <c r="D65" s="233"/>
      <c r="E65" s="233"/>
      <c r="F65" s="233"/>
    </row>
    <row r="66" spans="2:6">
      <c r="D66" s="233"/>
      <c r="E66" s="233"/>
      <c r="F66" s="233"/>
    </row>
    <row r="67" spans="2:6">
      <c r="D67" s="233"/>
      <c r="E67" s="233"/>
      <c r="F67" s="233"/>
    </row>
    <row r="68" spans="2:6">
      <c r="D68" s="233"/>
      <c r="E68" s="233"/>
      <c r="F68" s="233"/>
    </row>
    <row r="69" spans="2:6">
      <c r="D69" s="233"/>
      <c r="E69" s="233"/>
      <c r="F69" s="233"/>
    </row>
    <row r="70" spans="2:6">
      <c r="B70" s="2"/>
      <c r="C70" s="2"/>
      <c r="D70" s="233"/>
      <c r="E70" s="233"/>
      <c r="F70" s="233"/>
    </row>
    <row r="71" spans="2:6">
      <c r="B71" s="239"/>
      <c r="C71" s="239"/>
    </row>
    <row r="72" spans="2:6">
      <c r="B72" s="239"/>
      <c r="C72" s="239"/>
    </row>
    <row r="73" spans="2:6">
      <c r="B73" s="239"/>
      <c r="C73" s="239"/>
    </row>
    <row r="74" spans="2:6">
      <c r="B74" s="239"/>
      <c r="C74" s="239"/>
    </row>
    <row r="75" spans="2:6">
      <c r="B75" s="239"/>
      <c r="C75" s="239"/>
    </row>
    <row r="76" spans="2:6">
      <c r="B76" s="239"/>
      <c r="C76" s="239"/>
    </row>
    <row r="77" spans="2:6">
      <c r="B77" s="239"/>
      <c r="C77" s="239"/>
    </row>
    <row r="78" spans="2:6">
      <c r="B78" s="239"/>
      <c r="C78" s="239"/>
    </row>
    <row r="79" spans="2:6">
      <c r="B79" s="239"/>
      <c r="C79" s="239"/>
    </row>
    <row r="80" spans="2:6">
      <c r="B80" s="239"/>
      <c r="C80" s="239"/>
    </row>
    <row r="81" spans="2:3">
      <c r="B81" s="239"/>
      <c r="C81" s="239"/>
    </row>
    <row r="82" spans="2:3">
      <c r="B82" s="239"/>
      <c r="C82" s="239"/>
    </row>
    <row r="83" spans="2:3">
      <c r="B83" s="239"/>
      <c r="C83" s="239"/>
    </row>
    <row r="84" spans="2:3">
      <c r="B84" s="239"/>
      <c r="C84" s="239"/>
    </row>
    <row r="85" spans="2:3">
      <c r="B85" s="239"/>
      <c r="C85" s="239"/>
    </row>
    <row r="86" spans="2:3">
      <c r="B86" s="239"/>
      <c r="C86" s="239"/>
    </row>
    <row r="87" spans="2:3">
      <c r="B87" s="239"/>
      <c r="C87" s="239"/>
    </row>
    <row r="88" spans="2:3">
      <c r="B88" s="239"/>
      <c r="C88" s="239"/>
    </row>
    <row r="89" spans="2:3">
      <c r="B89" s="239"/>
      <c r="C89" s="239"/>
    </row>
    <row r="90" spans="2:3">
      <c r="B90" s="239"/>
      <c r="C90" s="239"/>
    </row>
    <row r="91" spans="2:3">
      <c r="B91" s="239"/>
      <c r="C91" s="239"/>
    </row>
    <row r="92" spans="2:3">
      <c r="B92" s="239"/>
      <c r="C92" s="239"/>
    </row>
    <row r="93" spans="2:3">
      <c r="B93" s="239"/>
      <c r="C93" s="239"/>
    </row>
    <row r="94" spans="2:3">
      <c r="B94" s="239"/>
      <c r="C94" s="239"/>
    </row>
    <row r="95" spans="2:3">
      <c r="B95" s="239"/>
      <c r="C95" s="239"/>
    </row>
    <row r="96" spans="2:3">
      <c r="B96" s="239"/>
      <c r="C96" s="239"/>
    </row>
    <row r="97" spans="2:3">
      <c r="B97" s="239"/>
      <c r="C97" s="239"/>
    </row>
    <row r="98" spans="2:3">
      <c r="B98" s="239"/>
      <c r="C98" s="239"/>
    </row>
    <row r="99" spans="2:3">
      <c r="B99" s="239"/>
      <c r="C99" s="239"/>
    </row>
    <row r="100" spans="2:3">
      <c r="B100" s="239"/>
      <c r="C100" s="239"/>
    </row>
    <row r="101" spans="2:3">
      <c r="B101" s="239"/>
      <c r="C101" s="239"/>
    </row>
  </sheetData>
  <customSheetViews>
    <customSheetView guid="{543ACE64-70AC-496D-968C-B6AB259FBCA7}" showPageBreaks="1" printArea="1">
      <rowBreaks count="1" manualBreakCount="1">
        <brk id="45" max="3" man="1"/>
      </rowBreaks>
      <pageMargins left="0.75" right="0.43" top="0.66" bottom="0.75" header="0.5" footer="0.5"/>
      <pageSetup paperSize="9" scale="80" orientation="portrait" r:id="rId1"/>
      <headerFooter alignWithMargins="0"/>
    </customSheetView>
  </customSheetViews>
  <mergeCells count="4">
    <mergeCell ref="B1:F1"/>
    <mergeCell ref="B15:B16"/>
    <mergeCell ref="C13:F13"/>
    <mergeCell ref="C15:F15"/>
  </mergeCells>
  <phoneticPr fontId="0" type="noConversion"/>
  <pageMargins left="0.70866141732283472" right="0.70866141732283472" top="0.74803149606299213" bottom="0.74803149606299213" header="0.31496062992125984" footer="0.31496062992125984"/>
  <pageSetup paperSize="9" scale="68" fitToHeight="4" orientation="portrait" r:id="rId2"/>
  <headerFooter alignWithMargins="0"/>
  <rowBreaks count="1" manualBreakCount="1">
    <brk id="3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codeName="Sheet7">
    <tabColor rgb="FF00B050"/>
    <pageSetUpPr autoPageBreaks="0"/>
  </sheetPr>
  <dimension ref="A1:BF1"/>
  <sheetViews>
    <sheetView zoomScaleNormal="100" zoomScaleSheetLayoutView="100" workbookViewId="0"/>
  </sheetViews>
  <sheetFormatPr defaultColWidth="9.5" defaultRowHeight="12.75"/>
  <cols>
    <col min="1" max="2" width="10.5" style="30" customWidth="1"/>
    <col min="3" max="3" width="12.75" style="30" customWidth="1"/>
    <col min="4" max="4" width="10.5" style="30" customWidth="1"/>
    <col min="5" max="5" width="19.5" style="30" customWidth="1"/>
    <col min="6" max="6" width="13.375" style="30" bestFit="1" customWidth="1"/>
    <col min="7" max="7" width="14.75" style="30" customWidth="1"/>
    <col min="8" max="8" width="15.75" style="30" customWidth="1"/>
    <col min="9" max="9" width="17.5" style="30" customWidth="1"/>
    <col min="10" max="10" width="16.75" style="15" customWidth="1"/>
    <col min="11" max="11" width="9" style="15" customWidth="1"/>
    <col min="12" max="20" width="9.5" style="30"/>
    <col min="21" max="25" width="11.5" style="30" customWidth="1"/>
    <col min="26" max="16384" width="9.5" style="30"/>
  </cols>
  <sheetData>
    <row r="1" spans="1:58" ht="28.5" customHeight="1">
      <c r="A1" s="173" t="s">
        <v>328</v>
      </c>
      <c r="B1" s="173" t="s">
        <v>329</v>
      </c>
      <c r="C1" s="173" t="s">
        <v>331</v>
      </c>
      <c r="D1" s="173" t="s">
        <v>330</v>
      </c>
      <c r="E1" s="173" t="s">
        <v>303</v>
      </c>
      <c r="F1" s="178" t="s">
        <v>341</v>
      </c>
      <c r="G1" s="237" t="s">
        <v>105</v>
      </c>
      <c r="H1" s="238" t="s">
        <v>106</v>
      </c>
      <c r="I1" s="175" t="s">
        <v>111</v>
      </c>
      <c r="J1" s="176" t="s">
        <v>25</v>
      </c>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row>
  </sheetData>
  <autoFilter ref="A1:J1" xr:uid="{00000000-0009-0000-0000-000005000000}"/>
  <customSheetViews>
    <customSheetView guid="{543ACE64-70AC-496D-968C-B6AB259FBCA7}" fitToPage="1" printArea="1">
      <pageMargins left="0.55118110236220474" right="0.55118110236220474" top="0.59055118110236227" bottom="0.51181102362204722" header="0.39370078740157483" footer="0.31496062992125984"/>
      <printOptions gridLines="1"/>
      <pageSetup paperSize="9" scale="58" fitToHeight="29" orientation="portrait" blackAndWhite="1" horizontalDpi="300" verticalDpi="300" r:id="rId1"/>
      <headerFooter alignWithMargins="0">
        <oddFooter>&amp;L&amp;F   &amp;A&amp;CPage &amp;P</oddFooter>
      </headerFooter>
    </customSheetView>
  </customSheetViews>
  <phoneticPr fontId="0" type="noConversion"/>
  <hyperlinks>
    <hyperlink ref="C1" location="DatabaseA_Format!C37" display="AGE" xr:uid="{00000000-0004-0000-0500-000000000000}"/>
    <hyperlink ref="D1" location="DatabaseA_Format!C33" display="GENDER" xr:uid="{00000000-0004-0000-0500-000001000000}"/>
    <hyperlink ref="E1" location="DatabaseA_Format!C45" display="ISCED-A 2011" xr:uid="{00000000-0004-0000-0500-000002000000}"/>
    <hyperlink ref="F1" location="DatabaseA_Format!C27" display="EARNINGS_CATEGORY" xr:uid="{00000000-0004-0000-0500-000003000000}"/>
    <hyperlink ref="A1" location="DatabaseA_Format!C20" display="COUNTRY" xr:uid="{00000000-0004-0000-0500-000004000000}"/>
    <hyperlink ref="B1" location="DatabaseA_Format!C24" display="YEAR" xr:uid="{00000000-0004-0000-0500-000005000000}"/>
    <hyperlink ref="G1" location="DatabaseA_Format!C58" display="Population, sum" xr:uid="{00000000-0004-0000-0500-000006000000}"/>
    <hyperlink ref="H1" location="DatabaseA_Format!C60" display="Earnings, sum" xr:uid="{00000000-0004-0000-0500-000007000000}"/>
  </hyperlinks>
  <printOptions gridLines="1" gridLinesSet="0"/>
  <pageMargins left="0.55118110236220474" right="0.55118110236220474" top="0.59055118110236227" bottom="0.51181102362204722" header="0.39370078740157483" footer="0.31496062992125984"/>
  <pageSetup paperSize="9" scale="56" fitToHeight="29" orientation="portrait" blackAndWhite="1" horizontalDpi="300" verticalDpi="300" r:id="rId2"/>
  <headerFooter alignWithMargins="0">
    <oddFooter>&amp;L&amp;F   &amp;A&amp;CPage &amp;P</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tint="0.59999389629810485"/>
  </sheetPr>
  <dimension ref="B1:F99"/>
  <sheetViews>
    <sheetView zoomScaleNormal="100" zoomScaleSheetLayoutView="100" workbookViewId="0"/>
  </sheetViews>
  <sheetFormatPr defaultColWidth="29.375" defaultRowHeight="12.75"/>
  <cols>
    <col min="1" max="1" width="3.75" style="1" customWidth="1"/>
    <col min="2" max="3" width="12.75" style="1" customWidth="1"/>
    <col min="4" max="4" width="17.25" style="1" customWidth="1"/>
    <col min="5" max="5" width="23.5" style="7" customWidth="1"/>
    <col min="6" max="6" width="64.5" style="8" customWidth="1"/>
    <col min="7" max="16384" width="29.375" style="1"/>
  </cols>
  <sheetData>
    <row r="1" spans="2:6" ht="18" customHeight="1">
      <c r="B1" s="300" t="s">
        <v>137</v>
      </c>
      <c r="C1" s="300"/>
      <c r="D1" s="300"/>
      <c r="E1" s="300"/>
      <c r="F1" s="300"/>
    </row>
    <row r="2" spans="2:6">
      <c r="B2" s="3" t="s">
        <v>100</v>
      </c>
      <c r="C2" s="3"/>
    </row>
    <row r="4" spans="2:6">
      <c r="B4" s="79" t="s">
        <v>407</v>
      </c>
      <c r="C4" s="79"/>
      <c r="D4" s="64"/>
      <c r="E4" s="65"/>
      <c r="F4" s="66"/>
    </row>
    <row r="6" spans="2:6">
      <c r="B6" s="90" t="s">
        <v>29</v>
      </c>
      <c r="C6" s="80" t="s">
        <v>353</v>
      </c>
      <c r="D6" s="80"/>
      <c r="E6" s="81"/>
      <c r="F6" s="236"/>
    </row>
    <row r="7" spans="2:6">
      <c r="B7" s="86"/>
      <c r="C7" s="87" t="s">
        <v>48</v>
      </c>
      <c r="D7" s="100"/>
      <c r="E7" s="88"/>
      <c r="F7" s="89"/>
    </row>
    <row r="8" spans="2:6">
      <c r="D8" s="9"/>
    </row>
    <row r="9" spans="2:6">
      <c r="B9" s="90" t="s">
        <v>165</v>
      </c>
      <c r="C9" s="80" t="s">
        <v>356</v>
      </c>
      <c r="D9" s="80"/>
      <c r="E9" s="81"/>
      <c r="F9" s="236"/>
    </row>
    <row r="10" spans="2:6">
      <c r="B10" s="86"/>
      <c r="C10" s="91" t="s">
        <v>47</v>
      </c>
      <c r="D10" s="100"/>
      <c r="E10" s="88"/>
      <c r="F10" s="89"/>
    </row>
    <row r="11" spans="2:6">
      <c r="D11" s="3"/>
    </row>
    <row r="12" spans="2:6">
      <c r="B12" s="90" t="s">
        <v>166</v>
      </c>
      <c r="C12" s="92" t="s">
        <v>162</v>
      </c>
      <c r="D12" s="80"/>
      <c r="E12" s="81"/>
      <c r="F12" s="236"/>
    </row>
    <row r="13" spans="2:6">
      <c r="B13" s="112"/>
      <c r="C13" s="87" t="s">
        <v>409</v>
      </c>
      <c r="D13" s="100"/>
      <c r="E13" s="88"/>
      <c r="F13" s="89"/>
    </row>
    <row r="15" spans="2:6">
      <c r="B15" s="313" t="s">
        <v>188</v>
      </c>
      <c r="C15" s="80" t="s">
        <v>408</v>
      </c>
      <c r="D15" s="80"/>
      <c r="E15" s="81"/>
      <c r="F15" s="236"/>
    </row>
    <row r="16" spans="2:6">
      <c r="B16" s="314"/>
      <c r="C16" s="1" t="s">
        <v>209</v>
      </c>
      <c r="D16" s="82"/>
      <c r="E16" s="83"/>
      <c r="F16" s="84"/>
    </row>
    <row r="17" spans="2:6">
      <c r="B17" s="314"/>
      <c r="C17" s="1" t="s">
        <v>42</v>
      </c>
      <c r="D17" s="82"/>
      <c r="E17" s="83"/>
      <c r="F17" s="84"/>
    </row>
    <row r="18" spans="2:6">
      <c r="B18" s="314"/>
      <c r="C18" s="82"/>
      <c r="D18" s="82"/>
      <c r="E18" s="83"/>
      <c r="F18" s="84"/>
    </row>
    <row r="19" spans="2:6">
      <c r="B19" s="314"/>
      <c r="C19" s="233" t="s">
        <v>37</v>
      </c>
      <c r="D19" s="11" t="s">
        <v>32</v>
      </c>
      <c r="E19" s="83"/>
      <c r="F19" s="84"/>
    </row>
    <row r="20" spans="2:6">
      <c r="B20" s="314"/>
      <c r="C20" s="233" t="s">
        <v>38</v>
      </c>
      <c r="D20" s="11" t="s">
        <v>33</v>
      </c>
      <c r="E20" s="83"/>
      <c r="F20" s="84"/>
    </row>
    <row r="21" spans="2:6">
      <c r="B21" s="234"/>
      <c r="C21" s="233" t="s">
        <v>39</v>
      </c>
      <c r="D21" s="11" t="s">
        <v>34</v>
      </c>
      <c r="E21" s="83"/>
      <c r="F21" s="84"/>
    </row>
    <row r="22" spans="2:6">
      <c r="B22" s="234"/>
      <c r="C22" s="233" t="s">
        <v>40</v>
      </c>
      <c r="D22" s="11" t="s">
        <v>35</v>
      </c>
      <c r="E22" s="83"/>
      <c r="F22" s="84"/>
    </row>
    <row r="23" spans="2:6">
      <c r="B23" s="113"/>
      <c r="C23" s="235" t="s">
        <v>41</v>
      </c>
      <c r="D23" s="114" t="s">
        <v>36</v>
      </c>
      <c r="E23" s="88"/>
      <c r="F23" s="89"/>
    </row>
    <row r="24" spans="2:6">
      <c r="D24" s="9"/>
    </row>
    <row r="25" spans="2:6">
      <c r="B25" s="319" t="s">
        <v>190</v>
      </c>
      <c r="C25" s="80" t="s">
        <v>189</v>
      </c>
      <c r="D25" s="80"/>
      <c r="E25" s="81"/>
      <c r="F25" s="236"/>
    </row>
    <row r="26" spans="2:6">
      <c r="B26" s="320"/>
      <c r="C26" s="82"/>
      <c r="D26" s="82"/>
      <c r="E26" s="83"/>
      <c r="F26" s="84"/>
    </row>
    <row r="27" spans="2:6">
      <c r="B27" s="111"/>
      <c r="C27" s="1" t="s">
        <v>358</v>
      </c>
      <c r="D27" s="82"/>
      <c r="E27" s="83"/>
      <c r="F27" s="84"/>
    </row>
    <row r="28" spans="2:6">
      <c r="B28" s="111"/>
      <c r="C28" s="61" t="s">
        <v>191</v>
      </c>
      <c r="D28" s="82"/>
      <c r="E28" s="83"/>
      <c r="F28" s="84"/>
    </row>
    <row r="29" spans="2:6">
      <c r="B29" s="111"/>
      <c r="C29" s="82"/>
      <c r="D29" s="82"/>
      <c r="E29" s="83"/>
      <c r="F29" s="84"/>
    </row>
    <row r="30" spans="2:6">
      <c r="B30" s="111"/>
      <c r="C30" s="1" t="s">
        <v>357</v>
      </c>
      <c r="D30" s="82"/>
      <c r="E30" s="83"/>
      <c r="F30" s="84"/>
    </row>
    <row r="31" spans="2:6">
      <c r="B31" s="111"/>
      <c r="C31" s="82"/>
      <c r="E31" s="83"/>
      <c r="F31" s="84"/>
    </row>
    <row r="32" spans="2:6">
      <c r="B32" s="111"/>
      <c r="C32" s="1" t="s">
        <v>192</v>
      </c>
      <c r="D32" s="82"/>
      <c r="E32" s="83"/>
      <c r="F32" s="84"/>
    </row>
    <row r="33" spans="2:6">
      <c r="B33" s="111"/>
      <c r="C33" s="82"/>
      <c r="D33" s="82"/>
      <c r="E33" s="83"/>
      <c r="F33" s="84"/>
    </row>
    <row r="34" spans="2:6">
      <c r="B34" s="111"/>
      <c r="C34" s="1" t="s">
        <v>193</v>
      </c>
      <c r="D34" s="82"/>
      <c r="E34" s="83"/>
      <c r="F34" s="84"/>
    </row>
    <row r="35" spans="2:6">
      <c r="B35" s="111"/>
      <c r="C35" s="82"/>
      <c r="D35" s="82"/>
      <c r="E35" s="83"/>
      <c r="F35" s="84"/>
    </row>
    <row r="36" spans="2:6">
      <c r="B36" s="111"/>
      <c r="C36" s="1" t="s">
        <v>45</v>
      </c>
      <c r="D36" s="82"/>
      <c r="E36" s="83"/>
      <c r="F36" s="84"/>
    </row>
    <row r="37" spans="2:6">
      <c r="B37" s="111"/>
      <c r="C37" s="1" t="s">
        <v>410</v>
      </c>
      <c r="D37" s="82"/>
      <c r="E37" s="83"/>
      <c r="F37" s="84"/>
    </row>
    <row r="38" spans="2:6">
      <c r="B38" s="111"/>
      <c r="C38" s="1" t="s">
        <v>411</v>
      </c>
      <c r="D38" s="82"/>
      <c r="E38" s="83"/>
      <c r="F38" s="84"/>
    </row>
    <row r="39" spans="2:6">
      <c r="B39" s="112"/>
      <c r="C39" s="100"/>
      <c r="D39" s="100"/>
      <c r="E39" s="88"/>
      <c r="F39" s="89"/>
    </row>
    <row r="40" spans="2:6">
      <c r="D40" s="3"/>
    </row>
    <row r="41" spans="2:6">
      <c r="D41" s="3"/>
    </row>
    <row r="42" spans="2:6">
      <c r="B42" s="313" t="s">
        <v>167</v>
      </c>
      <c r="C42" s="317" t="s">
        <v>168</v>
      </c>
      <c r="D42" s="317"/>
      <c r="E42" s="317"/>
      <c r="F42" s="318"/>
    </row>
    <row r="43" spans="2:6">
      <c r="B43" s="314"/>
      <c r="C43" s="82" t="s">
        <v>346</v>
      </c>
      <c r="D43" s="37"/>
      <c r="E43" s="37"/>
      <c r="F43" s="84"/>
    </row>
    <row r="44" spans="2:6">
      <c r="B44" s="85"/>
      <c r="C44" s="82"/>
      <c r="D44" s="82"/>
      <c r="E44" s="83"/>
      <c r="F44" s="84"/>
    </row>
    <row r="45" spans="2:6">
      <c r="B45" s="85"/>
      <c r="C45" s="82"/>
      <c r="D45" s="82"/>
      <c r="E45" s="83"/>
      <c r="F45" s="84"/>
    </row>
    <row r="46" spans="2:6">
      <c r="B46" s="105"/>
      <c r="C46" s="103" t="s">
        <v>187</v>
      </c>
      <c r="D46" s="98" t="s">
        <v>15</v>
      </c>
      <c r="E46" s="98" t="s">
        <v>16</v>
      </c>
      <c r="F46" s="99" t="s">
        <v>5</v>
      </c>
    </row>
    <row r="47" spans="2:6">
      <c r="B47" s="106"/>
      <c r="C47" s="116" t="s">
        <v>328</v>
      </c>
      <c r="D47" s="117" t="s">
        <v>7</v>
      </c>
      <c r="E47" s="6" t="s">
        <v>18</v>
      </c>
      <c r="F47" s="93"/>
    </row>
    <row r="48" spans="2:6">
      <c r="B48" s="106"/>
      <c r="C48" s="116"/>
      <c r="D48" s="117" t="s">
        <v>17</v>
      </c>
      <c r="E48" s="6"/>
      <c r="F48" s="93"/>
    </row>
    <row r="49" spans="2:6">
      <c r="B49" s="107"/>
      <c r="C49" s="116"/>
      <c r="D49" s="117" t="s">
        <v>19</v>
      </c>
      <c r="E49" s="6"/>
      <c r="F49" s="93"/>
    </row>
    <row r="50" spans="2:6">
      <c r="B50" s="107"/>
      <c r="C50" s="116"/>
      <c r="D50" s="117"/>
      <c r="E50" s="6"/>
      <c r="F50" s="93"/>
    </row>
    <row r="51" spans="2:6" ht="38.25">
      <c r="B51" s="106"/>
      <c r="C51" s="101" t="s">
        <v>329</v>
      </c>
      <c r="D51" s="6">
        <v>2021</v>
      </c>
      <c r="E51" s="6" t="s">
        <v>412</v>
      </c>
      <c r="F51" s="93" t="s">
        <v>169</v>
      </c>
    </row>
    <row r="52" spans="2:6" ht="25.5">
      <c r="B52" s="106"/>
      <c r="C52" s="101"/>
      <c r="D52" s="6" t="s">
        <v>380</v>
      </c>
      <c r="E52" s="6"/>
      <c r="F52" s="93" t="s">
        <v>381</v>
      </c>
    </row>
    <row r="53" spans="2:6">
      <c r="B53" s="107"/>
      <c r="C53" s="101"/>
      <c r="D53" s="6"/>
      <c r="E53" s="6"/>
      <c r="F53" s="93"/>
    </row>
    <row r="54" spans="2:6" ht="25.5">
      <c r="B54" s="106"/>
      <c r="C54" s="5" t="s">
        <v>333</v>
      </c>
      <c r="D54" s="6" t="s">
        <v>30</v>
      </c>
      <c r="E54" s="6" t="s">
        <v>31</v>
      </c>
      <c r="F54" s="93" t="s">
        <v>226</v>
      </c>
    </row>
    <row r="55" spans="2:6">
      <c r="B55" s="106"/>
      <c r="C55" s="101"/>
      <c r="D55" s="4" t="s">
        <v>37</v>
      </c>
      <c r="E55" s="4" t="s">
        <v>32</v>
      </c>
      <c r="F55" s="115"/>
    </row>
    <row r="56" spans="2:6" ht="25.5">
      <c r="B56" s="106"/>
      <c r="C56" s="104"/>
      <c r="D56" s="4" t="s">
        <v>38</v>
      </c>
      <c r="E56" s="4" t="s">
        <v>33</v>
      </c>
      <c r="F56" s="115"/>
    </row>
    <row r="57" spans="2:6" ht="25.5">
      <c r="B57" s="106"/>
      <c r="C57" s="101"/>
      <c r="D57" s="4" t="s">
        <v>39</v>
      </c>
      <c r="E57" s="4" t="s">
        <v>34</v>
      </c>
      <c r="F57" s="115"/>
    </row>
    <row r="58" spans="2:6" ht="38.25">
      <c r="B58" s="106"/>
      <c r="C58" s="101"/>
      <c r="D58" s="4" t="s">
        <v>40</v>
      </c>
      <c r="E58" s="4" t="s">
        <v>35</v>
      </c>
      <c r="F58" s="115"/>
    </row>
    <row r="59" spans="2:6" ht="25.5">
      <c r="B59" s="106"/>
      <c r="C59" s="101"/>
      <c r="D59" s="4" t="s">
        <v>41</v>
      </c>
      <c r="E59" s="4" t="s">
        <v>36</v>
      </c>
      <c r="F59" s="115"/>
    </row>
    <row r="60" spans="2:6">
      <c r="B60" s="106"/>
      <c r="C60" s="101"/>
      <c r="D60" s="4"/>
      <c r="E60" s="4"/>
      <c r="F60" s="115"/>
    </row>
    <row r="61" spans="2:6">
      <c r="B61" s="109"/>
      <c r="C61" s="101" t="s">
        <v>330</v>
      </c>
      <c r="D61" s="6" t="s">
        <v>0</v>
      </c>
      <c r="E61" s="6" t="s">
        <v>0</v>
      </c>
      <c r="F61" s="93"/>
    </row>
    <row r="62" spans="2:6">
      <c r="B62" s="106"/>
      <c r="C62" s="101"/>
      <c r="D62" s="6" t="s">
        <v>3</v>
      </c>
      <c r="E62" s="6" t="s">
        <v>3</v>
      </c>
      <c r="F62" s="93"/>
    </row>
    <row r="63" spans="2:6" ht="25.5">
      <c r="B63" s="106"/>
      <c r="C63" s="101"/>
      <c r="D63" s="6" t="s">
        <v>4</v>
      </c>
      <c r="E63" s="6" t="s">
        <v>194</v>
      </c>
      <c r="F63" s="93" t="s">
        <v>174</v>
      </c>
    </row>
    <row r="64" spans="2:6">
      <c r="B64" s="106"/>
      <c r="C64" s="12"/>
      <c r="D64" s="233"/>
      <c r="E64" s="233"/>
      <c r="F64" s="95"/>
    </row>
    <row r="65" spans="2:6">
      <c r="B65" s="106"/>
      <c r="C65" s="101" t="s">
        <v>331</v>
      </c>
      <c r="D65" s="6" t="s">
        <v>46</v>
      </c>
      <c r="E65" s="6" t="s">
        <v>195</v>
      </c>
      <c r="F65" s="93"/>
    </row>
    <row r="66" spans="2:6">
      <c r="B66" s="106"/>
      <c r="C66" s="101"/>
      <c r="D66" s="6" t="s">
        <v>12</v>
      </c>
      <c r="E66" s="6" t="s">
        <v>178</v>
      </c>
      <c r="F66" s="93"/>
    </row>
    <row r="67" spans="2:6">
      <c r="B67" s="106"/>
      <c r="C67" s="101"/>
      <c r="D67" s="6" t="s">
        <v>13</v>
      </c>
      <c r="E67" s="6" t="s">
        <v>179</v>
      </c>
      <c r="F67" s="93"/>
    </row>
    <row r="68" spans="2:6">
      <c r="B68" s="106"/>
      <c r="C68" s="101"/>
      <c r="D68" s="6" t="s">
        <v>14</v>
      </c>
      <c r="E68" s="6" t="s">
        <v>180</v>
      </c>
      <c r="F68" s="93"/>
    </row>
    <row r="69" spans="2:6" ht="63.75">
      <c r="B69" s="106"/>
      <c r="C69" s="101"/>
      <c r="D69" s="6" t="s">
        <v>8</v>
      </c>
      <c r="E69" s="6" t="s">
        <v>181</v>
      </c>
      <c r="F69" s="93" t="s">
        <v>214</v>
      </c>
    </row>
    <row r="70" spans="2:6">
      <c r="B70" s="106"/>
      <c r="C70" s="101"/>
      <c r="D70" s="6"/>
      <c r="E70" s="6"/>
      <c r="F70" s="93"/>
    </row>
    <row r="71" spans="2:6" ht="38.25">
      <c r="B71" s="106"/>
      <c r="C71" s="101" t="s">
        <v>303</v>
      </c>
      <c r="D71" s="6" t="s">
        <v>122</v>
      </c>
      <c r="E71" s="6" t="s">
        <v>113</v>
      </c>
      <c r="F71" s="93" t="s">
        <v>212</v>
      </c>
    </row>
    <row r="72" spans="2:6">
      <c r="B72" s="106"/>
      <c r="C72" s="101"/>
      <c r="D72" s="6" t="s">
        <v>108</v>
      </c>
      <c r="E72" s="6" t="s">
        <v>20</v>
      </c>
      <c r="F72" s="93" t="s">
        <v>213</v>
      </c>
    </row>
    <row r="73" spans="2:6">
      <c r="B73" s="106"/>
      <c r="C73" s="101"/>
      <c r="D73" s="6" t="s">
        <v>109</v>
      </c>
      <c r="E73" s="6" t="s">
        <v>21</v>
      </c>
      <c r="F73" s="93"/>
    </row>
    <row r="74" spans="2:6" ht="25.5">
      <c r="B74" s="106"/>
      <c r="C74" s="101"/>
      <c r="D74" s="6" t="s">
        <v>114</v>
      </c>
      <c r="E74" s="6" t="s">
        <v>115</v>
      </c>
      <c r="F74" s="93" t="s">
        <v>126</v>
      </c>
    </row>
    <row r="75" spans="2:6" ht="25.5">
      <c r="B75" s="106"/>
      <c r="C75" s="101"/>
      <c r="D75" s="6" t="s">
        <v>116</v>
      </c>
      <c r="E75" s="6" t="s">
        <v>117</v>
      </c>
      <c r="F75" s="93" t="s">
        <v>121</v>
      </c>
    </row>
    <row r="76" spans="2:6">
      <c r="B76" s="106"/>
      <c r="C76" s="101"/>
      <c r="D76" s="6" t="s">
        <v>124</v>
      </c>
      <c r="E76" s="6" t="s">
        <v>118</v>
      </c>
      <c r="F76" s="93"/>
    </row>
    <row r="77" spans="2:6" ht="51">
      <c r="B77" s="106"/>
      <c r="C77" s="101"/>
      <c r="D77" s="6" t="s">
        <v>123</v>
      </c>
      <c r="E77" s="6" t="s">
        <v>125</v>
      </c>
      <c r="F77" s="93" t="s">
        <v>182</v>
      </c>
    </row>
    <row r="78" spans="2:6" ht="51">
      <c r="B78" s="107"/>
      <c r="C78" s="101"/>
      <c r="D78" s="6" t="s">
        <v>119</v>
      </c>
      <c r="E78" s="6" t="s">
        <v>120</v>
      </c>
      <c r="F78" s="93" t="s">
        <v>183</v>
      </c>
    </row>
    <row r="79" spans="2:6" ht="25.5">
      <c r="B79" s="107"/>
      <c r="C79" s="101"/>
      <c r="D79" s="6" t="s">
        <v>1</v>
      </c>
      <c r="E79" s="6" t="s">
        <v>22</v>
      </c>
      <c r="F79" s="93" t="s">
        <v>184</v>
      </c>
    </row>
    <row r="80" spans="2:6" ht="25.5">
      <c r="B80" s="107"/>
      <c r="C80" s="101"/>
      <c r="D80" s="6" t="s">
        <v>2</v>
      </c>
      <c r="E80" s="6" t="s">
        <v>23</v>
      </c>
      <c r="F80" s="93" t="s">
        <v>185</v>
      </c>
    </row>
    <row r="81" spans="2:6">
      <c r="B81" s="107"/>
      <c r="C81" s="101"/>
      <c r="D81" s="6"/>
      <c r="E81" s="6"/>
      <c r="F81" s="93"/>
    </row>
    <row r="82" spans="2:6" ht="38.25">
      <c r="B82" s="109"/>
      <c r="C82" s="10" t="s">
        <v>43</v>
      </c>
      <c r="D82" s="6"/>
      <c r="E82" s="6" t="s">
        <v>44</v>
      </c>
      <c r="F82" s="93" t="s">
        <v>197</v>
      </c>
    </row>
    <row r="83" spans="2:6">
      <c r="B83" s="110"/>
      <c r="C83" s="102" t="s">
        <v>342</v>
      </c>
      <c r="D83" s="96"/>
      <c r="E83" s="96"/>
      <c r="F83" s="97" t="s">
        <v>304</v>
      </c>
    </row>
    <row r="84" spans="2:6">
      <c r="B84" s="12"/>
      <c r="C84" s="12"/>
      <c r="D84" s="233"/>
      <c r="E84" s="233"/>
      <c r="F84" s="233"/>
    </row>
    <row r="85" spans="2:6">
      <c r="B85" s="239"/>
      <c r="C85" s="239"/>
    </row>
    <row r="86" spans="2:6">
      <c r="B86" s="239"/>
      <c r="C86" s="239"/>
    </row>
    <row r="87" spans="2:6">
      <c r="B87" s="239"/>
      <c r="C87" s="239"/>
    </row>
    <row r="88" spans="2:6">
      <c r="B88" s="239"/>
      <c r="C88" s="239"/>
    </row>
    <row r="89" spans="2:6">
      <c r="B89" s="239"/>
      <c r="C89" s="239"/>
    </row>
    <row r="90" spans="2:6">
      <c r="B90" s="239"/>
      <c r="C90" s="239"/>
    </row>
    <row r="91" spans="2:6">
      <c r="B91" s="239"/>
      <c r="C91" s="239"/>
    </row>
    <row r="92" spans="2:6">
      <c r="B92" s="239"/>
      <c r="C92" s="239"/>
    </row>
    <row r="93" spans="2:6">
      <c r="B93" s="239"/>
      <c r="C93" s="239"/>
    </row>
    <row r="94" spans="2:6">
      <c r="B94" s="239"/>
      <c r="C94" s="239"/>
    </row>
    <row r="95" spans="2:6">
      <c r="B95" s="239"/>
      <c r="C95" s="239"/>
    </row>
    <row r="96" spans="2:6">
      <c r="B96" s="239"/>
      <c r="C96" s="239"/>
    </row>
    <row r="97" spans="2:3">
      <c r="B97" s="239"/>
      <c r="C97" s="239"/>
    </row>
    <row r="98" spans="2:3">
      <c r="B98" s="239"/>
      <c r="C98" s="239"/>
    </row>
    <row r="99" spans="2:3">
      <c r="B99" s="239"/>
      <c r="C99" s="239"/>
    </row>
  </sheetData>
  <customSheetViews>
    <customSheetView guid="{543ACE64-70AC-496D-968C-B6AB259FBCA7}" showPageBreaks="1" printArea="1">
      <rowBreaks count="1" manualBreakCount="1">
        <brk id="57" max="3" man="1"/>
      </rowBreaks>
      <pageMargins left="0.74803149606299213" right="0.43307086614173229" top="0.51181102362204722" bottom="0.43307086614173229" header="0.35433070866141736" footer="0.27559055118110237"/>
      <pageSetup paperSize="9" scale="70" fitToHeight="2" orientation="landscape" r:id="rId1"/>
      <headerFooter alignWithMargins="0"/>
    </customSheetView>
  </customSheetViews>
  <mergeCells count="5">
    <mergeCell ref="B1:F1"/>
    <mergeCell ref="B15:B20"/>
    <mergeCell ref="B42:B43"/>
    <mergeCell ref="C42:F42"/>
    <mergeCell ref="B25:B26"/>
  </mergeCells>
  <phoneticPr fontId="0" type="noConversion"/>
  <pageMargins left="0.74803149606299213" right="0.43307086614173229" top="0.51181102362204722" bottom="0.43307086614173229" header="0.35433070866141736" footer="0.27559055118110237"/>
  <pageSetup paperSize="9" scale="70" fitToHeight="2" orientation="portrait" r:id="rId2"/>
  <headerFooter alignWithMargins="0"/>
  <rowBreaks count="2" manualBreakCount="2">
    <brk id="40" max="16383" man="1"/>
    <brk id="63"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A1" transitionEvaluation="1" codeName="Sheet9">
    <tabColor rgb="FF00B050"/>
    <pageSetUpPr autoPageBreaks="0" fitToPage="1"/>
  </sheetPr>
  <dimension ref="A1:BE1"/>
  <sheetViews>
    <sheetView zoomScaleNormal="100" zoomScaleSheetLayoutView="100" workbookViewId="0"/>
  </sheetViews>
  <sheetFormatPr defaultColWidth="9.5" defaultRowHeight="12.75"/>
  <cols>
    <col min="1" max="1" width="15.75" style="30" customWidth="1"/>
    <col min="2" max="2" width="10.5" style="30" customWidth="1"/>
    <col min="3" max="3" width="13.5" style="30" customWidth="1"/>
    <col min="4" max="4" width="10.5" style="30" customWidth="1"/>
    <col min="5" max="5" width="13.75" style="30" customWidth="1"/>
    <col min="6" max="6" width="13" style="30" customWidth="1"/>
    <col min="7" max="8" width="13.25" style="30" customWidth="1"/>
    <col min="9" max="9" width="12.25" style="15" customWidth="1"/>
    <col min="10" max="10" width="9" style="15" customWidth="1"/>
    <col min="11" max="21" width="9.5" style="30"/>
    <col min="22" max="26" width="11.5" style="30" customWidth="1"/>
    <col min="27" max="16384" width="9.5" style="30"/>
  </cols>
  <sheetData>
    <row r="1" spans="1:57" ht="28.5" customHeight="1">
      <c r="A1" s="173" t="s">
        <v>328</v>
      </c>
      <c r="B1" s="173" t="s">
        <v>329</v>
      </c>
      <c r="C1" s="173" t="s">
        <v>331</v>
      </c>
      <c r="D1" s="173" t="s">
        <v>330</v>
      </c>
      <c r="E1" s="173" t="s">
        <v>303</v>
      </c>
      <c r="F1" s="178" t="s">
        <v>333</v>
      </c>
      <c r="G1" s="237" t="s">
        <v>43</v>
      </c>
      <c r="H1" s="174" t="s">
        <v>110</v>
      </c>
      <c r="I1" s="176" t="s">
        <v>25</v>
      </c>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row>
  </sheetData>
  <autoFilter ref="A1:I1" xr:uid="{00000000-0009-0000-0000-000009000000}"/>
  <customSheetViews>
    <customSheetView guid="{543ACE64-70AC-496D-968C-B6AB259FBCA7}" fitToPage="1" printArea="1">
      <pageMargins left="0.55118110236220474" right="0.55118110236220474" top="0.78740157480314965" bottom="0.78740157480314965" header="0.51181102362204722" footer="0.51181102362204722"/>
      <printOptions gridLines="1"/>
      <pageSetup paperSize="9" scale="68" fitToHeight="0" orientation="portrait" blackAndWhite="1" horizontalDpi="300" verticalDpi="300" r:id="rId1"/>
      <headerFooter alignWithMargins="0">
        <oddFooter>&amp;L&amp;F   &amp;A&amp;CPage &amp;P</oddFooter>
      </headerFooter>
    </customSheetView>
  </customSheetViews>
  <phoneticPr fontId="0" type="noConversion"/>
  <hyperlinks>
    <hyperlink ref="F1" location="DatabaseB_Format!C54" display="EARNINGS LEVEL" xr:uid="{00000000-0004-0000-0900-000000000000}"/>
    <hyperlink ref="C1" location="DatabaseB_Format!C65" display="AGE" xr:uid="{00000000-0004-0000-0900-000001000000}"/>
    <hyperlink ref="D1" location="DatabaseB_Format!C61" display="GENDER" xr:uid="{00000000-0004-0000-0900-000002000000}"/>
    <hyperlink ref="E1" location="DatabaseB_Format!C71" display="ISCED-A 2011" xr:uid="{00000000-0004-0000-0900-000003000000}"/>
    <hyperlink ref="A1" location="DatabaseB_Format!C47" display="COUNTRY" xr:uid="{00000000-0004-0000-0900-000004000000}"/>
    <hyperlink ref="B1" location="DatabaseB_Format!C51" display="YEAR" xr:uid="{00000000-0004-0000-0900-000005000000}"/>
    <hyperlink ref="G1" location="DatabaseB_Format!C82" display="Earners" xr:uid="{00000000-0004-0000-0900-000006000000}"/>
  </hyperlinks>
  <printOptions gridLines="1" gridLinesSet="0"/>
  <pageMargins left="0.55118110236220474" right="0.55118110236220474" top="0.78740157480314965" bottom="0.78740157480314965" header="0.51181102362204722" footer="0.51181102362204722"/>
  <pageSetup paperSize="9" scale="68" orientation="portrait" blackAndWhite="1" horizontalDpi="300" verticalDpi="300" r:id="rId2"/>
  <headerFooter alignWithMargins="0">
    <oddFooter>&amp;L&amp;F   &amp;A&amp;CPage &amp;P</oddFooter>
  </headerFooter>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3" tint="0.59999389629810485"/>
  </sheetPr>
  <dimension ref="B1:F55"/>
  <sheetViews>
    <sheetView zoomScaleNormal="100" zoomScaleSheetLayoutView="100" workbookViewId="0"/>
  </sheetViews>
  <sheetFormatPr defaultColWidth="29.375" defaultRowHeight="12.75"/>
  <cols>
    <col min="1" max="1" width="3.375" style="1" customWidth="1"/>
    <col min="2" max="2" width="12.75" style="1" customWidth="1"/>
    <col min="3" max="3" width="13.75" style="1" customWidth="1"/>
    <col min="4" max="4" width="15.25" style="1" customWidth="1"/>
    <col min="5" max="5" width="24.5" style="1" customWidth="1"/>
    <col min="6" max="6" width="38.75" style="1" customWidth="1"/>
    <col min="7" max="7" width="12.75" style="1" customWidth="1"/>
    <col min="8" max="16384" width="29.375" style="1"/>
  </cols>
  <sheetData>
    <row r="1" spans="2:6" ht="18" customHeight="1">
      <c r="B1" s="300" t="s">
        <v>137</v>
      </c>
      <c r="C1" s="300"/>
      <c r="D1" s="300"/>
      <c r="E1" s="300"/>
      <c r="F1" s="300"/>
    </row>
    <row r="2" spans="2:6">
      <c r="B2" s="3" t="s">
        <v>102</v>
      </c>
      <c r="C2" s="3"/>
      <c r="E2" s="7"/>
      <c r="F2" s="8"/>
    </row>
    <row r="3" spans="2:6">
      <c r="E3" s="7"/>
      <c r="F3" s="8"/>
    </row>
    <row r="4" spans="2:6" ht="18" customHeight="1">
      <c r="B4" s="79" t="s">
        <v>415</v>
      </c>
      <c r="C4" s="79"/>
      <c r="D4" s="64"/>
      <c r="E4" s="65"/>
      <c r="F4" s="66"/>
    </row>
    <row r="5" spans="2:6">
      <c r="E5" s="7"/>
      <c r="F5" s="8"/>
    </row>
    <row r="6" spans="2:6">
      <c r="B6" s="90" t="s">
        <v>29</v>
      </c>
      <c r="C6" s="80" t="s">
        <v>353</v>
      </c>
      <c r="D6" s="80"/>
      <c r="E6" s="81"/>
      <c r="F6" s="236"/>
    </row>
    <row r="7" spans="2:6">
      <c r="B7" s="86"/>
      <c r="C7" s="87" t="s">
        <v>48</v>
      </c>
      <c r="D7" s="100"/>
      <c r="E7" s="88"/>
      <c r="F7" s="89"/>
    </row>
    <row r="8" spans="2:6">
      <c r="D8" s="9"/>
      <c r="E8" s="7"/>
      <c r="F8" s="8"/>
    </row>
    <row r="9" spans="2:6">
      <c r="B9" s="90" t="s">
        <v>165</v>
      </c>
      <c r="C9" s="80" t="s">
        <v>356</v>
      </c>
      <c r="D9" s="80"/>
      <c r="E9" s="81"/>
      <c r="F9" s="236"/>
    </row>
    <row r="10" spans="2:6">
      <c r="B10" s="86"/>
      <c r="C10" s="91" t="s">
        <v>47</v>
      </c>
      <c r="D10" s="100"/>
      <c r="E10" s="88"/>
      <c r="F10" s="89"/>
    </row>
    <row r="11" spans="2:6">
      <c r="D11" s="3"/>
      <c r="E11" s="7"/>
      <c r="F11" s="8"/>
    </row>
    <row r="12" spans="2:6">
      <c r="B12" s="90" t="s">
        <v>166</v>
      </c>
      <c r="C12" s="92" t="s">
        <v>162</v>
      </c>
      <c r="D12" s="80"/>
      <c r="E12" s="81"/>
      <c r="F12" s="236"/>
    </row>
    <row r="13" spans="2:6" ht="29.25" customHeight="1">
      <c r="B13" s="86"/>
      <c r="C13" s="315" t="s">
        <v>163</v>
      </c>
      <c r="D13" s="315"/>
      <c r="E13" s="315"/>
      <c r="F13" s="316"/>
    </row>
    <row r="14" spans="2:6">
      <c r="D14" s="9"/>
      <c r="E14" s="7"/>
      <c r="F14" s="8"/>
    </row>
    <row r="15" spans="2:6">
      <c r="B15" s="313" t="s">
        <v>167</v>
      </c>
      <c r="C15" s="317" t="s">
        <v>168</v>
      </c>
      <c r="D15" s="317"/>
      <c r="E15" s="317"/>
      <c r="F15" s="318"/>
    </row>
    <row r="16" spans="2:6">
      <c r="B16" s="314"/>
      <c r="C16" s="37"/>
      <c r="D16" s="37"/>
      <c r="E16" s="37"/>
      <c r="F16" s="84"/>
    </row>
    <row r="17" spans="2:6">
      <c r="B17" s="85"/>
      <c r="C17" s="82"/>
      <c r="D17" s="82"/>
      <c r="E17" s="83"/>
      <c r="F17" s="84"/>
    </row>
    <row r="18" spans="2:6" ht="12.75" customHeight="1">
      <c r="B18" s="85"/>
      <c r="C18" s="82"/>
      <c r="D18" s="82"/>
      <c r="E18" s="83"/>
      <c r="F18" s="84"/>
    </row>
    <row r="19" spans="2:6">
      <c r="B19" s="105"/>
      <c r="C19" s="103" t="s">
        <v>187</v>
      </c>
      <c r="D19" s="98" t="s">
        <v>15</v>
      </c>
      <c r="E19" s="98" t="s">
        <v>16</v>
      </c>
      <c r="F19" s="99" t="s">
        <v>5</v>
      </c>
    </row>
    <row r="20" spans="2:6">
      <c r="B20" s="106"/>
      <c r="C20" s="116" t="s">
        <v>328</v>
      </c>
      <c r="D20" s="117" t="s">
        <v>7</v>
      </c>
      <c r="E20" s="6" t="s">
        <v>18</v>
      </c>
      <c r="F20" s="93"/>
    </row>
    <row r="21" spans="2:6">
      <c r="B21" s="106"/>
      <c r="C21" s="116"/>
      <c r="D21" s="117" t="s">
        <v>17</v>
      </c>
      <c r="E21" s="6"/>
      <c r="F21" s="93"/>
    </row>
    <row r="22" spans="2:6">
      <c r="B22" s="107"/>
      <c r="C22" s="116"/>
      <c r="D22" s="117" t="s">
        <v>19</v>
      </c>
      <c r="E22" s="6"/>
      <c r="F22" s="93"/>
    </row>
    <row r="23" spans="2:6">
      <c r="B23" s="107"/>
      <c r="C23" s="12"/>
      <c r="D23" s="233"/>
      <c r="E23" s="233"/>
      <c r="F23" s="95"/>
    </row>
    <row r="24" spans="2:6" ht="76.5">
      <c r="B24" s="106"/>
      <c r="C24" s="101" t="s">
        <v>329</v>
      </c>
      <c r="D24" s="6">
        <v>2021</v>
      </c>
      <c r="E24" s="6" t="s">
        <v>413</v>
      </c>
      <c r="F24" s="93" t="s">
        <v>169</v>
      </c>
    </row>
    <row r="25" spans="2:6" ht="25.5">
      <c r="B25" s="106"/>
      <c r="C25" s="101"/>
      <c r="D25" s="6" t="s">
        <v>380</v>
      </c>
      <c r="E25" s="6"/>
      <c r="F25" s="93" t="s">
        <v>381</v>
      </c>
    </row>
    <row r="26" spans="2:6">
      <c r="B26" s="107"/>
      <c r="C26" s="12"/>
      <c r="D26" s="233"/>
      <c r="E26" s="233"/>
      <c r="F26" s="95"/>
    </row>
    <row r="27" spans="2:6" ht="63.75">
      <c r="B27" s="106"/>
      <c r="C27" s="101" t="s">
        <v>332</v>
      </c>
      <c r="D27" s="6" t="s">
        <v>24</v>
      </c>
      <c r="E27" s="6" t="s">
        <v>198</v>
      </c>
      <c r="F27" s="93" t="s">
        <v>170</v>
      </c>
    </row>
    <row r="28" spans="2:6" ht="25.5">
      <c r="B28" s="106"/>
      <c r="C28" s="101"/>
      <c r="D28" s="6" t="s">
        <v>97</v>
      </c>
      <c r="E28" s="6" t="s">
        <v>199</v>
      </c>
      <c r="F28" s="93"/>
    </row>
    <row r="29" spans="2:6" ht="51">
      <c r="B29" s="106"/>
      <c r="C29" s="104"/>
      <c r="D29" s="6" t="s">
        <v>94</v>
      </c>
      <c r="E29" s="6" t="s">
        <v>200</v>
      </c>
      <c r="F29" s="93" t="s">
        <v>201</v>
      </c>
    </row>
    <row r="30" spans="2:6">
      <c r="B30" s="106"/>
      <c r="C30" s="101"/>
      <c r="D30" s="82"/>
      <c r="E30" s="82"/>
      <c r="F30" s="118"/>
    </row>
    <row r="31" spans="2:6">
      <c r="B31" s="106"/>
      <c r="C31" s="101" t="s">
        <v>330</v>
      </c>
      <c r="D31" s="6" t="s">
        <v>0</v>
      </c>
      <c r="E31" s="6" t="s">
        <v>0</v>
      </c>
      <c r="F31" s="93"/>
    </row>
    <row r="32" spans="2:6">
      <c r="B32" s="108"/>
      <c r="C32" s="101"/>
      <c r="D32" s="6" t="s">
        <v>3</v>
      </c>
      <c r="E32" s="6" t="s">
        <v>3</v>
      </c>
      <c r="F32" s="93"/>
    </row>
    <row r="33" spans="2:6" ht="25.5">
      <c r="B33" s="109"/>
      <c r="C33" s="101"/>
      <c r="D33" s="6" t="s">
        <v>4</v>
      </c>
      <c r="E33" s="6" t="s">
        <v>194</v>
      </c>
      <c r="F33" s="93" t="s">
        <v>174</v>
      </c>
    </row>
    <row r="34" spans="2:6">
      <c r="B34" s="106"/>
      <c r="C34" s="12"/>
      <c r="D34" s="233"/>
      <c r="E34" s="233"/>
      <c r="F34" s="95"/>
    </row>
    <row r="35" spans="2:6">
      <c r="B35" s="106"/>
      <c r="C35" s="101" t="s">
        <v>331</v>
      </c>
      <c r="D35" s="6" t="s">
        <v>9</v>
      </c>
      <c r="E35" s="6" t="s">
        <v>175</v>
      </c>
      <c r="F35" s="93"/>
    </row>
    <row r="36" spans="2:6">
      <c r="B36" s="106"/>
      <c r="C36" s="101"/>
      <c r="D36" s="6" t="s">
        <v>10</v>
      </c>
      <c r="E36" s="6" t="s">
        <v>176</v>
      </c>
      <c r="F36" s="93"/>
    </row>
    <row r="37" spans="2:6">
      <c r="B37" s="106"/>
      <c r="C37" s="82"/>
      <c r="D37" s="82"/>
      <c r="E37" s="82"/>
      <c r="F37" s="118"/>
    </row>
    <row r="38" spans="2:6">
      <c r="B38" s="106"/>
      <c r="C38" s="101" t="s">
        <v>303</v>
      </c>
      <c r="D38" s="6" t="s">
        <v>122</v>
      </c>
      <c r="E38" s="6" t="s">
        <v>202</v>
      </c>
      <c r="F38" s="93"/>
    </row>
    <row r="39" spans="2:6">
      <c r="B39" s="106"/>
      <c r="C39" s="101"/>
      <c r="D39" s="6" t="s">
        <v>108</v>
      </c>
      <c r="E39" s="6" t="s">
        <v>20</v>
      </c>
      <c r="F39" s="93"/>
    </row>
    <row r="40" spans="2:6">
      <c r="B40" s="106"/>
      <c r="C40" s="101"/>
      <c r="D40" s="6" t="s">
        <v>109</v>
      </c>
      <c r="E40" s="6" t="s">
        <v>21</v>
      </c>
      <c r="F40" s="93"/>
    </row>
    <row r="41" spans="2:6" ht="63.75">
      <c r="B41" s="106"/>
      <c r="C41" s="101"/>
      <c r="D41" s="6" t="s">
        <v>123</v>
      </c>
      <c r="E41" s="6" t="s">
        <v>125</v>
      </c>
      <c r="F41" s="93" t="s">
        <v>182</v>
      </c>
    </row>
    <row r="42" spans="2:6" ht="25.5">
      <c r="B42" s="106"/>
      <c r="C42" s="101"/>
      <c r="D42" s="6" t="s">
        <v>119</v>
      </c>
      <c r="E42" s="6" t="s">
        <v>203</v>
      </c>
      <c r="F42" s="93"/>
    </row>
    <row r="43" spans="2:6" ht="38.25">
      <c r="B43" s="106"/>
      <c r="C43" s="101"/>
      <c r="D43" s="6" t="s">
        <v>1</v>
      </c>
      <c r="E43" s="6" t="s">
        <v>22</v>
      </c>
      <c r="F43" s="93" t="s">
        <v>184</v>
      </c>
    </row>
    <row r="44" spans="2:6" ht="25.5">
      <c r="B44" s="106"/>
      <c r="C44" s="101"/>
      <c r="D44" s="6" t="s">
        <v>2</v>
      </c>
      <c r="E44" s="6" t="s">
        <v>23</v>
      </c>
      <c r="F44" s="93" t="s">
        <v>185</v>
      </c>
    </row>
    <row r="45" spans="2:6">
      <c r="B45" s="106"/>
      <c r="C45" s="12"/>
      <c r="D45" s="233"/>
      <c r="E45" s="233"/>
      <c r="F45" s="95"/>
    </row>
    <row r="46" spans="2:6" ht="51">
      <c r="B46" s="106"/>
      <c r="C46" s="5" t="s">
        <v>334</v>
      </c>
      <c r="D46" s="6" t="s">
        <v>103</v>
      </c>
      <c r="E46" s="6" t="s">
        <v>204</v>
      </c>
      <c r="F46" s="93" t="s">
        <v>224</v>
      </c>
    </row>
    <row r="47" spans="2:6" ht="51">
      <c r="B47" s="106"/>
      <c r="C47" s="5"/>
      <c r="D47" s="6" t="s">
        <v>129</v>
      </c>
      <c r="E47" s="6" t="s">
        <v>205</v>
      </c>
      <c r="F47" s="93" t="s">
        <v>225</v>
      </c>
    </row>
    <row r="48" spans="2:6">
      <c r="B48" s="106"/>
      <c r="C48" s="5"/>
      <c r="D48" s="6" t="s">
        <v>104</v>
      </c>
      <c r="E48" s="6" t="s">
        <v>107</v>
      </c>
      <c r="F48" s="93"/>
    </row>
    <row r="49" spans="2:6" ht="25.5">
      <c r="B49" s="106"/>
      <c r="C49" s="5"/>
      <c r="D49" s="6" t="s">
        <v>2</v>
      </c>
      <c r="E49" s="6"/>
      <c r="F49" s="93" t="s">
        <v>174</v>
      </c>
    </row>
    <row r="50" spans="2:6">
      <c r="B50" s="107"/>
      <c r="C50" s="12"/>
      <c r="D50" s="233"/>
      <c r="E50" s="233"/>
      <c r="F50" s="95"/>
    </row>
    <row r="51" spans="2:6" ht="25.5">
      <c r="B51" s="109"/>
      <c r="C51" s="101" t="s">
        <v>26</v>
      </c>
      <c r="D51" s="6"/>
      <c r="E51" s="6" t="s">
        <v>28</v>
      </c>
      <c r="F51" s="93" t="s">
        <v>186</v>
      </c>
    </row>
    <row r="52" spans="2:6">
      <c r="B52" s="109"/>
      <c r="C52" s="12"/>
      <c r="D52" s="233"/>
      <c r="E52" s="233"/>
      <c r="F52" s="95"/>
    </row>
    <row r="53" spans="2:6" ht="216.75">
      <c r="B53" s="109"/>
      <c r="C53" s="101" t="s">
        <v>27</v>
      </c>
      <c r="D53" s="6"/>
      <c r="E53" s="6" t="s">
        <v>98</v>
      </c>
      <c r="F53" s="93" t="s">
        <v>414</v>
      </c>
    </row>
    <row r="54" spans="2:6">
      <c r="B54" s="109"/>
      <c r="C54" s="12"/>
      <c r="D54" s="233"/>
      <c r="E54" s="233"/>
      <c r="F54" s="95"/>
    </row>
    <row r="55" spans="2:6">
      <c r="B55" s="110"/>
      <c r="C55" s="102" t="s">
        <v>25</v>
      </c>
      <c r="D55" s="96"/>
      <c r="E55" s="96"/>
      <c r="F55" s="97" t="s">
        <v>304</v>
      </c>
    </row>
  </sheetData>
  <customSheetViews>
    <customSheetView guid="{543ACE64-70AC-496D-968C-B6AB259FBCA7}" showPageBreaks="1" printArea="1">
      <rowBreaks count="1" manualBreakCount="1">
        <brk id="48" max="3" man="1"/>
      </rowBreaks>
      <pageMargins left="0.75" right="0.43" top="0.66" bottom="0.75" header="0.5" footer="0.5"/>
      <pageSetup paperSize="9" scale="80" orientation="portrait" r:id="rId1"/>
      <headerFooter alignWithMargins="0"/>
    </customSheetView>
  </customSheetViews>
  <mergeCells count="4">
    <mergeCell ref="B1:F1"/>
    <mergeCell ref="C13:F13"/>
    <mergeCell ref="B15:B16"/>
    <mergeCell ref="C15:F15"/>
  </mergeCells>
  <pageMargins left="0.75" right="0.43" top="0.66" bottom="0.75" header="0.5" footer="0.5"/>
  <pageSetup paperSize="9" scale="78" orientation="portrait" r:id="rId2"/>
  <headerFooter alignWithMargins="0"/>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14C017AF52B4EB23FC8949F4370CD" ma:contentTypeVersion="0" ma:contentTypeDescription="Create a new document." ma:contentTypeScope="" ma:versionID="0b30d3895a87fb7dd17876e357425c9a">
  <xsd:schema xmlns:xsd="http://www.w3.org/2001/XMLSchema" xmlns:p="http://schemas.microsoft.com/office/2006/metadata/properties" targetNamespace="http://schemas.microsoft.com/office/2006/metadata/properties" ma:root="true" ma:fieldsID="44608d658d880a74bad79e0bb6c71f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2BB0E26-2F8B-43D8-80ED-B3B9DDCCA845}">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032DF02-C9D3-4DC9-970E-B4045B587CA4}">
  <ds:schemaRefs>
    <ds:schemaRef ds:uri="http://schemas.microsoft.com/sharepoint/v3/contenttype/forms"/>
  </ds:schemaRefs>
</ds:datastoreItem>
</file>

<file path=customXml/itemProps3.xml><?xml version="1.0" encoding="utf-8"?>
<ds:datastoreItem xmlns:ds="http://schemas.openxmlformats.org/officeDocument/2006/customXml" ds:itemID="{FA0B3BDA-C306-4154-A608-FF09B0876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Contact_Info</vt:lpstr>
      <vt:lpstr>Definitions</vt:lpstr>
      <vt:lpstr>Data_source_Info</vt:lpstr>
      <vt:lpstr>DatabaseA_Format</vt:lpstr>
      <vt:lpstr>DatabaseA</vt:lpstr>
      <vt:lpstr>DatabaseB_Format</vt:lpstr>
      <vt:lpstr>DatabaseB</vt:lpstr>
      <vt:lpstr>DatabaseS_Format</vt:lpstr>
      <vt:lpstr>DatabaseS</vt:lpstr>
      <vt:lpstr>Summary_Earnings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AND EARNINGS</dc:title>
  <dc:creator>Kenny Petersson;Markus.SCHWABE@oecd.org</dc:creator>
  <cp:lastModifiedBy>ZERBE Adrian, SDD</cp:lastModifiedBy>
  <cp:lastPrinted>2016-11-18T11:02:35Z</cp:lastPrinted>
  <dcterms:created xsi:type="dcterms:W3CDTF">1999-02-19T12:10:12Z</dcterms:created>
  <dcterms:modified xsi:type="dcterms:W3CDTF">2023-02-10T08:48:19Z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4800</vt:r8>
  </property>
  <property fmtid="{D5CDD505-2E9C-101B-9397-08002B2CF9AE}" pid="3" name="ContentTypeId">
    <vt:lpwstr>0x010100DBA14C017AF52B4EB23FC8949F4370CD</vt:lpwstr>
  </property>
  <property fmtid="{D5CDD505-2E9C-101B-9397-08002B2CF9AE}" pid="4" name="Status">
    <vt:lpwstr>Current</vt:lpwstr>
  </property>
  <property fmtid="{D5CDD505-2E9C-101B-9397-08002B2CF9AE}" pid="5" name="MSIP_Label_0e5510b0-e729-4ef0-a3dd-4ba0dfe56c99_Enabled">
    <vt:lpwstr>true</vt:lpwstr>
  </property>
  <property fmtid="{D5CDD505-2E9C-101B-9397-08002B2CF9AE}" pid="6" name="MSIP_Label_0e5510b0-e729-4ef0-a3dd-4ba0dfe56c99_SetDate">
    <vt:lpwstr>2023-02-10T08:48:18Z</vt:lpwstr>
  </property>
  <property fmtid="{D5CDD505-2E9C-101B-9397-08002B2CF9AE}" pid="7" name="MSIP_Label_0e5510b0-e729-4ef0-a3dd-4ba0dfe56c99_Method">
    <vt:lpwstr>Standard</vt:lpwstr>
  </property>
  <property fmtid="{D5CDD505-2E9C-101B-9397-08002B2CF9AE}" pid="8" name="MSIP_Label_0e5510b0-e729-4ef0-a3dd-4ba0dfe56c99_Name">
    <vt:lpwstr>Restricted Use</vt:lpwstr>
  </property>
  <property fmtid="{D5CDD505-2E9C-101B-9397-08002B2CF9AE}" pid="9" name="MSIP_Label_0e5510b0-e729-4ef0-a3dd-4ba0dfe56c99_SiteId">
    <vt:lpwstr>ac41c7d4-1f61-460d-b0f4-fc925a2b471c</vt:lpwstr>
  </property>
  <property fmtid="{D5CDD505-2E9C-101B-9397-08002B2CF9AE}" pid="10" name="MSIP_Label_0e5510b0-e729-4ef0-a3dd-4ba0dfe56c99_ActionId">
    <vt:lpwstr>f653e5e7-01f9-4d3f-92cf-95975806c7f1</vt:lpwstr>
  </property>
  <property fmtid="{D5CDD505-2E9C-101B-9397-08002B2CF9AE}" pid="11" name="MSIP_Label_0e5510b0-e729-4ef0-a3dd-4ba0dfe56c99_ContentBits">
    <vt:lpwstr>2</vt:lpwstr>
  </property>
</Properties>
</file>