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5" windowWidth="15165" windowHeight="7725"/>
  </bookViews>
  <sheets>
    <sheet name="Figure" sheetId="7" r:id="rId1"/>
    <sheet name="Sheet2" sheetId="2" state="hidden" r:id="rId2"/>
    <sheet name="Sheet3" sheetId="3" state="hidden" r:id="rId3"/>
  </sheets>
  <definedNames>
    <definedName name="_xlnm.Print_Area" localSheetId="0">Figure!$A$1:$R$59</definedName>
  </definedNames>
  <calcPr calcId="145621"/>
</workbook>
</file>

<file path=xl/calcChain.xml><?xml version="1.0" encoding="utf-8"?>
<calcChain xmlns="http://schemas.openxmlformats.org/spreadsheetml/2006/main">
  <c r="B29" i="7" l="1"/>
  <c r="C27" i="7" l="1"/>
  <c r="C23" i="7"/>
  <c r="C19" i="7"/>
  <c r="C15" i="7"/>
  <c r="C11" i="7"/>
  <c r="C7" i="7"/>
  <c r="C3" i="7"/>
  <c r="C6" i="7"/>
  <c r="C20" i="7"/>
  <c r="C8" i="7"/>
  <c r="C26" i="7"/>
  <c r="C22" i="7"/>
  <c r="C18" i="7"/>
  <c r="C14" i="7"/>
  <c r="C10" i="7"/>
  <c r="C16" i="7"/>
  <c r="C25" i="7"/>
  <c r="C21" i="7"/>
  <c r="C17" i="7"/>
  <c r="C13" i="7"/>
  <c r="C9" i="7"/>
  <c r="C5" i="7"/>
  <c r="C24" i="7"/>
  <c r="C12" i="7"/>
  <c r="C4" i="7"/>
  <c r="J10" i="2" l="1"/>
  <c r="K7" i="2"/>
  <c r="J7" i="2"/>
  <c r="J4" i="2"/>
  <c r="K4" i="2" s="1"/>
</calcChain>
</file>

<file path=xl/sharedStrings.xml><?xml version="1.0" encoding="utf-8"?>
<sst xmlns="http://schemas.openxmlformats.org/spreadsheetml/2006/main" count="117" uniqueCount="104">
  <si>
    <t>Austria</t>
  </si>
  <si>
    <t>Belgium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</si>
  <si>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</si>
  <si>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</si>
  <si>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</si>
  <si>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</si>
  <si>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</si>
  <si>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</si>
  <si>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</si>
  <si>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</si>
  <si>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</si>
  <si>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</si>
  <si>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</si>
  <si>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</si>
  <si>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</si>
  <si>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</si>
  <si>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</si>
  <si>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</si>
  <si>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</si>
  <si>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</si>
  <si>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</si>
  <si>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</si>
  <si>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</si>
  <si>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</si>
  <si>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 xml:space="preserve">Average Pension gap on total pension income , 2011 </t>
  </si>
  <si>
    <t>eneficiary</t>
  </si>
  <si>
    <t>New awards</t>
  </si>
  <si>
    <t>Benefits in</t>
  </si>
  <si>
    <t>current-payment</t>
  </si>
  <si>
    <t>status, December</t>
  </si>
  <si>
    <t>Retired workers</t>
  </si>
  <si>
    <t>Spouses</t>
  </si>
  <si>
    <t>Children</t>
  </si>
  <si>
    <t>Disabled workers</t>
  </si>
  <si>
    <t>Survivors of deceased workers</t>
  </si>
  <si>
    <t>Nondisabled widow(er)s</t>
  </si>
  <si>
    <t>Disabled widow(er)s</t>
  </si>
  <si>
    <t>Widowed mothers and fathers</t>
  </si>
  <si>
    <t>Surviving children</t>
  </si>
  <si>
    <t>Parents</t>
  </si>
  <si>
    <t>Average monthly benefit (in dollars)</t>
  </si>
  <si>
    <t>Beneficiary</t>
  </si>
  <si>
    <t>Men</t>
  </si>
  <si>
    <t>Women</t>
  </si>
  <si>
    <t>Workers</t>
  </si>
  <si>
    <t>Retired</t>
  </si>
  <si>
    <t>Disabled</t>
  </si>
  <si>
    <t>Spouses of—</t>
  </si>
  <si>
    <t>Mothers and fathers</t>
  </si>
  <si>
    <t>SOURCE: Social Security Administration, Master Beneficiary Record, 100 percent data.</t>
  </si>
  <si>
    <t>n.</t>
  </si>
  <si>
    <t>For</t>
  </si>
  <si>
    <t>example,</t>
  </si>
  <si>
    <t>older</t>
  </si>
  <si>
    <t>women’s</t>
  </si>
  <si>
    <t>Social</t>
  </si>
  <si>
    <t>Security</t>
  </si>
  <si>
    <t>benefits</t>
  </si>
  <si>
    <t>are</t>
  </si>
  <si>
    <t>percent</t>
  </si>
  <si>
    <t>of</t>
  </si>
  <si>
    <t>men’s</t>
  </si>
  <si>
    <t>($11,057</t>
  </si>
  <si>
    <t>for</t>
  </si>
  <si>
    <t>women</t>
  </si>
  <si>
    <t>versus</t>
  </si>
  <si>
    <t>$15,557</t>
  </si>
  <si>
    <t>men</t>
  </si>
  <si>
    <t>in</t>
  </si>
  <si>
    <t>2009).</t>
  </si>
  <si>
    <t>Source: d’Addio (2015 forthcoming) “The Gender Pension Gap in OECD countries: Socio-Economic Factors, Pension systems design and Rules that matter”</t>
  </si>
  <si>
    <t>Data for the United States concern 2010.</t>
  </si>
  <si>
    <t xml:space="preserve">For OECD-EU countries author's calculation based on EU-SILC  2012 (UDB  file version 1 August 2014) on 2011 income; </t>
  </si>
  <si>
    <t>for the United States the data derive from table 7.4 of the EBRI Databook on Employee Benefits Updated in November 2011 on 2010 income.</t>
  </si>
  <si>
    <t>www.oecd.org/gender</t>
  </si>
  <si>
    <t>The gender pension gap is here defined as the difference between male and female average gross (public and private) pension payments divided by male ones.</t>
  </si>
  <si>
    <t>OECD-25</t>
  </si>
  <si>
    <t xml:space="preserve"> &gt;data &gt;employment</t>
  </si>
  <si>
    <t>Average</t>
  </si>
  <si>
    <t>Estonie</t>
  </si>
  <si>
    <t>République slovaque</t>
  </si>
  <si>
    <t>Danemark</t>
  </si>
  <si>
    <t>République tchèque</t>
  </si>
  <si>
    <t>Islande</t>
  </si>
  <si>
    <t>Hongrie</t>
  </si>
  <si>
    <t>Norvège</t>
  </si>
  <si>
    <t>Pologne</t>
  </si>
  <si>
    <t>Slovénie</t>
  </si>
  <si>
    <t>Grèce</t>
  </si>
  <si>
    <t>Finlande</t>
  </si>
  <si>
    <t>Suède</t>
  </si>
  <si>
    <t>Belgique</t>
  </si>
  <si>
    <t>Italie</t>
  </si>
  <si>
    <t>Espagne</t>
  </si>
  <si>
    <t>Suisse</t>
  </si>
  <si>
    <t>Irlande</t>
  </si>
  <si>
    <t>Autriche</t>
  </si>
  <si>
    <t>Royaume-Uni</t>
  </si>
  <si>
    <t>Pays-Bas</t>
  </si>
  <si>
    <t>Allemagne</t>
  </si>
  <si>
    <t>États-Unis (2010)</t>
  </si>
  <si>
    <t>United States (2010)</t>
  </si>
  <si>
    <t xml:space="preserve">Écart moyen de retraite entre hommes/femmes, 2011 </t>
  </si>
  <si>
    <t>Différence du montant moyen de retraite brute (public et privée) entre les hommes et les femmes, en pourcentage des retraites des hommes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</si>
</sst>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>
    <font>
      <sz val="10"/>
      <color theme="1"/>
      <name val="Arial"/>
      <family val="2"/>
    </font>
    <font>
      <sz val="10"/>
      <color rgb="FF000000"/>
      <name val="Inherit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C0C0C0"/>
      </bottom>
      <diagonal/>
    </border>
    <border>
      <left/>
      <right/>
      <top style="medium">
        <color rgb="FFC0C0C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left" wrapText="1" indent="1"/>
    </xf>
    <xf numFmtId="0" fontId="2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3" fontId="0" fillId="0" borderId="0" xfId="0" applyNumberFormat="1"/>
    <xf numFmtId="0" fontId="0" fillId="0" borderId="0" xfId="0" applyFill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1"/>
    <xf numFmtId="164" fontId="0" fillId="0" borderId="0" xfId="0" applyNumberFormat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2" borderId="5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0" fillId="2" borderId="6" xfId="0" applyFill="1" applyBorder="1" applyAlignment="1">
      <alignment horizontal="left" vertical="center"/>
    </xf>
    <xf numFmtId="0" fontId="0" fillId="0" borderId="6" xfId="0" applyBorder="1"/>
    <xf numFmtId="0" fontId="2" fillId="2" borderId="7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E4B48"/>
      <color rgb="FF5078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Figure!$B$1:$B$2</c:f>
              <c:strCache>
                <c:ptCount val="1"/>
              </c:strCache>
            </c:strRef>
          </c:tx>
          <c:spPr>
            <a:solidFill>
              <a:srgbClr val="5078B9"/>
            </a:solidFill>
          </c:spPr>
          <c:invertIfNegative val="0"/>
          <c:cat>
            <c:strRef>
              <c:f>Figure!$A$3:$A$27</c:f>
              <c:strCache>
                <c:ptCount val="25"/>
                <c:pt idx="0">
                  <c:v>Estonia</c:v>
                </c:pt>
                <c:pt idx="1">
                  <c:v>Slovak Republic</c:v>
                </c:pt>
                <c:pt idx="2">
                  <c:v>Denmark</c:v>
                </c:pt>
                <c:pt idx="3">
                  <c:v>Czech Republic</c:v>
                </c:pt>
                <c:pt idx="4">
                  <c:v>Iceland</c:v>
                </c:pt>
                <c:pt idx="5">
                  <c:v>Hungary</c:v>
                </c:pt>
                <c:pt idx="6">
                  <c:v>Norway</c:v>
                </c:pt>
                <c:pt idx="7">
                  <c:v>Poland</c:v>
                </c:pt>
                <c:pt idx="8">
                  <c:v>Slovenia</c:v>
                </c:pt>
                <c:pt idx="9">
                  <c:v>Greece</c:v>
                </c:pt>
                <c:pt idx="10">
                  <c:v>Finland</c:v>
                </c:pt>
                <c:pt idx="11">
                  <c:v>Sweden</c:v>
                </c:pt>
                <c:pt idx="12">
                  <c:v>Belgium</c:v>
                </c:pt>
                <c:pt idx="13">
                  <c:v>Portugal</c:v>
                </c:pt>
                <c:pt idx="14">
                  <c:v>Italy</c:v>
                </c:pt>
                <c:pt idx="15">
                  <c:v>Spain</c:v>
                </c:pt>
                <c:pt idx="16">
                  <c:v>Switzerland</c:v>
                </c:pt>
                <c:pt idx="17">
                  <c:v>Ireland</c:v>
                </c:pt>
                <c:pt idx="18">
                  <c:v>United States (2010)</c:v>
                </c:pt>
                <c:pt idx="19">
                  <c:v>France</c:v>
                </c:pt>
                <c:pt idx="20">
                  <c:v>Austria</c:v>
                </c:pt>
                <c:pt idx="21">
                  <c:v>United Kingdom</c:v>
                </c:pt>
                <c:pt idx="22">
                  <c:v>Netherlands</c:v>
                </c:pt>
                <c:pt idx="23">
                  <c:v>Luxembourg</c:v>
                </c:pt>
                <c:pt idx="24">
                  <c:v>Germany</c:v>
                </c:pt>
              </c:strCache>
            </c:strRef>
          </c:cat>
          <c:val>
            <c:numRef>
              <c:f>Figure!$B$3:$B$27</c:f>
              <c:numCache>
                <c:formatCode>0.0%</c:formatCode>
                <c:ptCount val="25"/>
                <c:pt idx="0">
                  <c:v>5.2000215334186639E-2</c:v>
                </c:pt>
                <c:pt idx="1">
                  <c:v>7.2461822885946936E-2</c:v>
                </c:pt>
                <c:pt idx="2">
                  <c:v>7.6205268813452687E-2</c:v>
                </c:pt>
                <c:pt idx="3">
                  <c:v>0.1365210572989094</c:v>
                </c:pt>
                <c:pt idx="4">
                  <c:v>0.15642326719308486</c:v>
                </c:pt>
                <c:pt idx="5">
                  <c:v>0.15677966386814723</c:v>
                </c:pt>
                <c:pt idx="6">
                  <c:v>0.23139581116383168</c:v>
                </c:pt>
                <c:pt idx="7">
                  <c:v>0.24555400711176301</c:v>
                </c:pt>
                <c:pt idx="8">
                  <c:v>0.25030423055042672</c:v>
                </c:pt>
                <c:pt idx="9">
                  <c:v>0.25052168609510828</c:v>
                </c:pt>
                <c:pt idx="10">
                  <c:v>0.270843895407054</c:v>
                </c:pt>
                <c:pt idx="11">
                  <c:v>0.29361523750651963</c:v>
                </c:pt>
                <c:pt idx="12">
                  <c:v>0.31230228327949172</c:v>
                </c:pt>
                <c:pt idx="13">
                  <c:v>0.31453302415607065</c:v>
                </c:pt>
                <c:pt idx="14">
                  <c:v>0.3178782724150595</c:v>
                </c:pt>
                <c:pt idx="15">
                  <c:v>0.33251203331349111</c:v>
                </c:pt>
                <c:pt idx="16">
                  <c:v>0.34177548503248867</c:v>
                </c:pt>
                <c:pt idx="17">
                  <c:v>0.34774286628842876</c:v>
                </c:pt>
                <c:pt idx="18">
                  <c:v>0.34900410332827625</c:v>
                </c:pt>
                <c:pt idx="19">
                  <c:v>0.36950129126750142</c:v>
                </c:pt>
                <c:pt idx="20">
                  <c:v>0.38609380074224842</c:v>
                </c:pt>
                <c:pt idx="21">
                  <c:v>0.39620417311114475</c:v>
                </c:pt>
                <c:pt idx="22">
                  <c:v>0.41421974220059743</c:v>
                </c:pt>
                <c:pt idx="23">
                  <c:v>0.44228839762083139</c:v>
                </c:pt>
                <c:pt idx="24">
                  <c:v>0.44820259883016189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216052480"/>
        <c:axId val="216054400"/>
      </c:barChart>
      <c:lineChart>
        <c:grouping val="standard"/>
        <c:varyColors val="0"/>
        <c:ser>
          <c:idx val="1"/>
          <c:order val="1"/>
          <c:tx>
            <c:strRef>
              <c:f>Figure!$C$1:$C$2</c:f>
              <c:strCache>
                <c:ptCount val="1"/>
                <c:pt idx="0">
                  <c:v>OECD-25</c:v>
                </c:pt>
              </c:strCache>
            </c:strRef>
          </c:tx>
          <c:spPr>
            <a:ln w="31750">
              <a:solidFill>
                <a:srgbClr val="BE4B48"/>
              </a:solidFill>
              <a:prstDash val="dash"/>
            </a:ln>
          </c:spPr>
          <c:marker>
            <c:symbol val="none"/>
          </c:marker>
          <c:cat>
            <c:strRef>
              <c:f>Figure!$A$3:$A$27</c:f>
              <c:strCache>
                <c:ptCount val="25"/>
                <c:pt idx="0">
                  <c:v>Estonia</c:v>
                </c:pt>
                <c:pt idx="1">
                  <c:v>Slovak Republic</c:v>
                </c:pt>
                <c:pt idx="2">
                  <c:v>Denmark</c:v>
                </c:pt>
                <c:pt idx="3">
                  <c:v>Czech Republic</c:v>
                </c:pt>
                <c:pt idx="4">
                  <c:v>Iceland</c:v>
                </c:pt>
                <c:pt idx="5">
                  <c:v>Hungary</c:v>
                </c:pt>
                <c:pt idx="6">
                  <c:v>Norway</c:v>
                </c:pt>
                <c:pt idx="7">
                  <c:v>Poland</c:v>
                </c:pt>
                <c:pt idx="8">
                  <c:v>Slovenia</c:v>
                </c:pt>
                <c:pt idx="9">
                  <c:v>Greece</c:v>
                </c:pt>
                <c:pt idx="10">
                  <c:v>Finland</c:v>
                </c:pt>
                <c:pt idx="11">
                  <c:v>Sweden</c:v>
                </c:pt>
                <c:pt idx="12">
                  <c:v>Belgium</c:v>
                </c:pt>
                <c:pt idx="13">
                  <c:v>Portugal</c:v>
                </c:pt>
                <c:pt idx="14">
                  <c:v>Italy</c:v>
                </c:pt>
                <c:pt idx="15">
                  <c:v>Spain</c:v>
                </c:pt>
                <c:pt idx="16">
                  <c:v>Switzerland</c:v>
                </c:pt>
                <c:pt idx="17">
                  <c:v>Ireland</c:v>
                </c:pt>
                <c:pt idx="18">
                  <c:v>United States (2010)</c:v>
                </c:pt>
                <c:pt idx="19">
                  <c:v>France</c:v>
                </c:pt>
                <c:pt idx="20">
                  <c:v>Austria</c:v>
                </c:pt>
                <c:pt idx="21">
                  <c:v>United Kingdom</c:v>
                </c:pt>
                <c:pt idx="22">
                  <c:v>Netherlands</c:v>
                </c:pt>
                <c:pt idx="23">
                  <c:v>Luxembourg</c:v>
                </c:pt>
                <c:pt idx="24">
                  <c:v>Germany</c:v>
                </c:pt>
              </c:strCache>
            </c:strRef>
          </c:cat>
          <c:val>
            <c:numRef>
              <c:f>Figure!$C$3:$C$27</c:f>
              <c:numCache>
                <c:formatCode>0.0%</c:formatCode>
                <c:ptCount val="25"/>
                <c:pt idx="0">
                  <c:v>0.27859536939256896</c:v>
                </c:pt>
                <c:pt idx="1">
                  <c:v>0.27859536939256896</c:v>
                </c:pt>
                <c:pt idx="2">
                  <c:v>0.27859536939256896</c:v>
                </c:pt>
                <c:pt idx="3">
                  <c:v>0.27859536939256896</c:v>
                </c:pt>
                <c:pt idx="4">
                  <c:v>0.27859536939256896</c:v>
                </c:pt>
                <c:pt idx="5">
                  <c:v>0.27859536939256896</c:v>
                </c:pt>
                <c:pt idx="6">
                  <c:v>0.27859536939256896</c:v>
                </c:pt>
                <c:pt idx="7">
                  <c:v>0.27859536939256896</c:v>
                </c:pt>
                <c:pt idx="8">
                  <c:v>0.27859536939256896</c:v>
                </c:pt>
                <c:pt idx="9">
                  <c:v>0.27859536939256896</c:v>
                </c:pt>
                <c:pt idx="10">
                  <c:v>0.27859536939256896</c:v>
                </c:pt>
                <c:pt idx="11">
                  <c:v>0.27859536939256896</c:v>
                </c:pt>
                <c:pt idx="12">
                  <c:v>0.27859536939256896</c:v>
                </c:pt>
                <c:pt idx="13">
                  <c:v>0.27859536939256896</c:v>
                </c:pt>
                <c:pt idx="14">
                  <c:v>0.27859536939256896</c:v>
                </c:pt>
                <c:pt idx="15">
                  <c:v>0.27859536939256896</c:v>
                </c:pt>
                <c:pt idx="16">
                  <c:v>0.27859536939256896</c:v>
                </c:pt>
                <c:pt idx="17">
                  <c:v>0.27859536939256896</c:v>
                </c:pt>
                <c:pt idx="18">
                  <c:v>0.27859536939256896</c:v>
                </c:pt>
                <c:pt idx="19">
                  <c:v>0.27859536939256896</c:v>
                </c:pt>
                <c:pt idx="20">
                  <c:v>0.27859536939256896</c:v>
                </c:pt>
                <c:pt idx="21">
                  <c:v>0.27859536939256896</c:v>
                </c:pt>
                <c:pt idx="22">
                  <c:v>0.27859536939256896</c:v>
                </c:pt>
                <c:pt idx="23">
                  <c:v>0.27859536939256896</c:v>
                </c:pt>
                <c:pt idx="24">
                  <c:v>0.27859536939256896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52480"/>
        <c:axId val="216054400"/>
      </c:lineChart>
      <c:catAx>
        <c:axId val="216052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6054400"/>
        <c:crosses val="autoZero"/>
        <c:auto val="1"/>
        <c:lblAlgn val="ctr"/>
        <c:lblOffset val="100"/>
        <c:noMultiLvlLbl val="0"/>
      </c:catAx>
      <c:valAx>
        <c:axId val="216054400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21605248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034240016957924E-2"/>
          <c:y val="4.2477053140096616E-2"/>
          <c:w val="0.90512811419523809"/>
          <c:h val="0.59280132850241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Figure!$B$1:$B$2</c:f>
              <c:strCache>
                <c:ptCount val="1"/>
              </c:strCache>
            </c:strRef>
          </c:tx>
          <c:spPr>
            <a:solidFill>
              <a:srgbClr val="5078B9"/>
            </a:solidFill>
          </c:spPr>
          <c:invertIfNegative val="0"/>
          <c:cat>
            <c:strRef>
              <c:f>Figure!$D$3:$D$27</c:f>
              <c:strCache>
                <c:ptCount val="25"/>
                <c:pt idx="0">
                  <c:v>Estonie</c:v>
                </c:pt>
                <c:pt idx="1">
                  <c:v>République slovaque</c:v>
                </c:pt>
                <c:pt idx="2">
                  <c:v>Danemark</c:v>
                </c:pt>
                <c:pt idx="3">
                  <c:v>République tchèque</c:v>
                </c:pt>
                <c:pt idx="4">
                  <c:v>Islande</c:v>
                </c:pt>
                <c:pt idx="5">
                  <c:v>Hongrie</c:v>
                </c:pt>
                <c:pt idx="6">
                  <c:v>Norvège</c:v>
                </c:pt>
                <c:pt idx="7">
                  <c:v>Pologne</c:v>
                </c:pt>
                <c:pt idx="8">
                  <c:v>Slovénie</c:v>
                </c:pt>
                <c:pt idx="9">
                  <c:v>Grèce</c:v>
                </c:pt>
                <c:pt idx="10">
                  <c:v>Finlande</c:v>
                </c:pt>
                <c:pt idx="11">
                  <c:v>Suède</c:v>
                </c:pt>
                <c:pt idx="12">
                  <c:v>Belgique</c:v>
                </c:pt>
                <c:pt idx="13">
                  <c:v>Portugal</c:v>
                </c:pt>
                <c:pt idx="14">
                  <c:v>Italie</c:v>
                </c:pt>
                <c:pt idx="15">
                  <c:v>Espagne</c:v>
                </c:pt>
                <c:pt idx="16">
                  <c:v>Suisse</c:v>
                </c:pt>
                <c:pt idx="17">
                  <c:v>Irlande</c:v>
                </c:pt>
                <c:pt idx="18">
                  <c:v>États-Unis (2010)</c:v>
                </c:pt>
                <c:pt idx="19">
                  <c:v>France</c:v>
                </c:pt>
                <c:pt idx="20">
                  <c:v>Autriche</c:v>
                </c:pt>
                <c:pt idx="21">
                  <c:v>Royaume-Uni</c:v>
                </c:pt>
                <c:pt idx="22">
                  <c:v>Pays-Bas</c:v>
                </c:pt>
                <c:pt idx="23">
                  <c:v>Luxembourg</c:v>
                </c:pt>
                <c:pt idx="24">
                  <c:v>Allemagne</c:v>
                </c:pt>
              </c:strCache>
            </c:strRef>
          </c:cat>
          <c:val>
            <c:numRef>
              <c:f>Figure!$B$3:$B$27</c:f>
              <c:numCache>
                <c:formatCode>0.0%</c:formatCode>
                <c:ptCount val="25"/>
                <c:pt idx="0">
                  <c:v>5.2000215334186639E-2</c:v>
                </c:pt>
                <c:pt idx="1">
                  <c:v>7.2461822885946936E-2</c:v>
                </c:pt>
                <c:pt idx="2">
                  <c:v>7.6205268813452687E-2</c:v>
                </c:pt>
                <c:pt idx="3">
                  <c:v>0.1365210572989094</c:v>
                </c:pt>
                <c:pt idx="4">
                  <c:v>0.15642326719308486</c:v>
                </c:pt>
                <c:pt idx="5">
                  <c:v>0.15677966386814723</c:v>
                </c:pt>
                <c:pt idx="6">
                  <c:v>0.23139581116383168</c:v>
                </c:pt>
                <c:pt idx="7">
                  <c:v>0.24555400711176301</c:v>
                </c:pt>
                <c:pt idx="8">
                  <c:v>0.25030423055042672</c:v>
                </c:pt>
                <c:pt idx="9">
                  <c:v>0.25052168609510828</c:v>
                </c:pt>
                <c:pt idx="10">
                  <c:v>0.270843895407054</c:v>
                </c:pt>
                <c:pt idx="11">
                  <c:v>0.29361523750651963</c:v>
                </c:pt>
                <c:pt idx="12">
                  <c:v>0.31230228327949172</c:v>
                </c:pt>
                <c:pt idx="13">
                  <c:v>0.31453302415607065</c:v>
                </c:pt>
                <c:pt idx="14">
                  <c:v>0.3178782724150595</c:v>
                </c:pt>
                <c:pt idx="15">
                  <c:v>0.33251203331349111</c:v>
                </c:pt>
                <c:pt idx="16">
                  <c:v>0.34177548503248867</c:v>
                </c:pt>
                <c:pt idx="17">
                  <c:v>0.34774286628842876</c:v>
                </c:pt>
                <c:pt idx="18">
                  <c:v>0.34900410332827625</c:v>
                </c:pt>
                <c:pt idx="19">
                  <c:v>0.36950129126750142</c:v>
                </c:pt>
                <c:pt idx="20">
                  <c:v>0.38609380074224842</c:v>
                </c:pt>
                <c:pt idx="21">
                  <c:v>0.39620417311114475</c:v>
                </c:pt>
                <c:pt idx="22">
                  <c:v>0.41421974220059743</c:v>
                </c:pt>
                <c:pt idx="23">
                  <c:v>0.44228839762083139</c:v>
                </c:pt>
                <c:pt idx="24">
                  <c:v>0.44820259883016189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86947840"/>
        <c:axId val="186953728"/>
      </c:barChart>
      <c:lineChart>
        <c:grouping val="standard"/>
        <c:varyColors val="0"/>
        <c:ser>
          <c:idx val="1"/>
          <c:order val="1"/>
          <c:tx>
            <c:strRef>
              <c:f>Figure!$C$1:$C$2</c:f>
              <c:strCache>
                <c:ptCount val="1"/>
                <c:pt idx="0">
                  <c:v>OECD-25</c:v>
                </c:pt>
              </c:strCache>
            </c:strRef>
          </c:tx>
          <c:spPr>
            <a:ln w="31750">
              <a:solidFill>
                <a:srgbClr val="BE4B48"/>
              </a:solidFill>
              <a:prstDash val="dash"/>
            </a:ln>
          </c:spPr>
          <c:marker>
            <c:symbol val="none"/>
          </c:marker>
          <c:cat>
            <c:strRef>
              <c:f>Figure!$A$3:$A$27</c:f>
              <c:strCache>
                <c:ptCount val="25"/>
                <c:pt idx="0">
                  <c:v>Estonia</c:v>
                </c:pt>
                <c:pt idx="1">
                  <c:v>Slovak Republic</c:v>
                </c:pt>
                <c:pt idx="2">
                  <c:v>Denmark</c:v>
                </c:pt>
                <c:pt idx="3">
                  <c:v>Czech Republic</c:v>
                </c:pt>
                <c:pt idx="4">
                  <c:v>Iceland</c:v>
                </c:pt>
                <c:pt idx="5">
                  <c:v>Hungary</c:v>
                </c:pt>
                <c:pt idx="6">
                  <c:v>Norway</c:v>
                </c:pt>
                <c:pt idx="7">
                  <c:v>Poland</c:v>
                </c:pt>
                <c:pt idx="8">
                  <c:v>Slovenia</c:v>
                </c:pt>
                <c:pt idx="9">
                  <c:v>Greece</c:v>
                </c:pt>
                <c:pt idx="10">
                  <c:v>Finland</c:v>
                </c:pt>
                <c:pt idx="11">
                  <c:v>Sweden</c:v>
                </c:pt>
                <c:pt idx="12">
                  <c:v>Belgium</c:v>
                </c:pt>
                <c:pt idx="13">
                  <c:v>Portugal</c:v>
                </c:pt>
                <c:pt idx="14">
                  <c:v>Italy</c:v>
                </c:pt>
                <c:pt idx="15">
                  <c:v>Spain</c:v>
                </c:pt>
                <c:pt idx="16">
                  <c:v>Switzerland</c:v>
                </c:pt>
                <c:pt idx="17">
                  <c:v>Ireland</c:v>
                </c:pt>
                <c:pt idx="18">
                  <c:v>United States (2010)</c:v>
                </c:pt>
                <c:pt idx="19">
                  <c:v>France</c:v>
                </c:pt>
                <c:pt idx="20">
                  <c:v>Austria</c:v>
                </c:pt>
                <c:pt idx="21">
                  <c:v>United Kingdom</c:v>
                </c:pt>
                <c:pt idx="22">
                  <c:v>Netherlands</c:v>
                </c:pt>
                <c:pt idx="23">
                  <c:v>Luxembourg</c:v>
                </c:pt>
                <c:pt idx="24">
                  <c:v>Germany</c:v>
                </c:pt>
              </c:strCache>
            </c:strRef>
          </c:cat>
          <c:val>
            <c:numRef>
              <c:f>Figure!$C$3:$C$27</c:f>
              <c:numCache>
                <c:formatCode>0.0%</c:formatCode>
                <c:ptCount val="25"/>
                <c:pt idx="0">
                  <c:v>0.27859536939256896</c:v>
                </c:pt>
                <c:pt idx="1">
                  <c:v>0.27859536939256896</c:v>
                </c:pt>
                <c:pt idx="2">
                  <c:v>0.27859536939256896</c:v>
                </c:pt>
                <c:pt idx="3">
                  <c:v>0.27859536939256896</c:v>
                </c:pt>
                <c:pt idx="4">
                  <c:v>0.27859536939256896</c:v>
                </c:pt>
                <c:pt idx="5">
                  <c:v>0.27859536939256896</c:v>
                </c:pt>
                <c:pt idx="6">
                  <c:v>0.27859536939256896</c:v>
                </c:pt>
                <c:pt idx="7">
                  <c:v>0.27859536939256896</c:v>
                </c:pt>
                <c:pt idx="8">
                  <c:v>0.27859536939256896</c:v>
                </c:pt>
                <c:pt idx="9">
                  <c:v>0.27859536939256896</c:v>
                </c:pt>
                <c:pt idx="10">
                  <c:v>0.27859536939256896</c:v>
                </c:pt>
                <c:pt idx="11">
                  <c:v>0.27859536939256896</c:v>
                </c:pt>
                <c:pt idx="12">
                  <c:v>0.27859536939256896</c:v>
                </c:pt>
                <c:pt idx="13">
                  <c:v>0.27859536939256896</c:v>
                </c:pt>
                <c:pt idx="14">
                  <c:v>0.27859536939256896</c:v>
                </c:pt>
                <c:pt idx="15">
                  <c:v>0.27859536939256896</c:v>
                </c:pt>
                <c:pt idx="16">
                  <c:v>0.27859536939256896</c:v>
                </c:pt>
                <c:pt idx="17">
                  <c:v>0.27859536939256896</c:v>
                </c:pt>
                <c:pt idx="18">
                  <c:v>0.27859536939256896</c:v>
                </c:pt>
                <c:pt idx="19">
                  <c:v>0.27859536939256896</c:v>
                </c:pt>
                <c:pt idx="20">
                  <c:v>0.27859536939256896</c:v>
                </c:pt>
                <c:pt idx="21">
                  <c:v>0.27859536939256896</c:v>
                </c:pt>
                <c:pt idx="22">
                  <c:v>0.27859536939256896</c:v>
                </c:pt>
                <c:pt idx="23">
                  <c:v>0.27859536939256896</c:v>
                </c:pt>
                <c:pt idx="24">
                  <c:v>0.27859536939256896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47840"/>
        <c:axId val="186953728"/>
      </c:lineChart>
      <c:catAx>
        <c:axId val="186947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6953728"/>
        <c:crosses val="autoZero"/>
        <c:auto val="1"/>
        <c:lblAlgn val="ctr"/>
        <c:lblOffset val="100"/>
        <c:noMultiLvlLbl val="0"/>
      </c:catAx>
      <c:valAx>
        <c:axId val="18695372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18694784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</xdr:colOff>
      <xdr:row>1</xdr:row>
      <xdr:rowOff>133350</xdr:rowOff>
    </xdr:from>
    <xdr:to>
      <xdr:col>17</xdr:col>
      <xdr:colOff>268888</xdr:colOff>
      <xdr:row>22</xdr:row>
      <xdr:rowOff>150821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25</xdr:row>
      <xdr:rowOff>314325</xdr:rowOff>
    </xdr:from>
    <xdr:to>
      <xdr:col>13</xdr:col>
      <xdr:colOff>485775</xdr:colOff>
      <xdr:row>25</xdr:row>
      <xdr:rowOff>504825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3238500"/>
          <a:ext cx="21145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58270</xdr:colOff>
      <xdr:row>37</xdr:row>
      <xdr:rowOff>66116</xdr:rowOff>
    </xdr:from>
    <xdr:to>
      <xdr:col>17</xdr:col>
      <xdr:colOff>212859</xdr:colOff>
      <xdr:row>58</xdr:row>
      <xdr:rowOff>83586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0.09073</cdr:x>
      <cdr:y>0.21295</cdr:y>
    </cdr:from>
    <cdr:to>
      <cdr:x>0.28058</cdr:x>
      <cdr:y>0.28194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2862" y="705279"/>
          <a:ext cx="1407927" cy="228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chemeClr val="accent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OECD-25: 28%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0.09073</cdr:x>
      <cdr:y>0.21633</cdr:y>
    </cdr:from>
    <cdr:to>
      <cdr:x>0.28058</cdr:x>
      <cdr:y>0.28532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2854" y="716483"/>
          <a:ext cx="1407928" cy="228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chemeClr val="accent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OECD-25: 28%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ecd.org/gend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topLeftCell="A7" zoomScale="85" zoomScaleNormal="85" workbookViewId="0">
      <selection sqref="A1:R59"/>
    </sheetView>
  </sheetViews>
  <sheetFormatPr defaultRowHeight="12.75"/>
  <cols>
    <col min="1" max="1" width="14.28515625" bestFit="1" customWidth="1"/>
    <col min="4" max="4" width="18.28515625" bestFit="1" customWidth="1"/>
    <col min="5" max="5" width="17.140625" style="29" customWidth="1"/>
    <col min="18" max="18" width="13.7109375" customWidth="1"/>
  </cols>
  <sheetData>
    <row r="1" spans="1:9">
      <c r="C1" t="s">
        <v>76</v>
      </c>
      <c r="I1" s="13" t="s">
        <v>24</v>
      </c>
    </row>
    <row r="2" spans="1:9">
      <c r="A2" s="11"/>
    </row>
    <row r="3" spans="1:9">
      <c r="A3" s="11" t="s">
        <v>4</v>
      </c>
      <c r="B3" s="15">
        <v>5.2000215334186639E-2</v>
      </c>
      <c r="C3" s="15">
        <f t="shared" ref="C3:C27" si="0">$B$29</f>
        <v>0.27859536939256896</v>
      </c>
      <c r="D3" s="30" t="s">
        <v>79</v>
      </c>
    </row>
    <row r="4" spans="1:9">
      <c r="A4" s="11" t="s">
        <v>18</v>
      </c>
      <c r="B4" s="15">
        <v>7.2461822885946936E-2</v>
      </c>
      <c r="C4" s="15">
        <f t="shared" si="0"/>
        <v>0.27859536939256896</v>
      </c>
      <c r="D4" s="30" t="s">
        <v>80</v>
      </c>
    </row>
    <row r="5" spans="1:9">
      <c r="A5" s="11" t="s">
        <v>3</v>
      </c>
      <c r="B5" s="15">
        <v>7.6205268813452687E-2</v>
      </c>
      <c r="C5" s="15">
        <f t="shared" si="0"/>
        <v>0.27859536939256896</v>
      </c>
      <c r="D5" s="30" t="s">
        <v>81</v>
      </c>
    </row>
    <row r="6" spans="1:9">
      <c r="A6" s="11" t="s">
        <v>2</v>
      </c>
      <c r="B6" s="15">
        <v>0.1365210572989094</v>
      </c>
      <c r="C6" s="15">
        <f t="shared" si="0"/>
        <v>0.27859536939256896</v>
      </c>
      <c r="D6" s="30" t="s">
        <v>82</v>
      </c>
    </row>
    <row r="7" spans="1:9">
      <c r="A7" s="11" t="s">
        <v>10</v>
      </c>
      <c r="B7" s="15">
        <v>0.15642326719308486</v>
      </c>
      <c r="C7" s="15">
        <f t="shared" si="0"/>
        <v>0.27859536939256896</v>
      </c>
      <c r="D7" s="30" t="s">
        <v>83</v>
      </c>
    </row>
    <row r="8" spans="1:9">
      <c r="A8" s="11" t="s">
        <v>9</v>
      </c>
      <c r="B8" s="15">
        <v>0.15677966386814723</v>
      </c>
      <c r="C8" s="15">
        <f t="shared" si="0"/>
        <v>0.27859536939256896</v>
      </c>
      <c r="D8" s="30" t="s">
        <v>84</v>
      </c>
    </row>
    <row r="9" spans="1:9">
      <c r="A9" s="11" t="s">
        <v>15</v>
      </c>
      <c r="B9" s="15">
        <v>0.23139581116383168</v>
      </c>
      <c r="C9" s="15">
        <f t="shared" si="0"/>
        <v>0.27859536939256896</v>
      </c>
      <c r="D9" s="30" t="s">
        <v>85</v>
      </c>
    </row>
    <row r="10" spans="1:9">
      <c r="A10" s="11" t="s">
        <v>16</v>
      </c>
      <c r="B10" s="15">
        <v>0.24555400711176301</v>
      </c>
      <c r="C10" s="15">
        <f t="shared" si="0"/>
        <v>0.27859536939256896</v>
      </c>
      <c r="D10" s="30" t="s">
        <v>86</v>
      </c>
    </row>
    <row r="11" spans="1:9">
      <c r="A11" s="11" t="s">
        <v>19</v>
      </c>
      <c r="B11" s="15">
        <v>0.25030423055042672</v>
      </c>
      <c r="C11" s="15">
        <f t="shared" si="0"/>
        <v>0.27859536939256896</v>
      </c>
      <c r="D11" s="30" t="s">
        <v>87</v>
      </c>
    </row>
    <row r="12" spans="1:9">
      <c r="A12" s="11" t="s">
        <v>8</v>
      </c>
      <c r="B12" s="15">
        <v>0.25052168609510828</v>
      </c>
      <c r="C12" s="15">
        <f t="shared" si="0"/>
        <v>0.27859536939256896</v>
      </c>
      <c r="D12" s="30" t="s">
        <v>88</v>
      </c>
    </row>
    <row r="13" spans="1:9">
      <c r="A13" s="11" t="s">
        <v>5</v>
      </c>
      <c r="B13" s="15">
        <v>0.270843895407054</v>
      </c>
      <c r="C13" s="15">
        <f t="shared" si="0"/>
        <v>0.27859536939256896</v>
      </c>
      <c r="D13" s="30" t="s">
        <v>89</v>
      </c>
    </row>
    <row r="14" spans="1:9">
      <c r="A14" s="11" t="s">
        <v>21</v>
      </c>
      <c r="B14" s="15">
        <v>0.29361523750651963</v>
      </c>
      <c r="C14" s="15">
        <f t="shared" si="0"/>
        <v>0.27859536939256896</v>
      </c>
      <c r="D14" s="30" t="s">
        <v>90</v>
      </c>
    </row>
    <row r="15" spans="1:9">
      <c r="A15" s="11" t="s">
        <v>1</v>
      </c>
      <c r="B15" s="15">
        <v>0.31230228327949172</v>
      </c>
      <c r="C15" s="15">
        <f t="shared" si="0"/>
        <v>0.27859536939256896</v>
      </c>
      <c r="D15" s="30" t="s">
        <v>91</v>
      </c>
    </row>
    <row r="16" spans="1:9">
      <c r="A16" s="11" t="s">
        <v>17</v>
      </c>
      <c r="B16" s="15">
        <v>0.31453302415607065</v>
      </c>
      <c r="C16" s="15">
        <f t="shared" si="0"/>
        <v>0.27859536939256896</v>
      </c>
      <c r="D16" s="30" t="s">
        <v>17</v>
      </c>
    </row>
    <row r="17" spans="1:13">
      <c r="A17" s="11" t="s">
        <v>12</v>
      </c>
      <c r="B17" s="15">
        <v>0.3178782724150595</v>
      </c>
      <c r="C17" s="15">
        <f t="shared" si="0"/>
        <v>0.27859536939256896</v>
      </c>
      <c r="D17" s="30" t="s">
        <v>92</v>
      </c>
    </row>
    <row r="18" spans="1:13">
      <c r="A18" s="11" t="s">
        <v>20</v>
      </c>
      <c r="B18" s="15">
        <v>0.33251203331349111</v>
      </c>
      <c r="C18" s="15">
        <f t="shared" si="0"/>
        <v>0.27859536939256896</v>
      </c>
      <c r="D18" s="30" t="s">
        <v>93</v>
      </c>
    </row>
    <row r="19" spans="1:13">
      <c r="A19" s="11" t="s">
        <v>22</v>
      </c>
      <c r="B19" s="15">
        <v>0.34177548503248867</v>
      </c>
      <c r="C19" s="15">
        <f t="shared" si="0"/>
        <v>0.27859536939256896</v>
      </c>
      <c r="D19" s="30" t="s">
        <v>94</v>
      </c>
    </row>
    <row r="20" spans="1:13">
      <c r="A20" s="11" t="s">
        <v>11</v>
      </c>
      <c r="B20" s="15">
        <v>0.34774286628842876</v>
      </c>
      <c r="C20" s="15">
        <f t="shared" si="0"/>
        <v>0.27859536939256896</v>
      </c>
      <c r="D20" s="30" t="s">
        <v>95</v>
      </c>
    </row>
    <row r="21" spans="1:13">
      <c r="A21" s="11" t="s">
        <v>101</v>
      </c>
      <c r="B21" s="15">
        <v>0.34900410332827625</v>
      </c>
      <c r="C21" s="15">
        <f t="shared" si="0"/>
        <v>0.27859536939256896</v>
      </c>
      <c r="D21" s="30" t="s">
        <v>100</v>
      </c>
    </row>
    <row r="22" spans="1:13">
      <c r="A22" s="11" t="s">
        <v>6</v>
      </c>
      <c r="B22" s="15">
        <v>0.36950129126750142</v>
      </c>
      <c r="C22" s="15">
        <f t="shared" si="0"/>
        <v>0.27859536939256896</v>
      </c>
      <c r="D22" s="30" t="s">
        <v>6</v>
      </c>
    </row>
    <row r="23" spans="1:13">
      <c r="A23" s="11" t="s">
        <v>0</v>
      </c>
      <c r="B23" s="15">
        <v>0.38609380074224842</v>
      </c>
      <c r="C23" s="15">
        <f t="shared" si="0"/>
        <v>0.27859536939256896</v>
      </c>
      <c r="D23" s="30" t="s">
        <v>96</v>
      </c>
    </row>
    <row r="24" spans="1:13">
      <c r="A24" s="11" t="s">
        <v>23</v>
      </c>
      <c r="B24" s="15">
        <v>0.39620417311114475</v>
      </c>
      <c r="C24" s="15">
        <f t="shared" si="0"/>
        <v>0.27859536939256896</v>
      </c>
      <c r="D24" s="30" t="s">
        <v>97</v>
      </c>
    </row>
    <row r="25" spans="1:13">
      <c r="A25" s="11" t="s">
        <v>14</v>
      </c>
      <c r="B25" s="15">
        <v>0.41421974220059743</v>
      </c>
      <c r="C25" s="15">
        <f t="shared" si="0"/>
        <v>0.27859536939256896</v>
      </c>
      <c r="D25" s="30" t="s">
        <v>98</v>
      </c>
      <c r="F25" s="16" t="s">
        <v>71</v>
      </c>
    </row>
    <row r="26" spans="1:13">
      <c r="A26" s="11" t="s">
        <v>13</v>
      </c>
      <c r="B26" s="15">
        <v>0.44228839762083139</v>
      </c>
      <c r="C26" s="15">
        <f t="shared" si="0"/>
        <v>0.27859536939256896</v>
      </c>
      <c r="D26" s="30" t="s">
        <v>13</v>
      </c>
      <c r="F26" s="17" t="s">
        <v>75</v>
      </c>
      <c r="G26" s="12"/>
      <c r="H26" s="12"/>
      <c r="I26" s="12"/>
      <c r="M26" s="11"/>
    </row>
    <row r="27" spans="1:13">
      <c r="A27" s="11" t="s">
        <v>7</v>
      </c>
      <c r="B27" s="15">
        <v>0.44820259883016189</v>
      </c>
      <c r="C27" s="15">
        <f t="shared" si="0"/>
        <v>0.27859536939256896</v>
      </c>
      <c r="D27" s="30" t="s">
        <v>99</v>
      </c>
      <c r="F27" s="16"/>
    </row>
    <row r="28" spans="1:13">
      <c r="A28" s="11"/>
      <c r="B28" s="15"/>
      <c r="C28" s="15"/>
      <c r="D28" s="15"/>
      <c r="F28" s="16" t="s">
        <v>70</v>
      </c>
    </row>
    <row r="29" spans="1:13">
      <c r="A29" s="11" t="s">
        <v>78</v>
      </c>
      <c r="B29" s="15">
        <f>AVERAGE(B3:B27)</f>
        <v>0.27859536939256896</v>
      </c>
      <c r="C29" s="15"/>
      <c r="D29" s="15"/>
      <c r="F29" s="16"/>
    </row>
    <row r="30" spans="1:13">
      <c r="F30" s="16" t="s">
        <v>72</v>
      </c>
    </row>
    <row r="31" spans="1:13">
      <c r="F31" s="16" t="s">
        <v>73</v>
      </c>
    </row>
    <row r="33" spans="6:9">
      <c r="F33" s="14" t="s">
        <v>74</v>
      </c>
      <c r="I33" t="s">
        <v>77</v>
      </c>
    </row>
    <row r="34" spans="6:9">
      <c r="F34" s="14"/>
    </row>
    <row r="36" spans="6:9">
      <c r="I36" s="13" t="s">
        <v>102</v>
      </c>
    </row>
    <row r="37" spans="6:9">
      <c r="F37" t="s">
        <v>103</v>
      </c>
    </row>
  </sheetData>
  <hyperlinks>
    <hyperlink ref="F33" r:id="rId1"/>
  </hyperlinks>
  <pageMargins left="0.70866141732283472" right="0.70866141732283472" top="0.74803149606299213" bottom="0.74803149606299213" header="0.31496062992125984" footer="0.31496062992125984"/>
  <pageSetup paperSize="9" scale="6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opLeftCell="H1" workbookViewId="0">
      <selection activeCell="W13" sqref="W13"/>
    </sheetView>
  </sheetViews>
  <sheetFormatPr defaultRowHeight="12.75"/>
  <sheetData>
    <row r="1" spans="1:24" ht="26.25" thickBot="1">
      <c r="A1" s="19" t="s">
        <v>25</v>
      </c>
      <c r="B1" s="22" t="s">
        <v>26</v>
      </c>
      <c r="C1" s="2" t="s">
        <v>27</v>
      </c>
      <c r="F1" s="26" t="s">
        <v>40</v>
      </c>
      <c r="G1" s="27"/>
      <c r="H1" s="27"/>
    </row>
    <row r="2" spans="1:24" ht="26.25" thickBot="1">
      <c r="A2" s="20"/>
      <c r="B2" s="23"/>
      <c r="C2" s="3" t="s">
        <v>28</v>
      </c>
      <c r="F2" s="8" t="s">
        <v>41</v>
      </c>
      <c r="G2" s="9" t="s">
        <v>42</v>
      </c>
      <c r="H2" s="9" t="s">
        <v>43</v>
      </c>
    </row>
    <row r="3" spans="1:24" ht="39" thickBot="1">
      <c r="A3" s="21"/>
      <c r="B3" s="24"/>
      <c r="C3" s="4" t="s">
        <v>29</v>
      </c>
      <c r="F3" s="1" t="s">
        <v>44</v>
      </c>
      <c r="G3" s="28"/>
      <c r="H3" s="28"/>
    </row>
    <row r="4" spans="1:24" ht="25.5">
      <c r="A4" s="1" t="s">
        <v>30</v>
      </c>
      <c r="B4" s="5">
        <v>1193</v>
      </c>
      <c r="C4" s="5">
        <v>1176</v>
      </c>
      <c r="F4" s="6" t="s">
        <v>45</v>
      </c>
      <c r="G4" s="5">
        <v>1417</v>
      </c>
      <c r="H4" s="5">
        <v>1103</v>
      </c>
      <c r="J4">
        <f>H4/G4</f>
        <v>0.77840508115737472</v>
      </c>
      <c r="K4">
        <f>1-J4</f>
        <v>0.22159491884262528</v>
      </c>
    </row>
    <row r="5" spans="1:24" ht="25.5">
      <c r="A5" s="6" t="s">
        <v>31</v>
      </c>
      <c r="B5" s="7">
        <v>434</v>
      </c>
      <c r="C5" s="7">
        <v>580</v>
      </c>
      <c r="F5" s="6" t="s">
        <v>46</v>
      </c>
      <c r="G5" s="5">
        <v>1191</v>
      </c>
      <c r="H5" s="7">
        <v>931</v>
      </c>
    </row>
    <row r="6" spans="1:24" ht="25.5">
      <c r="A6" s="6" t="s">
        <v>32</v>
      </c>
      <c r="B6" s="7">
        <v>545</v>
      </c>
      <c r="C6" s="7">
        <v>577</v>
      </c>
      <c r="F6" s="1" t="s">
        <v>47</v>
      </c>
      <c r="G6" s="25"/>
      <c r="H6" s="25"/>
    </row>
    <row r="7" spans="1:24" ht="25.5">
      <c r="A7" s="1" t="s">
        <v>33</v>
      </c>
      <c r="B7" s="5">
        <v>1129</v>
      </c>
      <c r="C7" s="5">
        <v>1068</v>
      </c>
      <c r="F7" s="6" t="s">
        <v>30</v>
      </c>
      <c r="G7" s="7">
        <v>366</v>
      </c>
      <c r="H7" s="7">
        <v>585</v>
      </c>
      <c r="J7" s="10">
        <f>SUM(G10+G4)</f>
        <v>2474</v>
      </c>
      <c r="K7" s="10" t="e">
        <f>²</f>
        <v>#NAME?</v>
      </c>
    </row>
    <row r="8" spans="1:24" ht="38.25">
      <c r="A8" s="6" t="s">
        <v>31</v>
      </c>
      <c r="B8" s="7">
        <v>290</v>
      </c>
      <c r="C8" s="7">
        <v>287</v>
      </c>
      <c r="F8" s="6" t="s">
        <v>33</v>
      </c>
      <c r="G8" s="7">
        <v>242</v>
      </c>
      <c r="H8" s="7">
        <v>288</v>
      </c>
    </row>
    <row r="9" spans="1:24" ht="51">
      <c r="A9" s="6" t="s">
        <v>32</v>
      </c>
      <c r="B9" s="7">
        <v>291</v>
      </c>
      <c r="C9" s="7">
        <v>318</v>
      </c>
      <c r="F9" s="1" t="s">
        <v>34</v>
      </c>
      <c r="G9" s="25"/>
      <c r="H9" s="25"/>
    </row>
    <row r="10" spans="1:24" ht="51">
      <c r="A10" s="1" t="s">
        <v>34</v>
      </c>
      <c r="B10" s="25"/>
      <c r="C10" s="25"/>
      <c r="F10" s="6" t="s">
        <v>35</v>
      </c>
      <c r="G10" s="7">
        <v>1057</v>
      </c>
      <c r="H10" s="5">
        <v>1218</v>
      </c>
      <c r="J10">
        <f>(1-H10/G10)</f>
        <v>-0.15231788079470188</v>
      </c>
    </row>
    <row r="11" spans="1:24" ht="51">
      <c r="A11" s="6" t="s">
        <v>35</v>
      </c>
      <c r="B11" s="7">
        <v>914</v>
      </c>
      <c r="C11" s="5">
        <v>1134</v>
      </c>
      <c r="F11" s="6" t="s">
        <v>36</v>
      </c>
      <c r="G11" s="7">
        <v>499</v>
      </c>
      <c r="H11" s="7">
        <v>691</v>
      </c>
    </row>
    <row r="12" spans="1:24" ht="39" thickBot="1">
      <c r="A12" s="6" t="s">
        <v>36</v>
      </c>
      <c r="B12" s="7">
        <v>667</v>
      </c>
      <c r="C12" s="7">
        <v>681</v>
      </c>
      <c r="F12" s="6" t="s">
        <v>48</v>
      </c>
      <c r="G12" s="7">
        <v>730</v>
      </c>
      <c r="H12" s="7">
        <v>859</v>
      </c>
      <c r="J12" t="s">
        <v>50</v>
      </c>
      <c r="K12" t="s">
        <v>51</v>
      </c>
      <c r="L12" t="s">
        <v>52</v>
      </c>
      <c r="M12" t="s">
        <v>53</v>
      </c>
      <c r="N12" t="s">
        <v>54</v>
      </c>
      <c r="O12" t="s">
        <v>55</v>
      </c>
    </row>
    <row r="13" spans="1:24" ht="64.5" thickBot="1">
      <c r="A13" s="6" t="s">
        <v>37</v>
      </c>
      <c r="B13" s="7">
        <v>821</v>
      </c>
      <c r="C13" s="7">
        <v>849</v>
      </c>
      <c r="F13" s="18" t="s">
        <v>49</v>
      </c>
      <c r="G13" s="18"/>
      <c r="H13" s="18"/>
      <c r="J13" t="s">
        <v>56</v>
      </c>
      <c r="K13" t="s">
        <v>57</v>
      </c>
      <c r="L13" t="s">
        <v>58</v>
      </c>
      <c r="M13">
        <v>71</v>
      </c>
      <c r="N13" t="s">
        <v>59</v>
      </c>
      <c r="O13" t="s">
        <v>60</v>
      </c>
      <c r="P13" t="s">
        <v>53</v>
      </c>
      <c r="Q13" t="s">
        <v>61</v>
      </c>
      <c r="R13" t="s">
        <v>57</v>
      </c>
      <c r="S13" t="s">
        <v>62</v>
      </c>
      <c r="T13" t="s">
        <v>63</v>
      </c>
      <c r="U13" t="s">
        <v>64</v>
      </c>
      <c r="V13" t="s">
        <v>65</v>
      </c>
      <c r="W13" t="s">
        <v>66</v>
      </c>
      <c r="X13" t="s">
        <v>63</v>
      </c>
    </row>
    <row r="14" spans="1:24" ht="38.25">
      <c r="A14" s="6" t="s">
        <v>38</v>
      </c>
      <c r="B14" s="7">
        <v>752</v>
      </c>
      <c r="C14" s="7">
        <v>752</v>
      </c>
      <c r="J14" t="s">
        <v>67</v>
      </c>
      <c r="K14" t="s">
        <v>68</v>
      </c>
      <c r="L14" t="s">
        <v>69</v>
      </c>
    </row>
    <row r="15" spans="1:24">
      <c r="A15" s="6" t="s">
        <v>39</v>
      </c>
      <c r="B15" s="7">
        <v>960</v>
      </c>
      <c r="C15" s="7">
        <v>998</v>
      </c>
    </row>
  </sheetData>
  <mergeCells count="8">
    <mergeCell ref="F13:H13"/>
    <mergeCell ref="A1:A3"/>
    <mergeCell ref="B1:B3"/>
    <mergeCell ref="B10:C10"/>
    <mergeCell ref="F1:H1"/>
    <mergeCell ref="G3:H3"/>
    <mergeCell ref="G6:H6"/>
    <mergeCell ref="G9:H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CF186BFB9717488550894F3F33C1AC" ma:contentTypeVersion="0" ma:contentTypeDescription="Create a new document." ma:contentTypeScope="" ma:versionID="21cc6a450e80fd4df1436ab5c4fd00a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7AD7CF-7A3E-4E7A-B1A5-A4648111B4E5}">
  <ds:schemaRefs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79FA762-EA8D-4116-9D72-B675BCCDE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F8C84FA-E05F-4EAF-B4DC-D7D35770C3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Figure</vt:lpstr>
      <vt:lpstr>Sheet2</vt:lpstr>
      <vt:lpstr>Sheet3</vt:lpstr>
      <vt:lpstr>Figure!Print_Area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DADDIO Anna</dc:creator>
  <cp:lastModifiedBy>LADAIQUE Maxime</cp:lastModifiedBy>
  <cp:lastPrinted>2015-03-01T16:41:03Z</cp:lastPrinted>
  <dcterms:created xsi:type="dcterms:W3CDTF">2014-10-16T14:20:21Z</dcterms:created>
  <dcterms:modified xsi:type="dcterms:W3CDTF">2015-03-01T16:44:45Z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0x01010090CF186BFB9717488550894F3F33C1AC</vt:lpwstr>
  </property>
</Properties>
</file>