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65" windowWidth="11325" windowHeight="11925" tabRatio="805"/>
  </bookViews>
  <sheets>
    <sheet name="2015" sheetId="35" r:id="rId1"/>
    <sheet name="Graph Low Wage (50% AW)" sheetId="31" r:id="rId2"/>
    <sheet name="2014" sheetId="34" r:id="rId3"/>
    <sheet name="2013" sheetId="33" r:id="rId4"/>
    <sheet name="2012" sheetId="32" r:id="rId5"/>
    <sheet name="2011" sheetId="22" r:id="rId6"/>
    <sheet name="2010" sheetId="28" r:id="rId7"/>
    <sheet name="2007" sheetId="29" r:id="rId8"/>
    <sheet name="2005" sheetId="30" r:id="rId9"/>
  </sheets>
  <definedNames>
    <definedName name="_xlnm.Print_Area" localSheetId="8">'2005'!$A$1:$J$56</definedName>
    <definedName name="_xlnm.Print_Area" localSheetId="7">'2007'!$A$1:$J$56</definedName>
    <definedName name="_xlnm.Print_Area" localSheetId="6">'2010'!$A$1:$J$56</definedName>
    <definedName name="_xlnm.Print_Area" localSheetId="5">'2011'!$A$1:$J$56</definedName>
    <definedName name="_xlnm.Print_Area" localSheetId="4">'2012'!$A$1:$J$56</definedName>
    <definedName name="_xlnm.Print_Area" localSheetId="3">'2013'!$A$1:$J$57</definedName>
    <definedName name="_xlnm.Print_Area" localSheetId="2">'2014'!$A$1:$J$57</definedName>
    <definedName name="_xlnm.Print_Area" localSheetId="0">'2015'!$A$1:$J$57</definedName>
    <definedName name="_xlnm.Print_Area" localSheetId="1">'Graph Low Wage (50% AW)'!$A$1:$O$87</definedName>
  </definedNames>
  <calcPr calcId="145621"/>
</workbook>
</file>

<file path=xl/calcChain.xml><?xml version="1.0" encoding="utf-8"?>
<calcChain xmlns="http://schemas.openxmlformats.org/spreadsheetml/2006/main">
  <c r="B58" i="30" l="1"/>
  <c r="B58" i="29"/>
  <c r="B58" i="28"/>
  <c r="B58" i="22"/>
  <c r="B58" i="32"/>
  <c r="B59" i="33"/>
  <c r="B59" i="34"/>
  <c r="B89" i="31"/>
  <c r="A80" i="31"/>
  <c r="C2" i="31"/>
  <c r="B59" i="35"/>
  <c r="W9" i="31"/>
  <c r="Q34" i="31"/>
  <c r="AC15" i="31"/>
  <c r="W43" i="31"/>
  <c r="R37" i="31"/>
  <c r="R48" i="31"/>
  <c r="R24" i="31"/>
  <c r="AD42" i="31"/>
  <c r="Q12" i="31"/>
  <c r="W26" i="31"/>
  <c r="W47" i="31"/>
  <c r="W14" i="31"/>
  <c r="X13" i="31"/>
  <c r="W48" i="31"/>
  <c r="Q32" i="31"/>
  <c r="X33" i="31"/>
  <c r="X42" i="31"/>
  <c r="AC24" i="31"/>
  <c r="W20" i="31"/>
  <c r="AD15" i="31"/>
  <c r="AD48" i="31"/>
  <c r="AC16" i="31"/>
  <c r="R27" i="31"/>
  <c r="Q22" i="31"/>
  <c r="W37" i="31"/>
  <c r="W39" i="31"/>
  <c r="Q11" i="31"/>
  <c r="W38" i="31"/>
  <c r="R28" i="31"/>
  <c r="AC47" i="31"/>
  <c r="W21" i="31"/>
  <c r="X43" i="31"/>
  <c r="R31" i="31"/>
  <c r="AD24" i="31"/>
  <c r="AD35" i="31"/>
  <c r="X28" i="31"/>
  <c r="R30" i="31"/>
  <c r="X46" i="31"/>
  <c r="AC39" i="31"/>
  <c r="AC21" i="31"/>
  <c r="R22" i="31"/>
  <c r="R44" i="31"/>
  <c r="Q41" i="31"/>
  <c r="AD23" i="31"/>
  <c r="AC48" i="31"/>
  <c r="X41" i="31"/>
  <c r="Q28" i="31"/>
  <c r="AD25" i="31"/>
  <c r="AD40" i="31"/>
  <c r="AC40" i="31"/>
  <c r="Q10" i="31"/>
  <c r="Q36" i="31"/>
  <c r="AD46" i="31"/>
  <c r="Q19" i="31"/>
  <c r="Q26" i="31"/>
  <c r="X47" i="31"/>
  <c r="AD43" i="31"/>
  <c r="R18" i="31"/>
  <c r="Q35" i="31"/>
  <c r="R43" i="31"/>
  <c r="AD18" i="31"/>
  <c r="W16" i="31"/>
  <c r="X37" i="31"/>
  <c r="Q33" i="31"/>
  <c r="AD12" i="31"/>
  <c r="Q23" i="31"/>
  <c r="AC45" i="31"/>
  <c r="R11" i="31"/>
  <c r="X15" i="31"/>
  <c r="AD32" i="31"/>
  <c r="X35" i="31"/>
  <c r="AC10" i="31"/>
  <c r="X34" i="31"/>
  <c r="X16" i="31"/>
  <c r="W12" i="31"/>
  <c r="AC13" i="31"/>
  <c r="AD14" i="31"/>
  <c r="AC28" i="31"/>
  <c r="AD37" i="31"/>
  <c r="W41" i="31"/>
  <c r="R42" i="31"/>
  <c r="X18" i="31"/>
  <c r="R19" i="31"/>
  <c r="AD34" i="31"/>
  <c r="Q31" i="31"/>
  <c r="AD29" i="31"/>
  <c r="X14" i="31"/>
  <c r="W44" i="31"/>
  <c r="X20" i="31"/>
  <c r="X25" i="31"/>
  <c r="R25" i="31"/>
  <c r="X30" i="31"/>
  <c r="R26" i="31"/>
  <c r="AD30" i="31"/>
  <c r="X24" i="31"/>
  <c r="Q25" i="31"/>
  <c r="X17" i="31"/>
  <c r="AC37" i="31"/>
  <c r="AC46" i="31"/>
  <c r="Q27" i="31"/>
  <c r="AD20" i="31"/>
  <c r="X29" i="31"/>
  <c r="Q47" i="31"/>
  <c r="Q14" i="31"/>
  <c r="Q16" i="31"/>
  <c r="AC34" i="31"/>
  <c r="AC17" i="31"/>
  <c r="Q44" i="31"/>
  <c r="AC22" i="31"/>
  <c r="AC18" i="31"/>
  <c r="W34" i="31"/>
  <c r="X23" i="31"/>
  <c r="R39" i="31"/>
  <c r="Q37" i="31"/>
  <c r="AD21" i="31"/>
  <c r="AC35" i="31"/>
  <c r="R14" i="31"/>
  <c r="Q43" i="31"/>
  <c r="AC23" i="31"/>
  <c r="Q9" i="31"/>
  <c r="AC26" i="31"/>
  <c r="R41" i="31"/>
  <c r="R23" i="31"/>
  <c r="Q40" i="31"/>
  <c r="Q17" i="31"/>
  <c r="W30" i="31"/>
  <c r="W31" i="31"/>
  <c r="R21" i="31"/>
  <c r="Q48" i="31"/>
  <c r="W28" i="31"/>
  <c r="W32" i="31"/>
  <c r="AD33" i="31"/>
  <c r="X32" i="31"/>
  <c r="X48" i="31"/>
  <c r="AD22" i="31"/>
  <c r="AD45" i="31"/>
  <c r="W11" i="31"/>
  <c r="W24" i="31"/>
  <c r="X45" i="31"/>
  <c r="X26" i="31"/>
  <c r="W25" i="31"/>
  <c r="AD16" i="31"/>
  <c r="W19" i="31"/>
  <c r="X22" i="31"/>
  <c r="X44" i="31"/>
  <c r="AC30" i="31"/>
  <c r="Q29" i="31"/>
  <c r="W27" i="31"/>
  <c r="W18" i="31"/>
  <c r="Z41" i="31" l="1"/>
  <c r="Y41" i="31"/>
  <c r="AE35" i="31"/>
  <c r="Y32" i="31"/>
  <c r="Z20" i="31"/>
  <c r="AE18" i="31"/>
  <c r="AF24" i="31"/>
  <c r="S27" i="31"/>
  <c r="T23" i="31"/>
  <c r="C49" i="33"/>
  <c r="D48" i="35"/>
  <c r="J49" i="35"/>
  <c r="Y37" i="31"/>
  <c r="Y47" i="31"/>
  <c r="AE46" i="31"/>
  <c r="AF16" i="31"/>
  <c r="Y25" i="31"/>
  <c r="Z14" i="31"/>
  <c r="Y43" i="31"/>
  <c r="S23" i="31"/>
  <c r="Y26" i="31"/>
  <c r="AF23" i="31"/>
  <c r="T28" i="31"/>
  <c r="AE30" i="31"/>
  <c r="T48" i="31"/>
  <c r="D48" i="34"/>
  <c r="I49" i="33"/>
  <c r="B47" i="28"/>
  <c r="E48" i="35"/>
  <c r="Y28" i="31"/>
  <c r="AE34" i="31"/>
  <c r="AF30" i="31"/>
  <c r="Z34" i="31"/>
  <c r="AF22" i="31"/>
  <c r="AF21" i="31"/>
  <c r="Y20" i="31"/>
  <c r="AE24" i="31"/>
  <c r="Z16" i="31"/>
  <c r="Z18" i="31"/>
  <c r="T19" i="31"/>
  <c r="S22" i="31"/>
  <c r="Z28" i="31"/>
  <c r="AE23" i="31"/>
  <c r="Z37" i="31"/>
  <c r="T44" i="31"/>
  <c r="S48" i="31"/>
  <c r="E48" i="34"/>
  <c r="G47" i="28"/>
  <c r="Z26" i="31"/>
  <c r="Z30" i="31"/>
  <c r="AE15" i="31"/>
  <c r="AF45" i="31"/>
  <c r="AE21" i="31"/>
  <c r="AF15" i="31"/>
  <c r="Z44" i="31"/>
  <c r="J48" i="34"/>
  <c r="E47" i="29"/>
  <c r="AF37" i="31"/>
  <c r="AE16" i="31"/>
  <c r="B49" i="34"/>
  <c r="C48" i="35"/>
  <c r="AF34" i="31"/>
  <c r="AF40" i="31"/>
  <c r="Y14" i="31"/>
  <c r="Y18" i="31"/>
  <c r="S19" i="31"/>
  <c r="S41" i="31"/>
  <c r="S44" i="31"/>
  <c r="Y48" i="31"/>
  <c r="AE22" i="31"/>
  <c r="T11" i="31"/>
  <c r="T25" i="31"/>
  <c r="C49" i="35"/>
  <c r="Z43" i="31"/>
  <c r="Y44" i="31"/>
  <c r="AE48" i="31"/>
  <c r="C48" i="33"/>
  <c r="G47" i="32"/>
  <c r="D49" i="35"/>
  <c r="Z24" i="31"/>
  <c r="AE45" i="31"/>
  <c r="AF35" i="31"/>
  <c r="Z32" i="31"/>
  <c r="AF18" i="31"/>
  <c r="Y34" i="31"/>
  <c r="H49" i="34"/>
  <c r="I48" i="33"/>
  <c r="E48" i="32"/>
  <c r="I47" i="22"/>
  <c r="G48" i="30"/>
  <c r="I49" i="35"/>
  <c r="Y24" i="31"/>
  <c r="I48" i="35"/>
  <c r="S26" i="31"/>
  <c r="I48" i="34"/>
  <c r="J48" i="35"/>
  <c r="Y16" i="31"/>
  <c r="AE37" i="31"/>
  <c r="AE40" i="31"/>
  <c r="Y30" i="31"/>
  <c r="S25" i="31"/>
  <c r="E49" i="35"/>
  <c r="Z47" i="31"/>
  <c r="AF46" i="31"/>
  <c r="Z25" i="31"/>
  <c r="T27" i="31"/>
  <c r="S37" i="31"/>
  <c r="I49" i="34"/>
  <c r="J48" i="33"/>
  <c r="G48" i="32"/>
  <c r="D48" i="33"/>
  <c r="J49" i="33"/>
  <c r="J47" i="32"/>
  <c r="B48" i="35"/>
  <c r="B49" i="35"/>
  <c r="T26" i="31"/>
  <c r="T37" i="31"/>
  <c r="T43" i="31"/>
  <c r="T31" i="31"/>
  <c r="T22" i="31"/>
  <c r="T14" i="31"/>
  <c r="T41" i="31"/>
  <c r="S11" i="31"/>
  <c r="S28" i="31"/>
  <c r="AF48" i="31"/>
  <c r="H48" i="34"/>
  <c r="J49" i="34"/>
  <c r="H48" i="33"/>
  <c r="B48" i="32"/>
  <c r="I47" i="30"/>
  <c r="G48" i="35"/>
  <c r="S43" i="31"/>
  <c r="S14" i="31"/>
  <c r="D49" i="34"/>
  <c r="D49" i="33"/>
  <c r="I48" i="29"/>
  <c r="B48" i="22"/>
  <c r="H48" i="29"/>
  <c r="G49" i="35"/>
  <c r="S31" i="31"/>
  <c r="H48" i="35"/>
  <c r="H49" i="35"/>
  <c r="Z48" i="31"/>
  <c r="B48" i="34"/>
  <c r="E49" i="34"/>
  <c r="H49" i="33"/>
  <c r="B47" i="32"/>
  <c r="G48" i="34"/>
  <c r="G49" i="34"/>
  <c r="E48" i="33"/>
  <c r="E49" i="33"/>
  <c r="D47" i="32"/>
  <c r="J48" i="32"/>
  <c r="E48" i="22"/>
  <c r="B48" i="28"/>
  <c r="J48" i="29"/>
  <c r="G48" i="33"/>
  <c r="G49" i="33"/>
  <c r="E47" i="32"/>
  <c r="H48" i="22"/>
  <c r="I48" i="28"/>
  <c r="C48" i="34"/>
  <c r="C49" i="34"/>
  <c r="B48" i="33"/>
  <c r="B49" i="33"/>
  <c r="D48" i="32"/>
  <c r="H47" i="22"/>
  <c r="J47" i="29"/>
  <c r="G47" i="30"/>
  <c r="C47" i="32"/>
  <c r="C48" i="32"/>
  <c r="J47" i="22"/>
  <c r="E48" i="29"/>
  <c r="H47" i="32"/>
  <c r="H48" i="32"/>
  <c r="B47" i="22"/>
  <c r="I48" i="22"/>
  <c r="I47" i="28"/>
  <c r="C48" i="30"/>
  <c r="I47" i="32"/>
  <c r="I48" i="32"/>
  <c r="E47" i="22"/>
  <c r="J48" i="22"/>
  <c r="J47" i="28"/>
  <c r="D47" i="29"/>
  <c r="D48" i="30"/>
  <c r="G47" i="22"/>
  <c r="G48" i="22"/>
  <c r="E47" i="28"/>
  <c r="J48" i="28"/>
  <c r="D48" i="29"/>
  <c r="H47" i="30"/>
  <c r="C47" i="22"/>
  <c r="C48" i="22"/>
  <c r="E48" i="28"/>
  <c r="H47" i="29"/>
  <c r="C47" i="30"/>
  <c r="H48" i="30"/>
  <c r="D47" i="22"/>
  <c r="D48" i="22"/>
  <c r="G48" i="28"/>
  <c r="I47" i="29"/>
  <c r="D47" i="30"/>
  <c r="I48" i="30"/>
  <c r="H47" i="28"/>
  <c r="H48" i="28"/>
  <c r="G47" i="29"/>
  <c r="G48" i="29"/>
  <c r="E47" i="30"/>
  <c r="E48" i="30"/>
  <c r="C47" i="28"/>
  <c r="C48" i="28"/>
  <c r="B47" i="29"/>
  <c r="B48" i="29"/>
  <c r="J47" i="30"/>
  <c r="J48" i="30"/>
  <c r="D47" i="28"/>
  <c r="D48" i="28"/>
  <c r="C47" i="29"/>
  <c r="C48" i="29"/>
  <c r="B47" i="30"/>
  <c r="B48" i="30"/>
  <c r="R32" i="31"/>
  <c r="W29" i="31"/>
  <c r="AD10" i="31"/>
  <c r="AC11" i="31"/>
  <c r="AC32" i="31"/>
  <c r="Q20" i="31"/>
  <c r="Q15" i="31"/>
  <c r="AD47" i="31"/>
  <c r="AC41" i="31"/>
  <c r="W40" i="31"/>
  <c r="R40" i="31"/>
  <c r="W36" i="31"/>
  <c r="AC38" i="31"/>
  <c r="R12" i="31"/>
  <c r="Q39" i="31"/>
  <c r="X39" i="31"/>
  <c r="AC33" i="31"/>
  <c r="R34" i="31"/>
  <c r="R10" i="31"/>
  <c r="Q42" i="31"/>
  <c r="AD28" i="31"/>
  <c r="W33" i="31"/>
  <c r="X36" i="31"/>
  <c r="X10" i="31"/>
  <c r="W46" i="31"/>
  <c r="AC19" i="31"/>
  <c r="X19" i="31"/>
  <c r="AD39" i="31"/>
  <c r="R13" i="31"/>
  <c r="W13" i="31"/>
  <c r="AC42" i="31"/>
  <c r="AD27" i="31"/>
  <c r="W10" i="31"/>
  <c r="R16" i="31"/>
  <c r="AD44" i="31"/>
  <c r="W35" i="31"/>
  <c r="R15" i="31"/>
  <c r="Q46" i="31"/>
  <c r="AC12" i="31"/>
  <c r="Q45" i="31"/>
  <c r="AD31" i="31"/>
  <c r="X27" i="31"/>
  <c r="AD11" i="31"/>
  <c r="R29" i="31"/>
  <c r="R46" i="31"/>
  <c r="R33" i="31"/>
  <c r="X40" i="31"/>
  <c r="AD17" i="31"/>
  <c r="W15" i="31"/>
  <c r="X38" i="31"/>
  <c r="X31" i="31"/>
  <c r="W22" i="31"/>
  <c r="AD9" i="31"/>
  <c r="AC44" i="31"/>
  <c r="W42" i="31"/>
  <c r="Q18" i="31"/>
  <c r="R36" i="31"/>
  <c r="W23" i="31"/>
  <c r="R9" i="31"/>
  <c r="AD36" i="31"/>
  <c r="R38" i="31"/>
  <c r="Q38" i="31"/>
  <c r="AC43" i="31"/>
  <c r="R20" i="31"/>
  <c r="AC20" i="31"/>
  <c r="X9" i="31"/>
  <c r="Q24" i="31"/>
  <c r="R45" i="31"/>
  <c r="AD38" i="31"/>
  <c r="AC29" i="31"/>
  <c r="AC9" i="31"/>
  <c r="AC25" i="31"/>
  <c r="X11" i="31"/>
  <c r="Q21" i="31"/>
  <c r="AD41" i="31"/>
  <c r="W17" i="31"/>
  <c r="X21" i="31"/>
  <c r="R17" i="31"/>
  <c r="R35" i="31"/>
  <c r="W45" i="31"/>
  <c r="Q30" i="31"/>
  <c r="AD13" i="31"/>
  <c r="AD19" i="31"/>
  <c r="AC27" i="31"/>
  <c r="AC36" i="31"/>
  <c r="R47" i="31"/>
  <c r="AC31" i="31"/>
  <c r="AC14" i="31"/>
  <c r="Y9" i="31" l="1"/>
  <c r="Z9" i="31"/>
  <c r="Y13" i="31"/>
  <c r="Z13" i="31"/>
  <c r="S10" i="31"/>
  <c r="T10" i="31"/>
  <c r="AF47" i="31"/>
  <c r="AE47" i="31"/>
  <c r="AF36" i="31"/>
  <c r="T21" i="31"/>
  <c r="S21" i="31"/>
  <c r="AE43" i="31"/>
  <c r="AF43" i="31"/>
  <c r="Y31" i="31"/>
  <c r="Z31" i="31"/>
  <c r="Y38" i="31"/>
  <c r="Z38" i="31"/>
  <c r="AF12" i="31"/>
  <c r="AE12" i="31"/>
  <c r="AF39" i="31"/>
  <c r="AE39" i="31"/>
  <c r="AE33" i="31"/>
  <c r="AF33" i="31"/>
  <c r="Y15" i="31"/>
  <c r="Z15" i="31"/>
  <c r="Z39" i="31"/>
  <c r="Y39" i="31"/>
  <c r="AF13" i="31"/>
  <c r="AE13" i="31"/>
  <c r="AE36" i="31"/>
  <c r="T9" i="31"/>
  <c r="S9" i="31"/>
  <c r="T35" i="31"/>
  <c r="S35" i="31"/>
  <c r="Y36" i="31"/>
  <c r="Z36" i="31"/>
  <c r="T24" i="31"/>
  <c r="S24" i="31"/>
  <c r="S18" i="31"/>
  <c r="T18" i="31"/>
  <c r="S17" i="31"/>
  <c r="T17" i="31"/>
  <c r="T32" i="31"/>
  <c r="S32" i="31"/>
  <c r="T33" i="31"/>
  <c r="S33" i="31"/>
  <c r="T20" i="31"/>
  <c r="Z29" i="31"/>
  <c r="Y29" i="31"/>
  <c r="S15" i="31"/>
  <c r="AF28" i="31"/>
  <c r="AE28" i="31"/>
  <c r="AF42" i="31"/>
  <c r="AE42" i="31"/>
  <c r="Z40" i="31"/>
  <c r="Y40" i="31"/>
  <c r="AF17" i="31"/>
  <c r="AE17" i="31"/>
  <c r="S12" i="31"/>
  <c r="T12" i="31"/>
  <c r="T45" i="31"/>
  <c r="S45" i="31"/>
  <c r="S40" i="31"/>
  <c r="T40" i="31"/>
  <c r="Y11" i="31"/>
  <c r="Z11" i="31"/>
  <c r="Y22" i="31"/>
  <c r="Z22" i="31"/>
  <c r="AF32" i="31"/>
  <c r="AE32" i="31"/>
  <c r="T36" i="31"/>
  <c r="S36" i="31"/>
  <c r="S20" i="31"/>
  <c r="AF25" i="31"/>
  <c r="AE25" i="31"/>
  <c r="AF20" i="31"/>
  <c r="AE20" i="31"/>
  <c r="S38" i="31"/>
  <c r="AE19" i="31"/>
  <c r="S34" i="31"/>
  <c r="T34" i="31"/>
  <c r="T42" i="31"/>
  <c r="S42" i="31"/>
  <c r="Y10" i="31"/>
  <c r="Y19" i="31"/>
  <c r="Z19" i="31"/>
  <c r="AE41" i="31"/>
  <c r="AE38" i="31"/>
  <c r="T38" i="31"/>
  <c r="AF19" i="31"/>
  <c r="Z35" i="31"/>
  <c r="Y35" i="31"/>
  <c r="AF14" i="31"/>
  <c r="AE14" i="31"/>
  <c r="Y42" i="31"/>
  <c r="Z42" i="31"/>
  <c r="AF38" i="31"/>
  <c r="T46" i="31"/>
  <c r="S46" i="31"/>
  <c r="AE29" i="31"/>
  <c r="AF29" i="31"/>
  <c r="Z46" i="31"/>
  <c r="Y46" i="31"/>
  <c r="AE11" i="31"/>
  <c r="AF11" i="31"/>
  <c r="Z10" i="31"/>
  <c r="Z33" i="31"/>
  <c r="Y33" i="31"/>
  <c r="AF27" i="31"/>
  <c r="AE27" i="31"/>
  <c r="Z21" i="31"/>
  <c r="Y21" i="31"/>
  <c r="Y23" i="31"/>
  <c r="Z23" i="31"/>
  <c r="AE44" i="31"/>
  <c r="AF44" i="31"/>
  <c r="T15" i="31"/>
  <c r="AE9" i="31"/>
  <c r="AF9" i="31"/>
  <c r="AF31" i="31"/>
  <c r="AE31" i="31"/>
  <c r="Y17" i="31"/>
  <c r="Z17" i="31"/>
  <c r="S30" i="31"/>
  <c r="T30" i="31"/>
  <c r="Y27" i="31"/>
  <c r="Z27" i="31"/>
  <c r="T16" i="31"/>
  <c r="S16" i="31"/>
  <c r="T29" i="31"/>
  <c r="S29" i="31"/>
  <c r="T39" i="31"/>
  <c r="S39" i="31"/>
  <c r="AE10" i="31"/>
  <c r="AF10" i="31"/>
  <c r="AF41" i="31"/>
  <c r="S47" i="31"/>
  <c r="T47" i="31"/>
  <c r="Z45" i="31"/>
  <c r="Y45" i="31"/>
  <c r="AD26" i="31"/>
  <c r="X12" i="31"/>
  <c r="Q13" i="31"/>
  <c r="AF26" i="31" l="1"/>
  <c r="AE26" i="31"/>
  <c r="Y12" i="31"/>
  <c r="Z12" i="31"/>
  <c r="T13" i="31"/>
  <c r="S13" i="31"/>
</calcChain>
</file>

<file path=xl/sharedStrings.xml><?xml version="1.0" encoding="utf-8"?>
<sst xmlns="http://schemas.openxmlformats.org/spreadsheetml/2006/main" count="850" uniqueCount="87">
  <si>
    <t>No children</t>
  </si>
  <si>
    <t>2 children</t>
  </si>
  <si>
    <t>Single person</t>
  </si>
  <si>
    <t>Lone parent</t>
  </si>
  <si>
    <t>OECD countries</t>
  </si>
  <si>
    <t>Australia</t>
  </si>
  <si>
    <t>Austria</t>
  </si>
  <si>
    <t>Belgium</t>
  </si>
  <si>
    <t>Canada</t>
  </si>
  <si>
    <t>Czech Republic</t>
  </si>
  <si>
    <t>Denmark</t>
  </si>
  <si>
    <t>Estonia</t>
  </si>
  <si>
    <t>Finland</t>
  </si>
  <si>
    <t>France</t>
  </si>
  <si>
    <t>Germany</t>
  </si>
  <si>
    <t>Greece</t>
  </si>
  <si>
    <t>Hungary</t>
  </si>
  <si>
    <t>Iceland</t>
  </si>
  <si>
    <t>Ireland</t>
  </si>
  <si>
    <t>Italy</t>
  </si>
  <si>
    <t>Japan</t>
  </si>
  <si>
    <t>Korea</t>
  </si>
  <si>
    <t>Luxembourg</t>
  </si>
  <si>
    <t>Netherlands</t>
  </si>
  <si>
    <t>New Zealand</t>
  </si>
  <si>
    <t>Norway</t>
  </si>
  <si>
    <t>Poland</t>
  </si>
  <si>
    <t>Portugal</t>
  </si>
  <si>
    <t>Slovak Republic</t>
  </si>
  <si>
    <t>Slovenia</t>
  </si>
  <si>
    <t>Spain</t>
  </si>
  <si>
    <t>Sweden</t>
  </si>
  <si>
    <t>Switzerland</t>
  </si>
  <si>
    <t>United Kingdom</t>
  </si>
  <si>
    <t>United States</t>
  </si>
  <si>
    <t>Bulgaria</t>
  </si>
  <si>
    <t>Latvia</t>
  </si>
  <si>
    <t>Lithuania</t>
  </si>
  <si>
    <t>Malta</t>
  </si>
  <si>
    <t>Romania</t>
  </si>
  <si>
    <r>
      <t>Source:</t>
    </r>
    <r>
      <rPr>
        <sz val="9"/>
        <rFont val="Arial"/>
        <family val="2"/>
      </rPr>
      <t xml:space="preserve"> OECD, Tax-Benefit Models.</t>
    </r>
  </si>
  <si>
    <t xml:space="preserve">Last revised: </t>
  </si>
  <si>
    <t>Israel*</t>
  </si>
  <si>
    <r>
      <t>Cyprus</t>
    </r>
    <r>
      <rPr>
        <vertAlign val="superscript"/>
        <sz val="9"/>
        <rFont val="Arial"/>
        <family val="2"/>
      </rPr>
      <t>†</t>
    </r>
  </si>
  <si>
    <t>*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</si>
  <si>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Turkey**</t>
  </si>
  <si>
    <t>** AW value is not available. Calculations are based on APW.</t>
  </si>
  <si>
    <t>Additional EU countries</t>
  </si>
  <si>
    <t xml:space="preserve">For details of modeling assumptions see </t>
  </si>
  <si>
    <t>Methodology</t>
  </si>
  <si>
    <t>Chile</t>
  </si>
  <si>
    <t>OECD Median</t>
  </si>
  <si>
    <t>EU Median</t>
  </si>
  <si>
    <t>Married couple</t>
  </si>
  <si>
    <t>† 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
† Footnote by all the European Union Member States of the OECD and the European Union: The Republic of Cyprus is recognized by all members of the United Nations with the exception of Turkey. The information in this document relates to the area under the effective control of the Government of the Republic of Cyprus.</t>
  </si>
  <si>
    <t>(a) Single, no children</t>
  </si>
  <si>
    <t>(b) Lone parent, two children</t>
  </si>
  <si>
    <t>www.oecd.org/els/social/inequality</t>
  </si>
  <si>
    <t>Gross earnings</t>
  </si>
  <si>
    <t>Net income</t>
  </si>
  <si>
    <r>
      <t>Income levels provided by full-time low wage employment</t>
    </r>
    <r>
      <rPr>
        <b/>
        <vertAlign val="superscript"/>
        <sz val="10"/>
        <rFont val="Arial"/>
        <family val="2"/>
      </rPr>
      <t>1</t>
    </r>
  </si>
  <si>
    <t>Value in % of median household incomes, 2011</t>
  </si>
  <si>
    <t>Gross wage as a percentage of AW</t>
  </si>
  <si>
    <t>Value in % of median household incomes, 2010</t>
  </si>
  <si>
    <t>Value in % of median household incomes, 2007</t>
  </si>
  <si>
    <t>Value in % of median household incomes, 2005</t>
  </si>
  <si>
    <t>Income levels provided by full-time low wage employment</t>
  </si>
  <si>
    <t>(c) One earner couple, two children</t>
  </si>
  <si>
    <t>Gross Earnings</t>
  </si>
  <si>
    <t>Net Income (↗)</t>
  </si>
  <si>
    <t>Net transfers</t>
  </si>
  <si>
    <t>Net taxes</t>
  </si>
  <si>
    <t>Single, no children</t>
  </si>
  <si>
    <t>Lone parent, two children</t>
  </si>
  <si>
    <t>One earner couple, two children</t>
  </si>
  <si>
    <t>Poverty threshold - 50% of median income</t>
  </si>
  <si>
    <t>Cyprus†</t>
  </si>
  <si>
    <t>Value in % of median household incomes, 2012</t>
  </si>
  <si>
    <t>n/a</t>
  </si>
  <si>
    <t>Value in % of median household incomes, 2013</t>
  </si>
  <si>
    <t>Croatia</t>
  </si>
  <si>
    <t xml:space="preserve">n/a: not available. </t>
  </si>
  <si>
    <t>http://www.oecd.org/els/soc/benefits-and-wages.htm</t>
  </si>
  <si>
    <r>
      <rPr>
        <i/>
        <sz val="9"/>
        <rFont val="Arial"/>
        <family val="2"/>
      </rPr>
      <t xml:space="preserve">Source: </t>
    </r>
    <r>
      <rPr>
        <sz val="9"/>
        <rFont val="Arial"/>
        <family val="2"/>
      </rPr>
      <t>OECD, Income distribution database</t>
    </r>
  </si>
  <si>
    <t>Value in % of median household incomes, 2014</t>
  </si>
  <si>
    <t>1.  Median net household incomes are from a survey in or close to 2011, expressed in current prices and are before housing costs (or other forms of “committed” expenditure). Results are shown on an equivalised basis (equivalence scale is the square root of the household size) and account for all relevant cash benefits (social assistance, family benefits, housing-related cash support). Income levels are net of any income taxes and social contributions and account for all cash benefit entitlements of a family with a working-age head employed full-time earning 50% of the AW. Where benefit rules are not determined on a national level but vary by region or municipality, results refer to a “typical” case (e.g. Michigan in the United States, the capital in some other countries). Calculations for families with children assume two children aged 4 and 6 and neither childcare benefits nor childcare costs are considered. Cash housing assistance represents cash benefits for someone in privately-rented accommodation with rent plus other charges amounting to 20% of AW.</t>
  </si>
  <si>
    <t>Value in % of median household incomes, 2015</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</si>
</sst>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9"/>
      <name val="Arial"/>
    </font>
    <font>
      <sz val="10"/>
      <color theme="1"/>
      <name val="Arial"/>
      <family val="2"/>
    </font>
    <font>
      <sz val="10"/>
      <color theme="1"/>
      <name val="Arial"/>
      <family val="2"/>
    </font>
    <font>
      <sz val="10"/>
      <color theme="1"/>
      <name val="Arial"/>
      <family val="2"/>
    </font>
    <font>
      <b/>
      <sz val="10"/>
      <name val="Arial"/>
      <family val="2"/>
    </font>
    <font>
      <sz val="10"/>
      <name val="Arial"/>
      <family val="2"/>
    </font>
    <font>
      <sz val="9"/>
      <name val="Arial"/>
      <family val="2"/>
    </font>
    <font>
      <b/>
      <sz val="9"/>
      <name val="Arial"/>
      <family val="2"/>
    </font>
    <font>
      <vertAlign val="superscript"/>
      <sz val="9"/>
      <name val="Arial"/>
      <family val="2"/>
    </font>
    <font>
      <i/>
      <sz val="9"/>
      <name val="Arial"/>
      <family val="2"/>
    </font>
    <font>
      <u/>
      <sz val="10"/>
      <color indexed="12"/>
      <name val="Arial"/>
      <family val="2"/>
    </font>
    <font>
      <u/>
      <sz val="9"/>
      <color indexed="12"/>
      <name val="Arial"/>
      <family val="2"/>
    </font>
    <font>
      <b/>
      <vertAlign val="superscript"/>
      <sz val="10"/>
      <name val="Arial"/>
      <family val="2"/>
    </font>
    <font>
      <b/>
      <sz val="9"/>
      <color theme="1"/>
      <name val="Arial"/>
      <family val="2"/>
    </font>
    <font>
      <sz val="9"/>
      <color theme="1"/>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theme="8" tint="0.39997558519241921"/>
        <bgColor indexed="64"/>
      </patternFill>
    </fill>
  </fills>
  <borders count="1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16">
    <xf numFmtId="0" fontId="0" fillId="0" borderId="0"/>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6" fillId="0" borderId="0"/>
    <xf numFmtId="9" fontId="6" fillId="0" borderId="0" applyFont="0" applyFill="0" applyBorder="0" applyAlignment="0" applyProtection="0"/>
    <xf numFmtId="9" fontId="6" fillId="0" borderId="0" applyFont="0" applyFill="0" applyBorder="0" applyAlignment="0" applyProtection="0"/>
    <xf numFmtId="0" fontId="3" fillId="0" borderId="0"/>
    <xf numFmtId="0" fontId="6" fillId="0" borderId="0"/>
    <xf numFmtId="0" fontId="3" fillId="0" borderId="0"/>
    <xf numFmtId="0" fontId="6" fillId="0" borderId="0"/>
    <xf numFmtId="9" fontId="6" fillId="0" borderId="0" applyFont="0" applyFill="0" applyBorder="0" applyAlignment="0" applyProtection="0"/>
    <xf numFmtId="0" fontId="2" fillId="0" borderId="0"/>
    <xf numFmtId="0" fontId="5" fillId="0" borderId="0"/>
    <xf numFmtId="0" fontId="15" fillId="0" borderId="0" applyNumberFormat="0" applyFill="0" applyBorder="0" applyAlignment="0" applyProtection="0">
      <alignment vertical="top"/>
      <protection locked="0"/>
    </xf>
    <xf numFmtId="0" fontId="1" fillId="0" borderId="0"/>
    <xf numFmtId="0" fontId="5" fillId="0" borderId="0"/>
  </cellStyleXfs>
  <cellXfs count="98">
    <xf numFmtId="0" fontId="0" fillId="0" borderId="0" xfId="0"/>
    <xf numFmtId="0" fontId="6" fillId="0" borderId="0" xfId="0" applyFont="1" applyFill="1"/>
    <xf numFmtId="0" fontId="6" fillId="0" borderId="0" xfId="0" applyFont="1" applyFill="1" applyBorder="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xf numFmtId="0" fontId="6" fillId="0" borderId="5" xfId="0" applyFont="1" applyFill="1" applyBorder="1"/>
    <xf numFmtId="1" fontId="6" fillId="0" borderId="0" xfId="0" applyNumberFormat="1" applyFont="1" applyFill="1" applyBorder="1" applyAlignment="1">
      <alignment horizontal="right" vertical="top" indent="1"/>
    </xf>
    <xf numFmtId="1" fontId="6" fillId="0" borderId="4" xfId="0" applyNumberFormat="1" applyFont="1" applyFill="1" applyBorder="1" applyAlignment="1">
      <alignment horizontal="right" vertical="top" indent="1"/>
    </xf>
    <xf numFmtId="1" fontId="6" fillId="0" borderId="5" xfId="0" applyNumberFormat="1" applyFont="1" applyFill="1" applyBorder="1" applyAlignment="1">
      <alignment horizontal="right" vertical="top" indent="1"/>
    </xf>
    <xf numFmtId="1" fontId="6" fillId="0" borderId="0" xfId="0" applyNumberFormat="1" applyFont="1" applyFill="1"/>
    <xf numFmtId="1" fontId="6" fillId="0" borderId="6" xfId="0" applyNumberFormat="1" applyFont="1" applyFill="1" applyBorder="1" applyAlignment="1">
      <alignment horizontal="right" vertical="top" indent="1"/>
    </xf>
    <xf numFmtId="1" fontId="6" fillId="0" borderId="7" xfId="0" applyNumberFormat="1" applyFont="1" applyFill="1" applyBorder="1" applyAlignment="1">
      <alignment horizontal="right" vertical="top" indent="1"/>
    </xf>
    <xf numFmtId="1" fontId="6" fillId="0" borderId="8" xfId="0" applyNumberFormat="1" applyFont="1" applyFill="1" applyBorder="1" applyAlignment="1">
      <alignment horizontal="right" vertical="top" indent="1"/>
    </xf>
    <xf numFmtId="0" fontId="6" fillId="0" borderId="0" xfId="0" applyFont="1" applyFill="1" applyBorder="1" applyAlignment="1">
      <alignment wrapText="1"/>
    </xf>
    <xf numFmtId="1" fontId="6" fillId="0" borderId="0" xfId="0" applyNumberFormat="1" applyFont="1" applyFill="1" applyBorder="1" applyAlignment="1">
      <alignment horizontal="left" vertical="top" indent="1"/>
    </xf>
    <xf numFmtId="1" fontId="6" fillId="0" borderId="0" xfId="0" applyNumberFormat="1" applyFont="1" applyFill="1" applyBorder="1" applyAlignment="1">
      <alignment horizontal="left" indent="1"/>
    </xf>
    <xf numFmtId="0" fontId="6" fillId="0" borderId="0" xfId="0" applyFont="1" applyFill="1" applyAlignment="1"/>
    <xf numFmtId="0" fontId="6" fillId="0" borderId="11" xfId="0" applyFont="1" applyFill="1" applyBorder="1"/>
    <xf numFmtId="0" fontId="7" fillId="0" borderId="10" xfId="0" applyFont="1" applyFill="1" applyBorder="1"/>
    <xf numFmtId="49" fontId="6" fillId="0" borderId="10" xfId="0" applyNumberFormat="1" applyFont="1" applyFill="1" applyBorder="1" applyAlignment="1">
      <alignment vertical="top"/>
    </xf>
    <xf numFmtId="0" fontId="6" fillId="0" borderId="10" xfId="0" applyFont="1" applyFill="1" applyBorder="1" applyAlignment="1">
      <alignment vertical="top"/>
    </xf>
    <xf numFmtId="49" fontId="6" fillId="0" borderId="9" xfId="0" applyNumberFormat="1" applyFont="1" applyFill="1" applyBorder="1" applyAlignment="1">
      <alignment vertical="top"/>
    </xf>
    <xf numFmtId="0" fontId="6" fillId="0" borderId="9" xfId="0" applyFont="1" applyFill="1" applyBorder="1"/>
    <xf numFmtId="0" fontId="7" fillId="0" borderId="11" xfId="0" applyFont="1" applyFill="1" applyBorder="1" applyAlignment="1">
      <alignment vertical="top"/>
    </xf>
    <xf numFmtId="0" fontId="7" fillId="0" borderId="0" xfId="0" applyFont="1" applyFill="1"/>
    <xf numFmtId="1" fontId="7" fillId="0" borderId="6" xfId="0" applyNumberFormat="1" applyFont="1" applyFill="1" applyBorder="1" applyAlignment="1">
      <alignment horizontal="right" vertical="top" indent="1"/>
    </xf>
    <xf numFmtId="1" fontId="7" fillId="0" borderId="7" xfId="0" applyNumberFormat="1" applyFont="1" applyFill="1" applyBorder="1" applyAlignment="1">
      <alignment horizontal="right" vertical="top" indent="1"/>
    </xf>
    <xf numFmtId="1" fontId="7" fillId="0" borderId="8" xfId="0" applyNumberFormat="1" applyFont="1" applyFill="1" applyBorder="1" applyAlignment="1">
      <alignment horizontal="right" vertical="top" indent="1"/>
    </xf>
    <xf numFmtId="0" fontId="7" fillId="0" borderId="10" xfId="0" applyFont="1" applyFill="1" applyBorder="1" applyAlignment="1">
      <alignment vertical="top"/>
    </xf>
    <xf numFmtId="1" fontId="7" fillId="0" borderId="0" xfId="0" applyNumberFormat="1" applyFont="1" applyFill="1" applyBorder="1" applyAlignment="1">
      <alignment horizontal="right" vertical="top" indent="1"/>
    </xf>
    <xf numFmtId="1" fontId="7" fillId="0" borderId="4" xfId="0" applyNumberFormat="1" applyFont="1" applyFill="1" applyBorder="1" applyAlignment="1">
      <alignment horizontal="right" vertical="top" indent="1"/>
    </xf>
    <xf numFmtId="1" fontId="7" fillId="0" borderId="5" xfId="0" applyNumberFormat="1" applyFont="1" applyFill="1" applyBorder="1" applyAlignment="1">
      <alignment horizontal="right" vertical="top" indent="1"/>
    </xf>
    <xf numFmtId="1" fontId="7" fillId="0" borderId="0" xfId="0" applyNumberFormat="1" applyFont="1" applyFill="1"/>
    <xf numFmtId="49" fontId="7" fillId="0" borderId="9" xfId="0" applyNumberFormat="1" applyFont="1" applyFill="1" applyBorder="1" applyAlignment="1">
      <alignment vertical="top"/>
    </xf>
    <xf numFmtId="1" fontId="6" fillId="2" borderId="0" xfId="12" applyNumberFormat="1" applyFont="1" applyFill="1" applyBorder="1" applyAlignment="1">
      <alignment horizontal="center"/>
    </xf>
    <xf numFmtId="0" fontId="11" fillId="2" borderId="0" xfId="13" applyFont="1" applyFill="1" applyAlignment="1" applyProtection="1"/>
    <xf numFmtId="0" fontId="14" fillId="2" borderId="0" xfId="11" applyFont="1" applyFill="1" applyAlignment="1">
      <alignment horizontal="center"/>
    </xf>
    <xf numFmtId="0" fontId="7" fillId="0" borderId="0" xfId="0" applyFont="1" applyFill="1" applyBorder="1" applyAlignment="1">
      <alignment horizontal="center" wrapText="1"/>
    </xf>
    <xf numFmtId="0" fontId="6" fillId="0" borderId="12" xfId="0" applyFont="1" applyFill="1" applyBorder="1" applyAlignment="1">
      <alignment horizontal="center" vertical="center" wrapText="1"/>
    </xf>
    <xf numFmtId="0" fontId="6" fillId="0" borderId="10" xfId="0" applyFont="1" applyFill="1" applyBorder="1"/>
    <xf numFmtId="1" fontId="6" fillId="0" borderId="10" xfId="0" applyNumberFormat="1" applyFont="1" applyFill="1" applyBorder="1" applyAlignment="1">
      <alignment horizontal="center" vertical="top"/>
    </xf>
    <xf numFmtId="1" fontId="6" fillId="0" borderId="9" xfId="0" applyNumberFormat="1" applyFont="1" applyFill="1" applyBorder="1" applyAlignment="1">
      <alignment horizontal="center" vertical="top"/>
    </xf>
    <xf numFmtId="0" fontId="14" fillId="2" borderId="0" xfId="14" applyFont="1" applyFill="1"/>
    <xf numFmtId="0" fontId="6" fillId="2" borderId="0" xfId="12" applyFont="1" applyFill="1"/>
    <xf numFmtId="0" fontId="14" fillId="2" borderId="0" xfId="14" applyFont="1" applyFill="1" applyAlignment="1">
      <alignment horizontal="center" vertical="top"/>
    </xf>
    <xf numFmtId="0" fontId="13" fillId="2" borderId="0" xfId="14" applyFont="1" applyFill="1"/>
    <xf numFmtId="0" fontId="14" fillId="2" borderId="0" xfId="14" applyFont="1" applyFill="1" applyBorder="1"/>
    <xf numFmtId="0" fontId="14" fillId="2" borderId="0" xfId="14" applyFont="1" applyFill="1" applyAlignment="1">
      <alignment horizontal="left" wrapText="1"/>
    </xf>
    <xf numFmtId="0" fontId="14" fillId="2" borderId="0" xfId="14" applyFont="1" applyFill="1" applyAlignment="1">
      <alignment horizontal="left" indent="1"/>
    </xf>
    <xf numFmtId="0" fontId="14" fillId="2" borderId="0" xfId="14" applyFont="1" applyFill="1" applyAlignment="1">
      <alignment horizontal="left" wrapText="1" indent="1"/>
    </xf>
    <xf numFmtId="0" fontId="6" fillId="2" borderId="13" xfId="12" applyFont="1" applyFill="1" applyBorder="1"/>
    <xf numFmtId="0" fontId="6" fillId="2" borderId="5" xfId="12" applyFont="1" applyFill="1" applyBorder="1"/>
    <xf numFmtId="0" fontId="6" fillId="2" borderId="9" xfId="12" applyFont="1" applyFill="1" applyBorder="1" applyAlignment="1">
      <alignment horizontal="center" vertical="center" wrapText="1"/>
    </xf>
    <xf numFmtId="0" fontId="6" fillId="2" borderId="12" xfId="12" applyFont="1" applyFill="1" applyBorder="1" applyAlignment="1">
      <alignment horizontal="center" vertical="center" wrapText="1"/>
    </xf>
    <xf numFmtId="0" fontId="6" fillId="2" borderId="5" xfId="12" applyFont="1" applyFill="1" applyBorder="1" applyAlignment="1">
      <alignment vertical="top"/>
    </xf>
    <xf numFmtId="1" fontId="6" fillId="2" borderId="10" xfId="12" applyNumberFormat="1" applyFont="1" applyFill="1" applyBorder="1" applyAlignment="1">
      <alignment horizontal="center"/>
    </xf>
    <xf numFmtId="1" fontId="6" fillId="2" borderId="5" xfId="12" applyNumberFormat="1" applyFont="1" applyFill="1" applyBorder="1" applyAlignment="1">
      <alignment horizontal="center"/>
    </xf>
    <xf numFmtId="1" fontId="6" fillId="2" borderId="9" xfId="12" applyNumberFormat="1" applyFont="1" applyFill="1" applyBorder="1" applyAlignment="1">
      <alignment horizontal="center"/>
    </xf>
    <xf numFmtId="1" fontId="6" fillId="2" borderId="8" xfId="12" applyNumberFormat="1" applyFont="1" applyFill="1" applyBorder="1" applyAlignment="1">
      <alignment horizontal="center"/>
    </xf>
    <xf numFmtId="0" fontId="6" fillId="2" borderId="1" xfId="12" applyFont="1" applyFill="1" applyBorder="1" applyAlignment="1">
      <alignment vertical="center" wrapText="1"/>
    </xf>
    <xf numFmtId="0" fontId="6" fillId="2" borderId="1" xfId="12" applyFont="1" applyFill="1" applyBorder="1" applyAlignment="1">
      <alignment vertical="center"/>
    </xf>
    <xf numFmtId="0" fontId="6" fillId="2" borderId="2" xfId="12" applyFont="1" applyFill="1" applyBorder="1" applyAlignment="1">
      <alignment vertical="center"/>
    </xf>
    <xf numFmtId="0" fontId="6" fillId="2" borderId="3" xfId="12" applyFont="1" applyFill="1" applyBorder="1" applyAlignment="1">
      <alignment vertical="center"/>
    </xf>
    <xf numFmtId="0" fontId="14" fillId="3" borderId="0" xfId="14" applyFont="1" applyFill="1"/>
    <xf numFmtId="0" fontId="6" fillId="2" borderId="8" xfId="12" applyFont="1" applyFill="1" applyBorder="1" applyAlignment="1">
      <alignment vertical="top"/>
    </xf>
    <xf numFmtId="0" fontId="14" fillId="2" borderId="5" xfId="3" applyFont="1" applyFill="1" applyBorder="1"/>
    <xf numFmtId="0" fontId="6" fillId="2" borderId="0" xfId="0" applyFont="1" applyFill="1"/>
    <xf numFmtId="0" fontId="6" fillId="2" borderId="0" xfId="7" applyFont="1" applyFill="1" applyBorder="1" applyAlignment="1">
      <alignment horizontal="left" wrapText="1"/>
    </xf>
    <xf numFmtId="0" fontId="11" fillId="2" borderId="0" xfId="1" applyFont="1" applyFill="1" applyBorder="1" applyAlignment="1" applyProtection="1">
      <alignment horizontal="left" vertical="top"/>
    </xf>
    <xf numFmtId="0" fontId="11" fillId="2" borderId="0" xfId="1" applyFont="1" applyFill="1" applyBorder="1" applyAlignment="1" applyProtection="1">
      <alignment horizontal="center" vertical="top"/>
    </xf>
    <xf numFmtId="0" fontId="10" fillId="2" borderId="0" xfId="1" applyFill="1" applyBorder="1" applyAlignment="1" applyProtection="1">
      <alignment vertical="top"/>
    </xf>
    <xf numFmtId="0" fontId="6" fillId="2" borderId="0" xfId="7" applyFill="1"/>
    <xf numFmtId="0" fontId="9" fillId="2" borderId="0" xfId="0" applyFont="1" applyFill="1"/>
    <xf numFmtId="0" fontId="11" fillId="2" borderId="0" xfId="1" applyFont="1" applyFill="1" applyBorder="1" applyAlignment="1" applyProtection="1">
      <alignment vertical="top"/>
    </xf>
    <xf numFmtId="0" fontId="6" fillId="2" borderId="0" xfId="15" applyFont="1" applyFill="1"/>
    <xf numFmtId="0" fontId="6" fillId="2" borderId="0" xfId="7" applyFont="1" applyFill="1" applyAlignment="1"/>
    <xf numFmtId="0" fontId="6" fillId="2" borderId="0" xfId="7" applyFont="1" applyFill="1" applyBorder="1" applyAlignment="1">
      <alignment horizontal="left" wrapText="1"/>
    </xf>
    <xf numFmtId="0" fontId="6" fillId="2" borderId="0" xfId="7" applyFont="1" applyFill="1" applyBorder="1" applyAlignment="1">
      <alignment horizontal="left" wrapText="1"/>
    </xf>
    <xf numFmtId="14" fontId="6" fillId="2" borderId="0" xfId="0" applyNumberFormat="1" applyFont="1" applyFill="1" applyAlignment="1">
      <alignment horizontal="left"/>
    </xf>
    <xf numFmtId="0" fontId="4" fillId="0" borderId="0" xfId="0" applyFont="1" applyFill="1" applyAlignment="1">
      <alignment horizontal="center" vertical="top"/>
    </xf>
    <xf numFmtId="0" fontId="5" fillId="0" borderId="0" xfId="0" applyFont="1" applyFill="1" applyAlignment="1">
      <alignment horizontal="center" vertical="top"/>
    </xf>
    <xf numFmtId="0" fontId="7" fillId="0" borderId="6" xfId="0" applyFont="1" applyFill="1" applyBorder="1" applyAlignment="1">
      <alignment horizont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0" xfId="0" applyFont="1" applyAlignment="1">
      <alignment wrapText="1"/>
    </xf>
    <xf numFmtId="0" fontId="0" fillId="0" borderId="0" xfId="0" applyAlignment="1">
      <alignment wrapText="1"/>
    </xf>
    <xf numFmtId="0" fontId="6" fillId="0" borderId="0" xfId="0" applyFont="1" applyFill="1" applyBorder="1" applyAlignment="1">
      <alignment horizontal="left" wrapText="1"/>
    </xf>
    <xf numFmtId="0" fontId="6" fillId="0" borderId="0" xfId="0" applyFont="1" applyAlignment="1">
      <alignment horizontal="left"/>
    </xf>
    <xf numFmtId="0" fontId="6" fillId="0" borderId="0" xfId="0" applyFont="1" applyAlignment="1">
      <alignment horizontal="left" wrapText="1"/>
    </xf>
    <xf numFmtId="0" fontId="6" fillId="2" borderId="0" xfId="7" applyFont="1" applyFill="1" applyBorder="1" applyAlignment="1">
      <alignment horizontal="left" wrapText="1"/>
    </xf>
    <xf numFmtId="0" fontId="14" fillId="2" borderId="0" xfId="11" applyFont="1" applyFill="1" applyAlignment="1">
      <alignment horizontal="center" wrapText="1"/>
    </xf>
    <xf numFmtId="0" fontId="13" fillId="2" borderId="0" xfId="14" applyFont="1" applyFill="1" applyAlignment="1">
      <alignment horizontal="center"/>
    </xf>
    <xf numFmtId="0" fontId="14" fillId="2" borderId="0" xfId="14" applyFont="1" applyFill="1" applyAlignment="1">
      <alignment horizontal="center" vertical="top"/>
    </xf>
    <xf numFmtId="0" fontId="14" fillId="2" borderId="0" xfId="14" applyFont="1" applyFill="1" applyAlignment="1">
      <alignment horizontal="left" wrapText="1" indent="1"/>
    </xf>
    <xf numFmtId="0" fontId="6" fillId="2" borderId="0" xfId="0" applyFont="1" applyFill="1" applyBorder="1" applyAlignment="1">
      <alignment horizontal="left" wrapText="1"/>
    </xf>
  </cellXfs>
  <cellStyles count="16">
    <cellStyle name="Hyperlink" xfId="1" builtinId="8"/>
    <cellStyle name="Hyperlink 2" xfId="2"/>
    <cellStyle name="Hyperlink 3" xfId="13"/>
    <cellStyle name="Normal" xfId="0" builtinId="0"/>
    <cellStyle name="Normal 2" xfId="3"/>
    <cellStyle name="Normal 2 2" xfId="12"/>
    <cellStyle name="Normal 3" xfId="7"/>
    <cellStyle name="Normal 3 2" xfId="9"/>
    <cellStyle name="Normal 4" xfId="8"/>
    <cellStyle name="Normal 5" xfId="6"/>
    <cellStyle name="Normal 6" xfId="11"/>
    <cellStyle name="Normal 7" xfId="14"/>
    <cellStyle name="Normal_Table_4.5_AETR" xfId="15"/>
    <cellStyle name="Percent 2" xfId="4"/>
    <cellStyle name="Percent 2 2" xfId="10"/>
    <cellStyle name="Percent 3" xfId="5"/>
  </cellStyles>
  <dxfs count="0"/>
  <tableStyles count="0" defaultTableStyle="TableStyleMedium9" defaultPivotStyle="PivotStyleLight16"/>
  <colors>
    <mruColors>
      <color rgb="FF33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400473334878533E-2"/>
          <c:y val="4.5830834613165623E-2"/>
          <c:w val="0.93183528972005336"/>
          <c:h val="0.6506121668839927"/>
        </c:manualLayout>
      </c:layout>
      <c:barChart>
        <c:barDir val="col"/>
        <c:grouping val="stacked"/>
        <c:varyColors val="0"/>
        <c:ser>
          <c:idx val="4"/>
          <c:order val="0"/>
          <c:tx>
            <c:strRef>
              <c:f>'Graph Low Wage (50% AW)'!$Q$8</c:f>
              <c:strCache>
                <c:ptCount val="1"/>
                <c:pt idx="0">
                  <c:v>Gross Earnings</c:v>
                </c:pt>
              </c:strCache>
            </c:strRef>
          </c:tx>
          <c:spPr>
            <a:solidFill>
              <a:schemeClr val="accent1">
                <a:lumMod val="60000"/>
                <a:lumOff val="40000"/>
              </a:schemeClr>
            </a:solidFill>
            <a:ln w="12700">
              <a:solidFill>
                <a:schemeClr val="tx1">
                  <a:lumMod val="65000"/>
                  <a:lumOff val="35000"/>
                </a:schemeClr>
              </a:solidFill>
            </a:ln>
          </c:spPr>
          <c:invertIfNegative val="0"/>
          <c:cat>
            <c:strRef>
              <c:f>'Graph Low Wage (50% AW)'!$P$9:$P$47</c:f>
              <c:strCache>
                <c:ptCount val="39"/>
                <c:pt idx="0">
                  <c:v>Lithuania</c:v>
                </c:pt>
                <c:pt idx="1">
                  <c:v>Latvia</c:v>
                </c:pt>
                <c:pt idx="2">
                  <c:v>Canada</c:v>
                </c:pt>
                <c:pt idx="3">
                  <c:v>Slovenia</c:v>
                </c:pt>
                <c:pt idx="4">
                  <c:v>Slovak Republic</c:v>
                </c:pt>
                <c:pt idx="5">
                  <c:v>Switzerland</c:v>
                </c:pt>
                <c:pt idx="6">
                  <c:v>Bulgaria</c:v>
                </c:pt>
                <c:pt idx="7">
                  <c:v>Norway</c:v>
                </c:pt>
                <c:pt idx="8">
                  <c:v>Luxembourg</c:v>
                </c:pt>
                <c:pt idx="9">
                  <c:v>United States</c:v>
                </c:pt>
                <c:pt idx="10">
                  <c:v>Denmark</c:v>
                </c:pt>
                <c:pt idx="11">
                  <c:v>Austria</c:v>
                </c:pt>
                <c:pt idx="12">
                  <c:v>Finland</c:v>
                </c:pt>
                <c:pt idx="13">
                  <c:v>Sweden</c:v>
                </c:pt>
                <c:pt idx="14">
                  <c:v>New Zealand</c:v>
                </c:pt>
                <c:pt idx="15">
                  <c:v>Hungary</c:v>
                </c:pt>
                <c:pt idx="16">
                  <c:v>Malta</c:v>
                </c:pt>
                <c:pt idx="17">
                  <c:v>France</c:v>
                </c:pt>
                <c:pt idx="18">
                  <c:v>Poland</c:v>
                </c:pt>
                <c:pt idx="19">
                  <c:v>Croatia</c:v>
                </c:pt>
                <c:pt idx="20">
                  <c:v>Australia</c:v>
                </c:pt>
                <c:pt idx="21">
                  <c:v>Czech Republic</c:v>
                </c:pt>
                <c:pt idx="22">
                  <c:v>Italy</c:v>
                </c:pt>
                <c:pt idx="23">
                  <c:v>Belgium</c:v>
                </c:pt>
                <c:pt idx="24">
                  <c:v>Estonia</c:v>
                </c:pt>
                <c:pt idx="25">
                  <c:v>Germany</c:v>
                </c:pt>
                <c:pt idx="26">
                  <c:v>Iceland</c:v>
                </c:pt>
                <c:pt idx="27">
                  <c:v>Spain</c:v>
                </c:pt>
                <c:pt idx="28">
                  <c:v>Ireland</c:v>
                </c:pt>
                <c:pt idx="29">
                  <c:v>Japan</c:v>
                </c:pt>
                <c:pt idx="30">
                  <c:v>Netherlands</c:v>
                </c:pt>
                <c:pt idx="31">
                  <c:v>Portugal</c:v>
                </c:pt>
                <c:pt idx="32">
                  <c:v>United Kingdom</c:v>
                </c:pt>
                <c:pt idx="33">
                  <c:v>Chile</c:v>
                </c:pt>
                <c:pt idx="34">
                  <c:v>Israel*</c:v>
                </c:pt>
                <c:pt idx="35">
                  <c:v>Korea</c:v>
                </c:pt>
                <c:pt idx="36">
                  <c:v>Turkey**</c:v>
                </c:pt>
                <c:pt idx="37">
                  <c:v>Romania</c:v>
                </c:pt>
                <c:pt idx="38">
                  <c:v>Greece</c:v>
                </c:pt>
              </c:strCache>
            </c:strRef>
          </c:cat>
          <c:val>
            <c:numRef>
              <c:f>'Graph Low Wage (50% AW)'!$Q$9:$Q$47</c:f>
              <c:numCache>
                <c:formatCode>0</c:formatCode>
                <c:ptCount val="39"/>
                <c:pt idx="0">
                  <c:v>23.458176243136865</c:v>
                </c:pt>
                <c:pt idx="1">
                  <c:v>60.959776661942549</c:v>
                </c:pt>
                <c:pt idx="2">
                  <c:v>65.339675709633823</c:v>
                </c:pt>
                <c:pt idx="3">
                  <c:v>67.264526038238046</c:v>
                </c:pt>
                <c:pt idx="4">
                  <c:v>67.661626556513255</c:v>
                </c:pt>
                <c:pt idx="5">
                  <c:v>80.833921083628837</c:v>
                </c:pt>
                <c:pt idx="6">
                  <c:v>76.550455703847476</c:v>
                </c:pt>
                <c:pt idx="7">
                  <c:v>77.33674989915464</c:v>
                </c:pt>
                <c:pt idx="8">
                  <c:v>73.85840187313002</c:v>
                </c:pt>
                <c:pt idx="9">
                  <c:v>78.545317931190795</c:v>
                </c:pt>
                <c:pt idx="10">
                  <c:v>85.94791066790917</c:v>
                </c:pt>
                <c:pt idx="11">
                  <c:v>85.711385181082889</c:v>
                </c:pt>
                <c:pt idx="12">
                  <c:v>82.826194286749953</c:v>
                </c:pt>
                <c:pt idx="13">
                  <c:v>84.828081108361744</c:v>
                </c:pt>
                <c:pt idx="14">
                  <c:v>74.875015468949499</c:v>
                </c:pt>
                <c:pt idx="15">
                  <c:v>105.19083768762351</c:v>
                </c:pt>
                <c:pt idx="16">
                  <c:v>72.706165468563569</c:v>
                </c:pt>
                <c:pt idx="17">
                  <c:v>85.39719651320506</c:v>
                </c:pt>
                <c:pt idx="18">
                  <c:v>92.162875253794468</c:v>
                </c:pt>
                <c:pt idx="19">
                  <c:v>91.152553748373975</c:v>
                </c:pt>
                <c:pt idx="20">
                  <c:v>82.088186907938891</c:v>
                </c:pt>
                <c:pt idx="21">
                  <c:v>73.585805949150966</c:v>
                </c:pt>
                <c:pt idx="22">
                  <c:v>87.162322907383057</c:v>
                </c:pt>
                <c:pt idx="23">
                  <c:v>95.714779275040257</c:v>
                </c:pt>
                <c:pt idx="24">
                  <c:v>89.082600013951648</c:v>
                </c:pt>
                <c:pt idx="25">
                  <c:v>110.93110910083584</c:v>
                </c:pt>
                <c:pt idx="26">
                  <c:v>96.104652316338601</c:v>
                </c:pt>
                <c:pt idx="27">
                  <c:v>86.908979157625055</c:v>
                </c:pt>
                <c:pt idx="28">
                  <c:v>81.446815079267097</c:v>
                </c:pt>
                <c:pt idx="29">
                  <c:v>99.029690236754405</c:v>
                </c:pt>
                <c:pt idx="30">
                  <c:v>107.68173099168608</c:v>
                </c:pt>
                <c:pt idx="31">
                  <c:v>94.051849001048637</c:v>
                </c:pt>
                <c:pt idx="32">
                  <c:v>98.408838473292775</c:v>
                </c:pt>
                <c:pt idx="33">
                  <c:v>104.31875854604306</c:v>
                </c:pt>
                <c:pt idx="34">
                  <c:v>96.332334321113166</c:v>
                </c:pt>
                <c:pt idx="35">
                  <c:v>97.701594346593168</c:v>
                </c:pt>
                <c:pt idx="36">
                  <c:v>122.67766323285085</c:v>
                </c:pt>
                <c:pt idx="37">
                  <c:v>131.5034716143972</c:v>
                </c:pt>
                <c:pt idx="38">
                  <c:v>114.52083662942337</c:v>
                </c:pt>
              </c:numCache>
            </c:numRef>
          </c:val>
        </c:ser>
        <c:ser>
          <c:idx val="1"/>
          <c:order val="2"/>
          <c:tx>
            <c:strRef>
              <c:f>'Graph Low Wage (50% AW)'!$T$8</c:f>
              <c:strCache>
                <c:ptCount val="1"/>
                <c:pt idx="0">
                  <c:v>Net taxes</c:v>
                </c:pt>
              </c:strCache>
            </c:strRef>
          </c:tx>
          <c:spPr>
            <a:solidFill>
              <a:schemeClr val="bg1"/>
            </a:solidFill>
            <a:ln w="12700">
              <a:solidFill>
                <a:schemeClr val="tx1">
                  <a:lumMod val="65000"/>
                  <a:lumOff val="35000"/>
                </a:schemeClr>
              </a:solidFill>
              <a:prstDash val="solid"/>
            </a:ln>
          </c:spPr>
          <c:invertIfNegative val="0"/>
          <c:cat>
            <c:strRef>
              <c:f>'Graph Low Wage (50% AW)'!$P$9:$P$47</c:f>
              <c:strCache>
                <c:ptCount val="39"/>
                <c:pt idx="0">
                  <c:v>Lithuania</c:v>
                </c:pt>
                <c:pt idx="1">
                  <c:v>Latvia</c:v>
                </c:pt>
                <c:pt idx="2">
                  <c:v>Canada</c:v>
                </c:pt>
                <c:pt idx="3">
                  <c:v>Slovenia</c:v>
                </c:pt>
                <c:pt idx="4">
                  <c:v>Slovak Republic</c:v>
                </c:pt>
                <c:pt idx="5">
                  <c:v>Switzerland</c:v>
                </c:pt>
                <c:pt idx="6">
                  <c:v>Bulgaria</c:v>
                </c:pt>
                <c:pt idx="7">
                  <c:v>Norway</c:v>
                </c:pt>
                <c:pt idx="8">
                  <c:v>Luxembourg</c:v>
                </c:pt>
                <c:pt idx="9">
                  <c:v>United States</c:v>
                </c:pt>
                <c:pt idx="10">
                  <c:v>Denmark</c:v>
                </c:pt>
                <c:pt idx="11">
                  <c:v>Austria</c:v>
                </c:pt>
                <c:pt idx="12">
                  <c:v>Finland</c:v>
                </c:pt>
                <c:pt idx="13">
                  <c:v>Sweden</c:v>
                </c:pt>
                <c:pt idx="14">
                  <c:v>New Zealand</c:v>
                </c:pt>
                <c:pt idx="15">
                  <c:v>Hungary</c:v>
                </c:pt>
                <c:pt idx="16">
                  <c:v>Malta</c:v>
                </c:pt>
                <c:pt idx="17">
                  <c:v>France</c:v>
                </c:pt>
                <c:pt idx="18">
                  <c:v>Poland</c:v>
                </c:pt>
                <c:pt idx="19">
                  <c:v>Croatia</c:v>
                </c:pt>
                <c:pt idx="20">
                  <c:v>Australia</c:v>
                </c:pt>
                <c:pt idx="21">
                  <c:v>Czech Republic</c:v>
                </c:pt>
                <c:pt idx="22">
                  <c:v>Italy</c:v>
                </c:pt>
                <c:pt idx="23">
                  <c:v>Belgium</c:v>
                </c:pt>
                <c:pt idx="24">
                  <c:v>Estonia</c:v>
                </c:pt>
                <c:pt idx="25">
                  <c:v>Germany</c:v>
                </c:pt>
                <c:pt idx="26">
                  <c:v>Iceland</c:v>
                </c:pt>
                <c:pt idx="27">
                  <c:v>Spain</c:v>
                </c:pt>
                <c:pt idx="28">
                  <c:v>Ireland</c:v>
                </c:pt>
                <c:pt idx="29">
                  <c:v>Japan</c:v>
                </c:pt>
                <c:pt idx="30">
                  <c:v>Netherlands</c:v>
                </c:pt>
                <c:pt idx="31">
                  <c:v>Portugal</c:v>
                </c:pt>
                <c:pt idx="32">
                  <c:v>United Kingdom</c:v>
                </c:pt>
                <c:pt idx="33">
                  <c:v>Chile</c:v>
                </c:pt>
                <c:pt idx="34">
                  <c:v>Israel*</c:v>
                </c:pt>
                <c:pt idx="35">
                  <c:v>Korea</c:v>
                </c:pt>
                <c:pt idx="36">
                  <c:v>Turkey**</c:v>
                </c:pt>
                <c:pt idx="37">
                  <c:v>Romania</c:v>
                </c:pt>
                <c:pt idx="38">
                  <c:v>Greece</c:v>
                </c:pt>
              </c:strCache>
            </c:strRef>
          </c:cat>
          <c:val>
            <c:numRef>
              <c:f>'Graph Low Wage (50% AW)'!$T$9:$T$47</c:f>
              <c:numCache>
                <c:formatCode>0</c:formatCode>
                <c:ptCount val="39"/>
                <c:pt idx="0">
                  <c:v>-4.1807327533437153</c:v>
                </c:pt>
                <c:pt idx="1">
                  <c:v>-16.317165981075703</c:v>
                </c:pt>
                <c:pt idx="2">
                  <c:v>-8.3635470066529578</c:v>
                </c:pt>
                <c:pt idx="3">
                  <c:v>-9.4248281807032015</c:v>
                </c:pt>
                <c:pt idx="4">
                  <c:v>-9.7854748711199306</c:v>
                </c:pt>
                <c:pt idx="5">
                  <c:v>-21.32937491925545</c:v>
                </c:pt>
                <c:pt idx="6">
                  <c:v>-16.542553477601437</c:v>
                </c:pt>
                <c:pt idx="7">
                  <c:v>-16.657025482856589</c:v>
                </c:pt>
                <c:pt idx="8">
                  <c:v>-13.160907621160618</c:v>
                </c:pt>
                <c:pt idx="9">
                  <c:v>-16.339278865351091</c:v>
                </c:pt>
                <c:pt idx="10">
                  <c:v>-22.259130240978727</c:v>
                </c:pt>
                <c:pt idx="11">
                  <c:v>-20.580513019832381</c:v>
                </c:pt>
                <c:pt idx="12">
                  <c:v>-16.001953119612097</c:v>
                </c:pt>
                <c:pt idx="13">
                  <c:v>-16.944926695605432</c:v>
                </c:pt>
                <c:pt idx="14">
                  <c:v>-6.8518045255244715</c:v>
                </c:pt>
                <c:pt idx="15">
                  <c:v>-36.290839002230115</c:v>
                </c:pt>
                <c:pt idx="16">
                  <c:v>-3.4693508874730128</c:v>
                </c:pt>
                <c:pt idx="17">
                  <c:v>-16.155649833831703</c:v>
                </c:pt>
                <c:pt idx="18">
                  <c:v>-22.540143160214953</c:v>
                </c:pt>
                <c:pt idx="19">
                  <c:v>-19.965316127302145</c:v>
                </c:pt>
                <c:pt idx="20">
                  <c:v>-10.338148088087436</c:v>
                </c:pt>
                <c:pt idx="21">
                  <c:v>-0.6431149329095831</c:v>
                </c:pt>
                <c:pt idx="22">
                  <c:v>-13.846873016221352</c:v>
                </c:pt>
                <c:pt idx="23">
                  <c:v>-22.276797309346804</c:v>
                </c:pt>
                <c:pt idx="24">
                  <c:v>-15.334096007083559</c:v>
                </c:pt>
                <c:pt idx="25">
                  <c:v>-34.271336543707818</c:v>
                </c:pt>
                <c:pt idx="26">
                  <c:v>-19.197772008022795</c:v>
                </c:pt>
                <c:pt idx="27">
                  <c:v>-8.6851751745920183</c:v>
                </c:pt>
                <c:pt idx="28">
                  <c:v>-2.5084463370623666</c:v>
                </c:pt>
                <c:pt idx="29">
                  <c:v>-19.43692593836397</c:v>
                </c:pt>
                <c:pt idx="30">
                  <c:v>-27.596512565961788</c:v>
                </c:pt>
                <c:pt idx="31">
                  <c:v>-10.345703390115247</c:v>
                </c:pt>
                <c:pt idx="32">
                  <c:v>-14.587733970632499</c:v>
                </c:pt>
                <c:pt idx="33">
                  <c:v>-19.57019910323767</c:v>
                </c:pt>
                <c:pt idx="34">
                  <c:v>-10.682082351651744</c:v>
                </c:pt>
                <c:pt idx="35">
                  <c:v>-8.9628348712527952</c:v>
                </c:pt>
                <c:pt idx="36">
                  <c:v>-26.962103550935666</c:v>
                </c:pt>
                <c:pt idx="37">
                  <c:v>-35.619243794408277</c:v>
                </c:pt>
                <c:pt idx="38">
                  <c:v>-17.750729677560727</c:v>
                </c:pt>
              </c:numCache>
            </c:numRef>
          </c:val>
        </c:ser>
        <c:ser>
          <c:idx val="0"/>
          <c:order val="3"/>
          <c:tx>
            <c:strRef>
              <c:f>'Graph Low Wage (50% AW)'!$S$8</c:f>
              <c:strCache>
                <c:ptCount val="1"/>
                <c:pt idx="0">
                  <c:v>Net transfers</c:v>
                </c:pt>
              </c:strCache>
            </c:strRef>
          </c:tx>
          <c:spPr>
            <a:solidFill>
              <a:schemeClr val="accent1">
                <a:lumMod val="20000"/>
                <a:lumOff val="80000"/>
              </a:schemeClr>
            </a:solidFill>
            <a:ln>
              <a:solidFill>
                <a:schemeClr val="tx1">
                  <a:lumMod val="65000"/>
                  <a:lumOff val="35000"/>
                </a:schemeClr>
              </a:solidFill>
            </a:ln>
          </c:spPr>
          <c:invertIfNegative val="0"/>
          <c:cat>
            <c:strRef>
              <c:f>'Graph Low Wage (50% AW)'!$P$9:$P$47</c:f>
              <c:strCache>
                <c:ptCount val="39"/>
                <c:pt idx="0">
                  <c:v>Lithuania</c:v>
                </c:pt>
                <c:pt idx="1">
                  <c:v>Latvia</c:v>
                </c:pt>
                <c:pt idx="2">
                  <c:v>Canada</c:v>
                </c:pt>
                <c:pt idx="3">
                  <c:v>Slovenia</c:v>
                </c:pt>
                <c:pt idx="4">
                  <c:v>Slovak Republic</c:v>
                </c:pt>
                <c:pt idx="5">
                  <c:v>Switzerland</c:v>
                </c:pt>
                <c:pt idx="6">
                  <c:v>Bulgaria</c:v>
                </c:pt>
                <c:pt idx="7">
                  <c:v>Norway</c:v>
                </c:pt>
                <c:pt idx="8">
                  <c:v>Luxembourg</c:v>
                </c:pt>
                <c:pt idx="9">
                  <c:v>United States</c:v>
                </c:pt>
                <c:pt idx="10">
                  <c:v>Denmark</c:v>
                </c:pt>
                <c:pt idx="11">
                  <c:v>Austria</c:v>
                </c:pt>
                <c:pt idx="12">
                  <c:v>Finland</c:v>
                </c:pt>
                <c:pt idx="13">
                  <c:v>Sweden</c:v>
                </c:pt>
                <c:pt idx="14">
                  <c:v>New Zealand</c:v>
                </c:pt>
                <c:pt idx="15">
                  <c:v>Hungary</c:v>
                </c:pt>
                <c:pt idx="16">
                  <c:v>Malta</c:v>
                </c:pt>
                <c:pt idx="17">
                  <c:v>France</c:v>
                </c:pt>
                <c:pt idx="18">
                  <c:v>Poland</c:v>
                </c:pt>
                <c:pt idx="19">
                  <c:v>Croatia</c:v>
                </c:pt>
                <c:pt idx="20">
                  <c:v>Australia</c:v>
                </c:pt>
                <c:pt idx="21">
                  <c:v>Czech Republic</c:v>
                </c:pt>
                <c:pt idx="22">
                  <c:v>Italy</c:v>
                </c:pt>
                <c:pt idx="23">
                  <c:v>Belgium</c:v>
                </c:pt>
                <c:pt idx="24">
                  <c:v>Estonia</c:v>
                </c:pt>
                <c:pt idx="25">
                  <c:v>Germany</c:v>
                </c:pt>
                <c:pt idx="26">
                  <c:v>Iceland</c:v>
                </c:pt>
                <c:pt idx="27">
                  <c:v>Spain</c:v>
                </c:pt>
                <c:pt idx="28">
                  <c:v>Ireland</c:v>
                </c:pt>
                <c:pt idx="29">
                  <c:v>Japan</c:v>
                </c:pt>
                <c:pt idx="30">
                  <c:v>Netherlands</c:v>
                </c:pt>
                <c:pt idx="31">
                  <c:v>Portugal</c:v>
                </c:pt>
                <c:pt idx="32">
                  <c:v>United Kingdom</c:v>
                </c:pt>
                <c:pt idx="33">
                  <c:v>Chile</c:v>
                </c:pt>
                <c:pt idx="34">
                  <c:v>Israel*</c:v>
                </c:pt>
                <c:pt idx="35">
                  <c:v>Korea</c:v>
                </c:pt>
                <c:pt idx="36">
                  <c:v>Turkey**</c:v>
                </c:pt>
                <c:pt idx="37">
                  <c:v>Romania</c:v>
                </c:pt>
                <c:pt idx="38">
                  <c:v>Greece</c:v>
                </c:pt>
              </c:strCache>
            </c:strRef>
          </c:cat>
          <c:val>
            <c:numRef>
              <c:f>'Graph Low Wage (50% AW)'!$S$9:$S$47</c:f>
              <c:numCache>
                <c:formatCode>0</c:formatCod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dLbls>
          <c:showLegendKey val="0"/>
          <c:showVal val="0"/>
          <c:showCatName val="0"/>
          <c:showSerName val="0"/>
          <c:showPercent val="0"/>
          <c:showBubbleSize val="0"/>
        </c:dLbls>
        <c:gapWidth val="150"/>
        <c:overlap val="100"/>
        <c:axId val="115615232"/>
        <c:axId val="115617152"/>
      </c:barChart>
      <c:lineChart>
        <c:grouping val="standard"/>
        <c:varyColors val="0"/>
        <c:ser>
          <c:idx val="2"/>
          <c:order val="1"/>
          <c:tx>
            <c:strRef>
              <c:f>'Graph Low Wage (50% AW)'!$R$8</c:f>
              <c:strCache>
                <c:ptCount val="1"/>
                <c:pt idx="0">
                  <c:v>Net Income (↗)</c:v>
                </c:pt>
              </c:strCache>
            </c:strRef>
          </c:tx>
          <c:spPr>
            <a:ln>
              <a:noFill/>
            </a:ln>
          </c:spPr>
          <c:marker>
            <c:symbol val="dash"/>
            <c:size val="5"/>
            <c:spPr>
              <a:ln>
                <a:solidFill>
                  <a:srgbClr val="FF0000"/>
                </a:solidFill>
              </a:ln>
            </c:spPr>
          </c:marker>
          <c:cat>
            <c:strRef>
              <c:f>'Graph Low Wage (50% AW)'!$P$9:$P$47</c:f>
              <c:strCache>
                <c:ptCount val="39"/>
                <c:pt idx="0">
                  <c:v>Lithuania</c:v>
                </c:pt>
                <c:pt idx="1">
                  <c:v>Latvia</c:v>
                </c:pt>
                <c:pt idx="2">
                  <c:v>Canada</c:v>
                </c:pt>
                <c:pt idx="3">
                  <c:v>Slovenia</c:v>
                </c:pt>
                <c:pt idx="4">
                  <c:v>Slovak Republic</c:v>
                </c:pt>
                <c:pt idx="5">
                  <c:v>Switzerland</c:v>
                </c:pt>
                <c:pt idx="6">
                  <c:v>Bulgaria</c:v>
                </c:pt>
                <c:pt idx="7">
                  <c:v>Norway</c:v>
                </c:pt>
                <c:pt idx="8">
                  <c:v>Luxembourg</c:v>
                </c:pt>
                <c:pt idx="9">
                  <c:v>United States</c:v>
                </c:pt>
                <c:pt idx="10">
                  <c:v>Denmark</c:v>
                </c:pt>
                <c:pt idx="11">
                  <c:v>Austria</c:v>
                </c:pt>
                <c:pt idx="12">
                  <c:v>Finland</c:v>
                </c:pt>
                <c:pt idx="13">
                  <c:v>Sweden</c:v>
                </c:pt>
                <c:pt idx="14">
                  <c:v>New Zealand</c:v>
                </c:pt>
                <c:pt idx="15">
                  <c:v>Hungary</c:v>
                </c:pt>
                <c:pt idx="16">
                  <c:v>Malta</c:v>
                </c:pt>
                <c:pt idx="17">
                  <c:v>France</c:v>
                </c:pt>
                <c:pt idx="18">
                  <c:v>Poland</c:v>
                </c:pt>
                <c:pt idx="19">
                  <c:v>Croatia</c:v>
                </c:pt>
                <c:pt idx="20">
                  <c:v>Australia</c:v>
                </c:pt>
                <c:pt idx="21">
                  <c:v>Czech Republic</c:v>
                </c:pt>
                <c:pt idx="22">
                  <c:v>Italy</c:v>
                </c:pt>
                <c:pt idx="23">
                  <c:v>Belgium</c:v>
                </c:pt>
                <c:pt idx="24">
                  <c:v>Estonia</c:v>
                </c:pt>
                <c:pt idx="25">
                  <c:v>Germany</c:v>
                </c:pt>
                <c:pt idx="26">
                  <c:v>Iceland</c:v>
                </c:pt>
                <c:pt idx="27">
                  <c:v>Spain</c:v>
                </c:pt>
                <c:pt idx="28">
                  <c:v>Ireland</c:v>
                </c:pt>
                <c:pt idx="29">
                  <c:v>Japan</c:v>
                </c:pt>
                <c:pt idx="30">
                  <c:v>Netherlands</c:v>
                </c:pt>
                <c:pt idx="31">
                  <c:v>Portugal</c:v>
                </c:pt>
                <c:pt idx="32">
                  <c:v>United Kingdom</c:v>
                </c:pt>
                <c:pt idx="33">
                  <c:v>Chile</c:v>
                </c:pt>
                <c:pt idx="34">
                  <c:v>Israel*</c:v>
                </c:pt>
                <c:pt idx="35">
                  <c:v>Korea</c:v>
                </c:pt>
                <c:pt idx="36">
                  <c:v>Turkey**</c:v>
                </c:pt>
                <c:pt idx="37">
                  <c:v>Romania</c:v>
                </c:pt>
                <c:pt idx="38">
                  <c:v>Greece</c:v>
                </c:pt>
              </c:strCache>
            </c:strRef>
          </c:cat>
          <c:val>
            <c:numRef>
              <c:f>'Graph Low Wage (50% AW)'!$R$9:$R$47</c:f>
              <c:numCache>
                <c:formatCode>0</c:formatCode>
                <c:ptCount val="39"/>
                <c:pt idx="0">
                  <c:v>19.27744348979315</c:v>
                </c:pt>
                <c:pt idx="1">
                  <c:v>44.642610680866845</c:v>
                </c:pt>
                <c:pt idx="2">
                  <c:v>56.976128702980866</c:v>
                </c:pt>
                <c:pt idx="3">
                  <c:v>57.839697857534844</c:v>
                </c:pt>
                <c:pt idx="4">
                  <c:v>57.876151685393324</c:v>
                </c:pt>
                <c:pt idx="5">
                  <c:v>59.504546164373387</c:v>
                </c:pt>
                <c:pt idx="6">
                  <c:v>60.007902226246038</c:v>
                </c:pt>
                <c:pt idx="7">
                  <c:v>60.67972441629805</c:v>
                </c:pt>
                <c:pt idx="8">
                  <c:v>60.697494251969403</c:v>
                </c:pt>
                <c:pt idx="9">
                  <c:v>62.206039065839704</c:v>
                </c:pt>
                <c:pt idx="10">
                  <c:v>63.688780426930443</c:v>
                </c:pt>
                <c:pt idx="11">
                  <c:v>65.130872161250508</c:v>
                </c:pt>
                <c:pt idx="12">
                  <c:v>66.824241167137856</c:v>
                </c:pt>
                <c:pt idx="13">
                  <c:v>67.883154412756312</c:v>
                </c:pt>
                <c:pt idx="14">
                  <c:v>68.023210943425028</c:v>
                </c:pt>
                <c:pt idx="15">
                  <c:v>68.899998685393399</c:v>
                </c:pt>
                <c:pt idx="16">
                  <c:v>69.236814581090556</c:v>
                </c:pt>
                <c:pt idx="17">
                  <c:v>69.241546679373357</c:v>
                </c:pt>
                <c:pt idx="18">
                  <c:v>69.622732093579515</c:v>
                </c:pt>
                <c:pt idx="19">
                  <c:v>71.18723762107183</c:v>
                </c:pt>
                <c:pt idx="20">
                  <c:v>71.750038819851454</c:v>
                </c:pt>
                <c:pt idx="21">
                  <c:v>72.942691016241383</c:v>
                </c:pt>
                <c:pt idx="22">
                  <c:v>73.315449891161705</c:v>
                </c:pt>
                <c:pt idx="23">
                  <c:v>73.437981965693453</c:v>
                </c:pt>
                <c:pt idx="24">
                  <c:v>73.748504006868089</c:v>
                </c:pt>
                <c:pt idx="25">
                  <c:v>76.659772557128022</c:v>
                </c:pt>
                <c:pt idx="26">
                  <c:v>76.906880308315806</c:v>
                </c:pt>
                <c:pt idx="27">
                  <c:v>78.223803983033037</c:v>
                </c:pt>
                <c:pt idx="28">
                  <c:v>78.93836874220473</c:v>
                </c:pt>
                <c:pt idx="29">
                  <c:v>79.592764298390435</c:v>
                </c:pt>
                <c:pt idx="30">
                  <c:v>80.085218425724293</c:v>
                </c:pt>
                <c:pt idx="31">
                  <c:v>83.70614561093339</c:v>
                </c:pt>
                <c:pt idx="32">
                  <c:v>83.821104502660276</c:v>
                </c:pt>
                <c:pt idx="33">
                  <c:v>84.748559442805387</c:v>
                </c:pt>
                <c:pt idx="34">
                  <c:v>85.650251969461422</c:v>
                </c:pt>
                <c:pt idx="35">
                  <c:v>88.738759475340373</c:v>
                </c:pt>
                <c:pt idx="36">
                  <c:v>95.715559681915181</c:v>
                </c:pt>
                <c:pt idx="37">
                  <c:v>95.884227819988922</c:v>
                </c:pt>
                <c:pt idx="38">
                  <c:v>96.770106951862644</c:v>
                </c:pt>
              </c:numCache>
            </c:numRef>
          </c:val>
          <c:smooth val="0"/>
        </c:ser>
        <c:ser>
          <c:idx val="5"/>
          <c:order val="4"/>
          <c:tx>
            <c:strRef>
              <c:f>'Graph Low Wage (50% AW)'!$AH$7:$AH$8</c:f>
              <c:strCache>
                <c:ptCount val="1"/>
                <c:pt idx="0">
                  <c:v>Poverty threshold - 50% of median income</c:v>
                </c:pt>
              </c:strCache>
            </c:strRef>
          </c:tx>
          <c:spPr>
            <a:ln w="28575">
              <a:noFill/>
              <a:prstDash val="dash"/>
            </a:ln>
          </c:spPr>
          <c:marker>
            <c:symbol val="dash"/>
            <c:size val="5"/>
            <c:spPr>
              <a:ln>
                <a:solidFill>
                  <a:srgbClr val="0000FF"/>
                </a:solidFill>
              </a:ln>
            </c:spPr>
          </c:marker>
          <c:val>
            <c:numRef>
              <c:f>'Graph Low Wage (50% AW)'!$AH$9:$AH$47</c:f>
              <c:numCache>
                <c:formatCode>General</c:formatCode>
                <c:ptCount val="39"/>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numCache>
            </c:numRef>
          </c:val>
          <c:smooth val="0"/>
        </c:ser>
        <c:dLbls>
          <c:showLegendKey val="0"/>
          <c:showVal val="0"/>
          <c:showCatName val="0"/>
          <c:showSerName val="0"/>
          <c:showPercent val="0"/>
          <c:showBubbleSize val="0"/>
        </c:dLbls>
        <c:marker val="1"/>
        <c:smooth val="0"/>
        <c:axId val="115615232"/>
        <c:axId val="115617152"/>
      </c:lineChart>
      <c:catAx>
        <c:axId val="115615232"/>
        <c:scaling>
          <c:orientation val="minMax"/>
        </c:scaling>
        <c:delete val="0"/>
        <c:axPos val="b"/>
        <c:numFmt formatCode="General" sourceLinked="1"/>
        <c:majorTickMark val="out"/>
        <c:minorTickMark val="none"/>
        <c:tickLblPos val="low"/>
        <c:crossAx val="115617152"/>
        <c:crosses val="autoZero"/>
        <c:auto val="0"/>
        <c:lblAlgn val="ctr"/>
        <c:lblOffset val="100"/>
        <c:tickLblSkip val="1"/>
        <c:noMultiLvlLbl val="0"/>
      </c:catAx>
      <c:valAx>
        <c:axId val="115617152"/>
        <c:scaling>
          <c:orientation val="minMax"/>
          <c:max val="140"/>
          <c:min val="-40"/>
        </c:scaling>
        <c:delete val="0"/>
        <c:axPos val="l"/>
        <c:majorGridlines/>
        <c:numFmt formatCode="0" sourceLinked="1"/>
        <c:majorTickMark val="out"/>
        <c:minorTickMark val="none"/>
        <c:tickLblPos val="nextTo"/>
        <c:crossAx val="115615232"/>
        <c:crosses val="autoZero"/>
        <c:crossBetween val="between"/>
        <c:majorUnit val="20"/>
        <c:minorUnit val="5"/>
      </c:valAx>
    </c:plotArea>
    <c:plotVisOnly val="1"/>
    <c:dispBlanksAs val="gap"/>
    <c:showDLblsOverMax val="0"/>
  </c:chart>
  <c:printSettings>
    <c:headerFooter/>
    <c:pageMargins b="0.75000000000000722" l="0.70000000000000062" r="0.70000000000000062" t="0.750000000000007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338451859618481"/>
          <c:y val="0.31533450605908497"/>
          <c:w val="0.36542785015903184"/>
          <c:h val="8.2064555760317223E-2"/>
        </c:manualLayout>
      </c:layout>
      <c:barChart>
        <c:barDir val="col"/>
        <c:grouping val="stacked"/>
        <c:varyColors val="0"/>
        <c:ser>
          <c:idx val="4"/>
          <c:order val="0"/>
          <c:tx>
            <c:strRef>
              <c:f>'Graph Low Wage (50% AW)'!$Q$8</c:f>
              <c:strCache>
                <c:ptCount val="1"/>
                <c:pt idx="0">
                  <c:v>Gross Earnings</c:v>
                </c:pt>
              </c:strCache>
            </c:strRef>
          </c:tx>
          <c:spPr>
            <a:solidFill>
              <a:schemeClr val="accent1">
                <a:lumMod val="60000"/>
                <a:lumOff val="40000"/>
              </a:schemeClr>
            </a:solidFill>
            <a:ln w="12700">
              <a:solidFill>
                <a:schemeClr val="tx1">
                  <a:lumMod val="65000"/>
                  <a:lumOff val="35000"/>
                </a:schemeClr>
              </a:solidFill>
            </a:ln>
          </c:spPr>
          <c:invertIfNegative val="0"/>
          <c:val>
            <c:numLit>
              <c:formatCode>General</c:formatCode>
              <c:ptCount val="1"/>
              <c:pt idx="0">
                <c:v>1</c:v>
              </c:pt>
            </c:numLit>
          </c:val>
        </c:ser>
        <c:ser>
          <c:idx val="1"/>
          <c:order val="2"/>
          <c:tx>
            <c:strRef>
              <c:f>'Graph Low Wage (50% AW)'!$T$8</c:f>
              <c:strCache>
                <c:ptCount val="1"/>
                <c:pt idx="0">
                  <c:v>Net taxes</c:v>
                </c:pt>
              </c:strCache>
            </c:strRef>
          </c:tx>
          <c:spPr>
            <a:solidFill>
              <a:schemeClr val="bg1"/>
            </a:solidFill>
            <a:ln w="12700">
              <a:solidFill>
                <a:schemeClr val="tx1">
                  <a:lumMod val="65000"/>
                  <a:lumOff val="35000"/>
                </a:schemeClr>
              </a:solidFill>
              <a:prstDash val="solid"/>
            </a:ln>
          </c:spPr>
          <c:invertIfNegative val="0"/>
          <c:val>
            <c:numLit>
              <c:formatCode>General</c:formatCode>
              <c:ptCount val="1"/>
              <c:pt idx="0">
                <c:v>1</c:v>
              </c:pt>
            </c:numLit>
          </c:val>
        </c:ser>
        <c:ser>
          <c:idx val="0"/>
          <c:order val="3"/>
          <c:tx>
            <c:strRef>
              <c:f>'Graph Low Wage (50% AW)'!$S$8</c:f>
              <c:strCache>
                <c:ptCount val="1"/>
                <c:pt idx="0">
                  <c:v>Net transfers</c:v>
                </c:pt>
              </c:strCache>
            </c:strRef>
          </c:tx>
          <c:spPr>
            <a:solidFill>
              <a:schemeClr val="accent1">
                <a:lumMod val="20000"/>
                <a:lumOff val="80000"/>
              </a:schemeClr>
            </a:solidFill>
            <a:ln>
              <a:solidFill>
                <a:schemeClr val="tx1">
                  <a:lumMod val="65000"/>
                  <a:lumOff val="35000"/>
                </a:schemeClr>
              </a:solidFill>
            </a:ln>
          </c:spPr>
          <c:invertIfNegative val="0"/>
          <c:val>
            <c:numLit>
              <c:formatCode>General</c:formatCode>
              <c:ptCount val="1"/>
              <c:pt idx="0">
                <c:v>1</c:v>
              </c:pt>
            </c:numLit>
          </c:val>
        </c:ser>
        <c:dLbls>
          <c:showLegendKey val="0"/>
          <c:showVal val="0"/>
          <c:showCatName val="0"/>
          <c:showSerName val="0"/>
          <c:showPercent val="0"/>
          <c:showBubbleSize val="0"/>
        </c:dLbls>
        <c:gapWidth val="150"/>
        <c:overlap val="100"/>
        <c:axId val="222231168"/>
        <c:axId val="227443456"/>
      </c:barChart>
      <c:lineChart>
        <c:grouping val="standard"/>
        <c:varyColors val="0"/>
        <c:ser>
          <c:idx val="2"/>
          <c:order val="1"/>
          <c:tx>
            <c:strRef>
              <c:f>'Graph Low Wage (50% AW)'!$R$8</c:f>
              <c:strCache>
                <c:ptCount val="1"/>
                <c:pt idx="0">
                  <c:v>Net Income (↗)</c:v>
                </c:pt>
              </c:strCache>
            </c:strRef>
          </c:tx>
          <c:spPr>
            <a:ln>
              <a:noFill/>
            </a:ln>
          </c:spPr>
          <c:marker>
            <c:symbol val="dash"/>
            <c:size val="5"/>
            <c:spPr>
              <a:ln>
                <a:solidFill>
                  <a:srgbClr val="FF0000"/>
                </a:solidFill>
              </a:ln>
            </c:spPr>
          </c:marker>
          <c:val>
            <c:numLit>
              <c:formatCode>General</c:formatCode>
              <c:ptCount val="1"/>
              <c:pt idx="0">
                <c:v>1</c:v>
              </c:pt>
            </c:numLit>
          </c:val>
          <c:smooth val="0"/>
        </c:ser>
        <c:ser>
          <c:idx val="5"/>
          <c:order val="4"/>
          <c:tx>
            <c:strRef>
              <c:f>'Graph Low Wage (50% AW)'!$AH$7:$AH$8</c:f>
              <c:strCache>
                <c:ptCount val="1"/>
                <c:pt idx="0">
                  <c:v>Poverty threshold - 50% of median income</c:v>
                </c:pt>
              </c:strCache>
            </c:strRef>
          </c:tx>
          <c:spPr>
            <a:ln w="28575">
              <a:noFill/>
              <a:prstDash val="dash"/>
            </a:ln>
          </c:spPr>
          <c:marker>
            <c:symbol val="dash"/>
            <c:size val="5"/>
            <c:spPr>
              <a:ln>
                <a:solidFill>
                  <a:srgbClr val="0000FF"/>
                </a:solidFill>
              </a:ln>
            </c:spPr>
          </c:marker>
          <c:val>
            <c:numLit>
              <c:formatCode>General</c:formatCode>
              <c:ptCount val="1"/>
              <c:pt idx="0">
                <c:v>1</c:v>
              </c:pt>
            </c:numLit>
          </c:val>
          <c:smooth val="0"/>
        </c:ser>
        <c:dLbls>
          <c:showLegendKey val="0"/>
          <c:showVal val="0"/>
          <c:showCatName val="0"/>
          <c:showSerName val="0"/>
          <c:showPercent val="0"/>
          <c:showBubbleSize val="0"/>
        </c:dLbls>
        <c:marker val="1"/>
        <c:smooth val="0"/>
        <c:axId val="222231168"/>
        <c:axId val="227443456"/>
      </c:lineChart>
      <c:catAx>
        <c:axId val="222231168"/>
        <c:scaling>
          <c:orientation val="minMax"/>
        </c:scaling>
        <c:delete val="1"/>
        <c:axPos val="b"/>
        <c:numFmt formatCode="General" sourceLinked="1"/>
        <c:majorTickMark val="out"/>
        <c:minorTickMark val="none"/>
        <c:tickLblPos val="none"/>
        <c:crossAx val="227443456"/>
        <c:crosses val="autoZero"/>
        <c:auto val="0"/>
        <c:lblAlgn val="ctr"/>
        <c:lblOffset val="100"/>
        <c:tickLblSkip val="1"/>
        <c:noMultiLvlLbl val="0"/>
      </c:catAx>
      <c:valAx>
        <c:axId val="227443456"/>
        <c:scaling>
          <c:orientation val="minMax"/>
          <c:max val="140"/>
          <c:min val="-40"/>
        </c:scaling>
        <c:delete val="1"/>
        <c:axPos val="l"/>
        <c:numFmt formatCode="General" sourceLinked="1"/>
        <c:majorTickMark val="out"/>
        <c:minorTickMark val="none"/>
        <c:tickLblPos val="none"/>
        <c:crossAx val="222231168"/>
        <c:crosses val="autoZero"/>
        <c:crossBetween val="between"/>
        <c:majorUnit val="20"/>
        <c:minorUnit val="5"/>
      </c:valAx>
      <c:spPr>
        <a:noFill/>
        <a:ln w="25400">
          <a:noFill/>
        </a:ln>
      </c:spPr>
    </c:plotArea>
    <c:legend>
      <c:legendPos val="b"/>
      <c:layout>
        <c:manualLayout>
          <c:xMode val="edge"/>
          <c:yMode val="edge"/>
          <c:x val="0"/>
          <c:y val="1.5093870305778145E-2"/>
          <c:w val="0.99979282589675911"/>
          <c:h val="0.96012426250790761"/>
        </c:manualLayout>
      </c:layout>
      <c:overlay val="0"/>
      <c:spPr>
        <a:solidFill>
          <a:schemeClr val="bg1"/>
        </a:solidFill>
      </c:spPr>
    </c:legend>
    <c:plotVisOnly val="1"/>
    <c:dispBlanksAs val="gap"/>
    <c:showDLblsOverMax val="0"/>
  </c:chart>
  <c:txPr>
    <a:bodyPr/>
    <a:lstStyle/>
    <a:p>
      <a:pPr>
        <a:defRPr sz="1100"/>
      </a:pPr>
      <a:endParaRPr lang="fr-FR"/>
    </a:p>
  </c:txPr>
  <c:printSettings>
    <c:headerFooter/>
    <c:pageMargins b="0.75000000000000744" l="0.70000000000000062" r="0.70000000000000062" t="0.750000000000007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400473334878533E-2"/>
          <c:y val="4.5830834613165623E-2"/>
          <c:w val="0.93183528972005336"/>
          <c:h val="0.6506121668839927"/>
        </c:manualLayout>
      </c:layout>
      <c:barChart>
        <c:barDir val="col"/>
        <c:grouping val="stacked"/>
        <c:varyColors val="0"/>
        <c:ser>
          <c:idx val="4"/>
          <c:order val="0"/>
          <c:tx>
            <c:strRef>
              <c:f>'Graph Low Wage (50% AW)'!$W$8</c:f>
              <c:strCache>
                <c:ptCount val="1"/>
                <c:pt idx="0">
                  <c:v>Gross Earnings</c:v>
                </c:pt>
              </c:strCache>
            </c:strRef>
          </c:tx>
          <c:spPr>
            <a:solidFill>
              <a:schemeClr val="accent1">
                <a:lumMod val="60000"/>
                <a:lumOff val="40000"/>
              </a:schemeClr>
            </a:solidFill>
            <a:ln w="12700">
              <a:solidFill>
                <a:schemeClr val="tx1">
                  <a:lumMod val="65000"/>
                  <a:lumOff val="35000"/>
                </a:schemeClr>
              </a:solidFill>
            </a:ln>
          </c:spPr>
          <c:invertIfNegative val="0"/>
          <c:cat>
            <c:strRef>
              <c:f>'Graph Low Wage (50% AW)'!$V$9:$V$47</c:f>
              <c:strCache>
                <c:ptCount val="39"/>
                <c:pt idx="0">
                  <c:v>Lithuania</c:v>
                </c:pt>
                <c:pt idx="1">
                  <c:v>Switzerland</c:v>
                </c:pt>
                <c:pt idx="2">
                  <c:v>Norway</c:v>
                </c:pt>
                <c:pt idx="3">
                  <c:v>Austria</c:v>
                </c:pt>
                <c:pt idx="4">
                  <c:v>Croatia</c:v>
                </c:pt>
                <c:pt idx="5">
                  <c:v>United States</c:v>
                </c:pt>
                <c:pt idx="6">
                  <c:v>Czech Republic</c:v>
                </c:pt>
                <c:pt idx="7">
                  <c:v>Malta</c:v>
                </c:pt>
                <c:pt idx="8">
                  <c:v>Latvia</c:v>
                </c:pt>
                <c:pt idx="9">
                  <c:v>Chile</c:v>
                </c:pt>
                <c:pt idx="10">
                  <c:v>Luxembourg</c:v>
                </c:pt>
                <c:pt idx="11">
                  <c:v>Spain</c:v>
                </c:pt>
                <c:pt idx="12">
                  <c:v>Finland</c:v>
                </c:pt>
                <c:pt idx="13">
                  <c:v>Portugal</c:v>
                </c:pt>
                <c:pt idx="14">
                  <c:v>Italy</c:v>
                </c:pt>
                <c:pt idx="15">
                  <c:v>France</c:v>
                </c:pt>
                <c:pt idx="16">
                  <c:v>Turkey**</c:v>
                </c:pt>
                <c:pt idx="17">
                  <c:v>Belgium</c:v>
                </c:pt>
                <c:pt idx="18">
                  <c:v>Estonia</c:v>
                </c:pt>
                <c:pt idx="19">
                  <c:v>Canada</c:v>
                </c:pt>
                <c:pt idx="20">
                  <c:v>Bulgaria</c:v>
                </c:pt>
                <c:pt idx="21">
                  <c:v>Slovenia</c:v>
                </c:pt>
                <c:pt idx="22">
                  <c:v>New Zealand</c:v>
                </c:pt>
                <c:pt idx="23">
                  <c:v>Slovak Republic</c:v>
                </c:pt>
                <c:pt idx="24">
                  <c:v>Sweden</c:v>
                </c:pt>
                <c:pt idx="25">
                  <c:v>Iceland</c:v>
                </c:pt>
                <c:pt idx="26">
                  <c:v>Hungary</c:v>
                </c:pt>
                <c:pt idx="27">
                  <c:v>Korea</c:v>
                </c:pt>
                <c:pt idx="28">
                  <c:v>Denmark</c:v>
                </c:pt>
                <c:pt idx="29">
                  <c:v>Greece</c:v>
                </c:pt>
                <c:pt idx="30">
                  <c:v>Poland</c:v>
                </c:pt>
                <c:pt idx="31">
                  <c:v>Israel*</c:v>
                </c:pt>
                <c:pt idx="32">
                  <c:v>Australia</c:v>
                </c:pt>
                <c:pt idx="33">
                  <c:v>Germany</c:v>
                </c:pt>
                <c:pt idx="34">
                  <c:v>Romania</c:v>
                </c:pt>
                <c:pt idx="35">
                  <c:v>Netherlands</c:v>
                </c:pt>
                <c:pt idx="36">
                  <c:v>United Kingdom</c:v>
                </c:pt>
                <c:pt idx="37">
                  <c:v>Japan</c:v>
                </c:pt>
                <c:pt idx="38">
                  <c:v>Ireland</c:v>
                </c:pt>
              </c:strCache>
            </c:strRef>
          </c:cat>
          <c:val>
            <c:numRef>
              <c:f>'Graph Low Wage (50% AW)'!$W$9:$W$47</c:f>
              <c:numCache>
                <c:formatCode>0</c:formatCode>
                <c:ptCount val="39"/>
                <c:pt idx="0">
                  <c:v>13.543584368672754</c:v>
                </c:pt>
                <c:pt idx="1">
                  <c:v>46.669486097286075</c:v>
                </c:pt>
                <c:pt idx="2">
                  <c:v>44.650393372527695</c:v>
                </c:pt>
                <c:pt idx="3">
                  <c:v>49.485491306913907</c:v>
                </c:pt>
                <c:pt idx="4">
                  <c:v>52.626951443945543</c:v>
                </c:pt>
                <c:pt idx="5">
                  <c:v>45.348160451157746</c:v>
                </c:pt>
                <c:pt idx="6">
                  <c:v>42.484784873277881</c:v>
                </c:pt>
                <c:pt idx="7">
                  <c:v>41.976924205020651</c:v>
                </c:pt>
                <c:pt idx="8">
                  <c:v>35.195143465512004</c:v>
                </c:pt>
                <c:pt idx="9">
                  <c:v>60.228463328085539</c:v>
                </c:pt>
                <c:pt idx="10">
                  <c:v>42.642168203367184</c:v>
                </c:pt>
                <c:pt idx="11">
                  <c:v>50.176922511650403</c:v>
                </c:pt>
                <c:pt idx="12">
                  <c:v>47.819725567407332</c:v>
                </c:pt>
                <c:pt idx="13">
                  <c:v>54.300860338537476</c:v>
                </c:pt>
                <c:pt idx="14">
                  <c:v>50.323190593770697</c:v>
                </c:pt>
                <c:pt idx="15">
                  <c:v>49.304094394938311</c:v>
                </c:pt>
                <c:pt idx="16">
                  <c:v>70.827981891040707</c:v>
                </c:pt>
                <c:pt idx="17">
                  <c:v>55.260953579870105</c:v>
                </c:pt>
                <c:pt idx="18">
                  <c:v>51.431863098166744</c:v>
                </c:pt>
                <c:pt idx="19">
                  <c:v>37.723879359719945</c:v>
                </c:pt>
                <c:pt idx="20">
                  <c:v>44.196426207204865</c:v>
                </c:pt>
                <c:pt idx="21">
                  <c:v>38.835192215089329</c:v>
                </c:pt>
                <c:pt idx="22">
                  <c:v>43.229110336575388</c:v>
                </c:pt>
                <c:pt idx="23">
                  <c:v>39.064458306210859</c:v>
                </c:pt>
                <c:pt idx="24">
                  <c:v>48.975515462752057</c:v>
                </c:pt>
                <c:pt idx="25">
                  <c:v>55.486046885213483</c:v>
                </c:pt>
                <c:pt idx="26">
                  <c:v>60.731958455231677</c:v>
                </c:pt>
                <c:pt idx="27">
                  <c:v>56.40804179626118</c:v>
                </c:pt>
                <c:pt idx="28">
                  <c:v>49.622049360403274</c:v>
                </c:pt>
                <c:pt idx="29">
                  <c:v>66.118635855818738</c:v>
                </c:pt>
                <c:pt idx="30">
                  <c:v>53.210260837068141</c:v>
                </c:pt>
                <c:pt idx="31">
                  <c:v>55.617499151959713</c:v>
                </c:pt>
                <c:pt idx="32">
                  <c:v>47.393636808586841</c:v>
                </c:pt>
                <c:pt idx="33">
                  <c:v>64.046105700871308</c:v>
                </c:pt>
                <c:pt idx="34">
                  <c:v>75.923564735942534</c:v>
                </c:pt>
                <c:pt idx="35">
                  <c:v>62.170076374854823</c:v>
                </c:pt>
                <c:pt idx="36">
                  <c:v>56.816369383193987</c:v>
                </c:pt>
                <c:pt idx="37">
                  <c:v>57.174818315955413</c:v>
                </c:pt>
                <c:pt idx="38">
                  <c:v>47.023340610652532</c:v>
                </c:pt>
              </c:numCache>
            </c:numRef>
          </c:val>
        </c:ser>
        <c:ser>
          <c:idx val="1"/>
          <c:order val="2"/>
          <c:tx>
            <c:strRef>
              <c:f>'Graph Low Wage (50% AW)'!$Z$8</c:f>
              <c:strCache>
                <c:ptCount val="1"/>
                <c:pt idx="0">
                  <c:v>Net taxes</c:v>
                </c:pt>
              </c:strCache>
            </c:strRef>
          </c:tx>
          <c:spPr>
            <a:solidFill>
              <a:schemeClr val="bg1"/>
            </a:solidFill>
            <a:ln w="12700">
              <a:solidFill>
                <a:schemeClr val="tx1">
                  <a:lumMod val="65000"/>
                  <a:lumOff val="35000"/>
                </a:schemeClr>
              </a:solidFill>
              <a:prstDash val="solid"/>
            </a:ln>
          </c:spPr>
          <c:invertIfNegative val="0"/>
          <c:cat>
            <c:strRef>
              <c:f>'Graph Low Wage (50% AW)'!$V$9:$V$47</c:f>
              <c:strCache>
                <c:ptCount val="39"/>
                <c:pt idx="0">
                  <c:v>Lithuania</c:v>
                </c:pt>
                <c:pt idx="1">
                  <c:v>Switzerland</c:v>
                </c:pt>
                <c:pt idx="2">
                  <c:v>Norway</c:v>
                </c:pt>
                <c:pt idx="3">
                  <c:v>Austria</c:v>
                </c:pt>
                <c:pt idx="4">
                  <c:v>Croatia</c:v>
                </c:pt>
                <c:pt idx="5">
                  <c:v>United States</c:v>
                </c:pt>
                <c:pt idx="6">
                  <c:v>Czech Republic</c:v>
                </c:pt>
                <c:pt idx="7">
                  <c:v>Malta</c:v>
                </c:pt>
                <c:pt idx="8">
                  <c:v>Latvia</c:v>
                </c:pt>
                <c:pt idx="9">
                  <c:v>Chile</c:v>
                </c:pt>
                <c:pt idx="10">
                  <c:v>Luxembourg</c:v>
                </c:pt>
                <c:pt idx="11">
                  <c:v>Spain</c:v>
                </c:pt>
                <c:pt idx="12">
                  <c:v>Finland</c:v>
                </c:pt>
                <c:pt idx="13">
                  <c:v>Portugal</c:v>
                </c:pt>
                <c:pt idx="14">
                  <c:v>Italy</c:v>
                </c:pt>
                <c:pt idx="15">
                  <c:v>France</c:v>
                </c:pt>
                <c:pt idx="16">
                  <c:v>Turkey**</c:v>
                </c:pt>
                <c:pt idx="17">
                  <c:v>Belgium</c:v>
                </c:pt>
                <c:pt idx="18">
                  <c:v>Estonia</c:v>
                </c:pt>
                <c:pt idx="19">
                  <c:v>Canada</c:v>
                </c:pt>
                <c:pt idx="20">
                  <c:v>Bulgaria</c:v>
                </c:pt>
                <c:pt idx="21">
                  <c:v>Slovenia</c:v>
                </c:pt>
                <c:pt idx="22">
                  <c:v>New Zealand</c:v>
                </c:pt>
                <c:pt idx="23">
                  <c:v>Slovak Republic</c:v>
                </c:pt>
                <c:pt idx="24">
                  <c:v>Sweden</c:v>
                </c:pt>
                <c:pt idx="25">
                  <c:v>Iceland</c:v>
                </c:pt>
                <c:pt idx="26">
                  <c:v>Hungary</c:v>
                </c:pt>
                <c:pt idx="27">
                  <c:v>Korea</c:v>
                </c:pt>
                <c:pt idx="28">
                  <c:v>Denmark</c:v>
                </c:pt>
                <c:pt idx="29">
                  <c:v>Greece</c:v>
                </c:pt>
                <c:pt idx="30">
                  <c:v>Poland</c:v>
                </c:pt>
                <c:pt idx="31">
                  <c:v>Israel*</c:v>
                </c:pt>
                <c:pt idx="32">
                  <c:v>Australia</c:v>
                </c:pt>
                <c:pt idx="33">
                  <c:v>Germany</c:v>
                </c:pt>
                <c:pt idx="34">
                  <c:v>Romania</c:v>
                </c:pt>
                <c:pt idx="35">
                  <c:v>Netherlands</c:v>
                </c:pt>
                <c:pt idx="36">
                  <c:v>United Kingdom</c:v>
                </c:pt>
                <c:pt idx="37">
                  <c:v>Japan</c:v>
                </c:pt>
                <c:pt idx="38">
                  <c:v>Ireland</c:v>
                </c:pt>
              </c:strCache>
            </c:strRef>
          </c:cat>
          <c:val>
            <c:numRef>
              <c:f>'Graph Low Wage (50% AW)'!$Z$9:$Z$47</c:f>
              <c:numCache>
                <c:formatCode>0</c:formatCode>
                <c:ptCount val="39"/>
                <c:pt idx="0">
                  <c:v>0</c:v>
                </c:pt>
                <c:pt idx="1">
                  <c:v>-3.5204263524331907</c:v>
                </c:pt>
                <c:pt idx="2">
                  <c:v>-0.74562609880963748</c:v>
                </c:pt>
                <c:pt idx="3">
                  <c:v>0</c:v>
                </c:pt>
                <c:pt idx="4">
                  <c:v>-2.8912639371081639</c:v>
                </c:pt>
                <c:pt idx="5">
                  <c:v>0</c:v>
                </c:pt>
                <c:pt idx="6">
                  <c:v>0</c:v>
                </c:pt>
                <c:pt idx="7">
                  <c:v>0</c:v>
                </c:pt>
                <c:pt idx="8">
                  <c:v>0</c:v>
                </c:pt>
                <c:pt idx="9">
                  <c:v>-8.9749503252069189</c:v>
                </c:pt>
                <c:pt idx="10">
                  <c:v>0</c:v>
                </c:pt>
                <c:pt idx="11">
                  <c:v>0</c:v>
                </c:pt>
                <c:pt idx="12">
                  <c:v>0</c:v>
                </c:pt>
                <c:pt idx="13">
                  <c:v>0</c:v>
                </c:pt>
                <c:pt idx="14">
                  <c:v>0</c:v>
                </c:pt>
                <c:pt idx="15">
                  <c:v>0</c:v>
                </c:pt>
                <c:pt idx="16">
                  <c:v>-14.093271246602747</c:v>
                </c:pt>
                <c:pt idx="17">
                  <c:v>0</c:v>
                </c:pt>
                <c:pt idx="18">
                  <c:v>0</c:v>
                </c:pt>
                <c:pt idx="19">
                  <c:v>0</c:v>
                </c:pt>
                <c:pt idx="20">
                  <c:v>0</c:v>
                </c:pt>
                <c:pt idx="21">
                  <c:v>0</c:v>
                </c:pt>
                <c:pt idx="22">
                  <c:v>0</c:v>
                </c:pt>
                <c:pt idx="23">
                  <c:v>0</c:v>
                </c:pt>
                <c:pt idx="24">
                  <c:v>0</c:v>
                </c:pt>
                <c:pt idx="25">
                  <c:v>0</c:v>
                </c:pt>
                <c:pt idx="26">
                  <c:v>0</c:v>
                </c:pt>
                <c:pt idx="27">
                  <c:v>0</c:v>
                </c:pt>
                <c:pt idx="28">
                  <c:v>0</c:v>
                </c:pt>
                <c:pt idx="29">
                  <c:v>-0.45238886603880246</c:v>
                </c:pt>
                <c:pt idx="30">
                  <c:v>0</c:v>
                </c:pt>
                <c:pt idx="31">
                  <c:v>0</c:v>
                </c:pt>
                <c:pt idx="32">
                  <c:v>0</c:v>
                </c:pt>
                <c:pt idx="33">
                  <c:v>0</c:v>
                </c:pt>
                <c:pt idx="34">
                  <c:v>0</c:v>
                </c:pt>
                <c:pt idx="35">
                  <c:v>0</c:v>
                </c:pt>
                <c:pt idx="36">
                  <c:v>0</c:v>
                </c:pt>
                <c:pt idx="37">
                  <c:v>0</c:v>
                </c:pt>
                <c:pt idx="38">
                  <c:v>0</c:v>
                </c:pt>
              </c:numCache>
            </c:numRef>
          </c:val>
        </c:ser>
        <c:ser>
          <c:idx val="0"/>
          <c:order val="3"/>
          <c:tx>
            <c:strRef>
              <c:f>'Graph Low Wage (50% AW)'!$Y$8</c:f>
              <c:strCache>
                <c:ptCount val="1"/>
                <c:pt idx="0">
                  <c:v>Net transfers</c:v>
                </c:pt>
              </c:strCache>
            </c:strRef>
          </c:tx>
          <c:spPr>
            <a:solidFill>
              <a:schemeClr val="accent1">
                <a:lumMod val="20000"/>
                <a:lumOff val="80000"/>
              </a:schemeClr>
            </a:solidFill>
            <a:ln>
              <a:solidFill>
                <a:schemeClr val="tx1">
                  <a:lumMod val="65000"/>
                  <a:lumOff val="35000"/>
                </a:schemeClr>
              </a:solidFill>
            </a:ln>
          </c:spPr>
          <c:invertIfNegative val="0"/>
          <c:cat>
            <c:strRef>
              <c:f>'Graph Low Wage (50% AW)'!$V$9:$V$47</c:f>
              <c:strCache>
                <c:ptCount val="39"/>
                <c:pt idx="0">
                  <c:v>Lithuania</c:v>
                </c:pt>
                <c:pt idx="1">
                  <c:v>Switzerland</c:v>
                </c:pt>
                <c:pt idx="2">
                  <c:v>Norway</c:v>
                </c:pt>
                <c:pt idx="3">
                  <c:v>Austria</c:v>
                </c:pt>
                <c:pt idx="4">
                  <c:v>Croatia</c:v>
                </c:pt>
                <c:pt idx="5">
                  <c:v>United States</c:v>
                </c:pt>
                <c:pt idx="6">
                  <c:v>Czech Republic</c:v>
                </c:pt>
                <c:pt idx="7">
                  <c:v>Malta</c:v>
                </c:pt>
                <c:pt idx="8">
                  <c:v>Latvia</c:v>
                </c:pt>
                <c:pt idx="9">
                  <c:v>Chile</c:v>
                </c:pt>
                <c:pt idx="10">
                  <c:v>Luxembourg</c:v>
                </c:pt>
                <c:pt idx="11">
                  <c:v>Spain</c:v>
                </c:pt>
                <c:pt idx="12">
                  <c:v>Finland</c:v>
                </c:pt>
                <c:pt idx="13">
                  <c:v>Portugal</c:v>
                </c:pt>
                <c:pt idx="14">
                  <c:v>Italy</c:v>
                </c:pt>
                <c:pt idx="15">
                  <c:v>France</c:v>
                </c:pt>
                <c:pt idx="16">
                  <c:v>Turkey**</c:v>
                </c:pt>
                <c:pt idx="17">
                  <c:v>Belgium</c:v>
                </c:pt>
                <c:pt idx="18">
                  <c:v>Estonia</c:v>
                </c:pt>
                <c:pt idx="19">
                  <c:v>Canada</c:v>
                </c:pt>
                <c:pt idx="20">
                  <c:v>Bulgaria</c:v>
                </c:pt>
                <c:pt idx="21">
                  <c:v>Slovenia</c:v>
                </c:pt>
                <c:pt idx="22">
                  <c:v>New Zealand</c:v>
                </c:pt>
                <c:pt idx="23">
                  <c:v>Slovak Republic</c:v>
                </c:pt>
                <c:pt idx="24">
                  <c:v>Sweden</c:v>
                </c:pt>
                <c:pt idx="25">
                  <c:v>Iceland</c:v>
                </c:pt>
                <c:pt idx="26">
                  <c:v>Hungary</c:v>
                </c:pt>
                <c:pt idx="27">
                  <c:v>Korea</c:v>
                </c:pt>
                <c:pt idx="28">
                  <c:v>Denmark</c:v>
                </c:pt>
                <c:pt idx="29">
                  <c:v>Greece</c:v>
                </c:pt>
                <c:pt idx="30">
                  <c:v>Poland</c:v>
                </c:pt>
                <c:pt idx="31">
                  <c:v>Israel*</c:v>
                </c:pt>
                <c:pt idx="32">
                  <c:v>Australia</c:v>
                </c:pt>
                <c:pt idx="33">
                  <c:v>Germany</c:v>
                </c:pt>
                <c:pt idx="34">
                  <c:v>Romania</c:v>
                </c:pt>
                <c:pt idx="35">
                  <c:v>Netherlands</c:v>
                </c:pt>
                <c:pt idx="36">
                  <c:v>United Kingdom</c:v>
                </c:pt>
                <c:pt idx="37">
                  <c:v>Japan</c:v>
                </c:pt>
                <c:pt idx="38">
                  <c:v>Ireland</c:v>
                </c:pt>
              </c:strCache>
            </c:strRef>
          </c:cat>
          <c:val>
            <c:numRef>
              <c:f>'Graph Low Wage (50% AW)'!$Y$9:$Y$47</c:f>
              <c:numCache>
                <c:formatCode>0</c:formatCode>
                <c:ptCount val="39"/>
                <c:pt idx="0">
                  <c:v>3.7078172543829808</c:v>
                </c:pt>
                <c:pt idx="1">
                  <c:v>0</c:v>
                </c:pt>
                <c:pt idx="2">
                  <c:v>0</c:v>
                </c:pt>
                <c:pt idx="3">
                  <c:v>7.9796645887874718E-2</c:v>
                </c:pt>
                <c:pt idx="4">
                  <c:v>0</c:v>
                </c:pt>
                <c:pt idx="5">
                  <c:v>4.5566214380962151</c:v>
                </c:pt>
                <c:pt idx="6">
                  <c:v>7.5541713286842835</c:v>
                </c:pt>
                <c:pt idx="7">
                  <c:v>8.1699595981824729</c:v>
                </c:pt>
                <c:pt idx="8">
                  <c:v>15.16981161748479</c:v>
                </c:pt>
                <c:pt idx="9">
                  <c:v>0</c:v>
                </c:pt>
                <c:pt idx="10">
                  <c:v>9.2374158658857013</c:v>
                </c:pt>
                <c:pt idx="11">
                  <c:v>3.5683839453813846</c:v>
                </c:pt>
                <c:pt idx="12">
                  <c:v>6.8720496688795123</c:v>
                </c:pt>
                <c:pt idx="13">
                  <c:v>0.65497209909960219</c:v>
                </c:pt>
                <c:pt idx="14">
                  <c:v>5.4024382955157435</c:v>
                </c:pt>
                <c:pt idx="15">
                  <c:v>7.1114671928230067</c:v>
                </c:pt>
                <c:pt idx="16">
                  <c:v>0</c:v>
                </c:pt>
                <c:pt idx="17">
                  <c:v>1.7635314365681438</c:v>
                </c:pt>
                <c:pt idx="18">
                  <c:v>6.2074522897488364</c:v>
                </c:pt>
                <c:pt idx="19">
                  <c:v>20.317403442242828</c:v>
                </c:pt>
                <c:pt idx="20">
                  <c:v>14.482721712914959</c:v>
                </c:pt>
                <c:pt idx="21">
                  <c:v>20.778725375970318</c:v>
                </c:pt>
                <c:pt idx="22">
                  <c:v>16.531734604393797</c:v>
                </c:pt>
                <c:pt idx="23">
                  <c:v>21.336929821681522</c:v>
                </c:pt>
                <c:pt idx="24">
                  <c:v>11.493791416988678</c:v>
                </c:pt>
                <c:pt idx="25">
                  <c:v>5.1075763970381729</c:v>
                </c:pt>
                <c:pt idx="26">
                  <c:v>1.8598452264866978</c:v>
                </c:pt>
                <c:pt idx="27">
                  <c:v>6.3135710092472621</c:v>
                </c:pt>
                <c:pt idx="28">
                  <c:v>14.057356285310114</c:v>
                </c:pt>
                <c:pt idx="29">
                  <c:v>0</c:v>
                </c:pt>
                <c:pt idx="30">
                  <c:v>14.634019828015447</c:v>
                </c:pt>
                <c:pt idx="31">
                  <c:v>14.544717245578788</c:v>
                </c:pt>
                <c:pt idx="32">
                  <c:v>23.350997291607804</c:v>
                </c:pt>
                <c:pt idx="33">
                  <c:v>6.7340100923563568</c:v>
                </c:pt>
                <c:pt idx="34">
                  <c:v>3.31913414612292</c:v>
                </c:pt>
                <c:pt idx="35">
                  <c:v>17.940339575030798</c:v>
                </c:pt>
                <c:pt idx="36">
                  <c:v>23.75756483778828</c:v>
                </c:pt>
                <c:pt idx="37">
                  <c:v>24.31713070004627</c:v>
                </c:pt>
                <c:pt idx="38">
                  <c:v>39.656231239954117</c:v>
                </c:pt>
              </c:numCache>
            </c:numRef>
          </c:val>
        </c:ser>
        <c:dLbls>
          <c:showLegendKey val="0"/>
          <c:showVal val="0"/>
          <c:showCatName val="0"/>
          <c:showSerName val="0"/>
          <c:showPercent val="0"/>
          <c:showBubbleSize val="0"/>
        </c:dLbls>
        <c:gapWidth val="150"/>
        <c:overlap val="100"/>
        <c:axId val="86917504"/>
        <c:axId val="86919424"/>
      </c:barChart>
      <c:lineChart>
        <c:grouping val="standard"/>
        <c:varyColors val="0"/>
        <c:ser>
          <c:idx val="2"/>
          <c:order val="1"/>
          <c:tx>
            <c:strRef>
              <c:f>'Graph Low Wage (50% AW)'!$X$8</c:f>
              <c:strCache>
                <c:ptCount val="1"/>
                <c:pt idx="0">
                  <c:v>Net Income (↗)</c:v>
                </c:pt>
              </c:strCache>
            </c:strRef>
          </c:tx>
          <c:spPr>
            <a:ln>
              <a:noFill/>
            </a:ln>
          </c:spPr>
          <c:marker>
            <c:symbol val="dash"/>
            <c:size val="5"/>
            <c:spPr>
              <a:ln>
                <a:solidFill>
                  <a:srgbClr val="FF0000"/>
                </a:solidFill>
              </a:ln>
            </c:spPr>
          </c:marker>
          <c:cat>
            <c:strRef>
              <c:f>'Graph Low Wage (50% AW)'!$V$9:$V$47</c:f>
              <c:strCache>
                <c:ptCount val="39"/>
                <c:pt idx="0">
                  <c:v>Lithuania</c:v>
                </c:pt>
                <c:pt idx="1">
                  <c:v>Switzerland</c:v>
                </c:pt>
                <c:pt idx="2">
                  <c:v>Norway</c:v>
                </c:pt>
                <c:pt idx="3">
                  <c:v>Austria</c:v>
                </c:pt>
                <c:pt idx="4">
                  <c:v>Croatia</c:v>
                </c:pt>
                <c:pt idx="5">
                  <c:v>United States</c:v>
                </c:pt>
                <c:pt idx="6">
                  <c:v>Czech Republic</c:v>
                </c:pt>
                <c:pt idx="7">
                  <c:v>Malta</c:v>
                </c:pt>
                <c:pt idx="8">
                  <c:v>Latvia</c:v>
                </c:pt>
                <c:pt idx="9">
                  <c:v>Chile</c:v>
                </c:pt>
                <c:pt idx="10">
                  <c:v>Luxembourg</c:v>
                </c:pt>
                <c:pt idx="11">
                  <c:v>Spain</c:v>
                </c:pt>
                <c:pt idx="12">
                  <c:v>Finland</c:v>
                </c:pt>
                <c:pt idx="13">
                  <c:v>Portugal</c:v>
                </c:pt>
                <c:pt idx="14">
                  <c:v>Italy</c:v>
                </c:pt>
                <c:pt idx="15">
                  <c:v>France</c:v>
                </c:pt>
                <c:pt idx="16">
                  <c:v>Turkey**</c:v>
                </c:pt>
                <c:pt idx="17">
                  <c:v>Belgium</c:v>
                </c:pt>
                <c:pt idx="18">
                  <c:v>Estonia</c:v>
                </c:pt>
                <c:pt idx="19">
                  <c:v>Canada</c:v>
                </c:pt>
                <c:pt idx="20">
                  <c:v>Bulgaria</c:v>
                </c:pt>
                <c:pt idx="21">
                  <c:v>Slovenia</c:v>
                </c:pt>
                <c:pt idx="22">
                  <c:v>New Zealand</c:v>
                </c:pt>
                <c:pt idx="23">
                  <c:v>Slovak Republic</c:v>
                </c:pt>
                <c:pt idx="24">
                  <c:v>Sweden</c:v>
                </c:pt>
                <c:pt idx="25">
                  <c:v>Iceland</c:v>
                </c:pt>
                <c:pt idx="26">
                  <c:v>Hungary</c:v>
                </c:pt>
                <c:pt idx="27">
                  <c:v>Korea</c:v>
                </c:pt>
                <c:pt idx="28">
                  <c:v>Denmark</c:v>
                </c:pt>
                <c:pt idx="29">
                  <c:v>Greece</c:v>
                </c:pt>
                <c:pt idx="30">
                  <c:v>Poland</c:v>
                </c:pt>
                <c:pt idx="31">
                  <c:v>Israel*</c:v>
                </c:pt>
                <c:pt idx="32">
                  <c:v>Australia</c:v>
                </c:pt>
                <c:pt idx="33">
                  <c:v>Germany</c:v>
                </c:pt>
                <c:pt idx="34">
                  <c:v>Romania</c:v>
                </c:pt>
                <c:pt idx="35">
                  <c:v>Netherlands</c:v>
                </c:pt>
                <c:pt idx="36">
                  <c:v>United Kingdom</c:v>
                </c:pt>
                <c:pt idx="37">
                  <c:v>Japan</c:v>
                </c:pt>
                <c:pt idx="38">
                  <c:v>Ireland</c:v>
                </c:pt>
              </c:strCache>
            </c:strRef>
          </c:cat>
          <c:val>
            <c:numRef>
              <c:f>'Graph Low Wage (50% AW)'!$X$9:$X$47</c:f>
              <c:numCache>
                <c:formatCode>0</c:formatCode>
                <c:ptCount val="39"/>
                <c:pt idx="0">
                  <c:v>17.251401623055735</c:v>
                </c:pt>
                <c:pt idx="1">
                  <c:v>43.149059744852885</c:v>
                </c:pt>
                <c:pt idx="2">
                  <c:v>43.904767273718058</c:v>
                </c:pt>
                <c:pt idx="3">
                  <c:v>49.565287952801782</c:v>
                </c:pt>
                <c:pt idx="4">
                  <c:v>49.73568750683738</c:v>
                </c:pt>
                <c:pt idx="5">
                  <c:v>49.904781889253961</c:v>
                </c:pt>
                <c:pt idx="6">
                  <c:v>50.038956201962165</c:v>
                </c:pt>
                <c:pt idx="7">
                  <c:v>50.146883803203124</c:v>
                </c:pt>
                <c:pt idx="8">
                  <c:v>50.364955082996794</c:v>
                </c:pt>
                <c:pt idx="9">
                  <c:v>51.25351300287862</c:v>
                </c:pt>
                <c:pt idx="10">
                  <c:v>51.879584069252886</c:v>
                </c:pt>
                <c:pt idx="11">
                  <c:v>53.745306457031788</c:v>
                </c:pt>
                <c:pt idx="12">
                  <c:v>54.691775236286844</c:v>
                </c:pt>
                <c:pt idx="13">
                  <c:v>54.955832437637078</c:v>
                </c:pt>
                <c:pt idx="14">
                  <c:v>55.72562888928644</c:v>
                </c:pt>
                <c:pt idx="15">
                  <c:v>56.415561587761317</c:v>
                </c:pt>
                <c:pt idx="16">
                  <c:v>56.734710644437961</c:v>
                </c:pt>
                <c:pt idx="17">
                  <c:v>57.024485016438248</c:v>
                </c:pt>
                <c:pt idx="18">
                  <c:v>57.63931538791558</c:v>
                </c:pt>
                <c:pt idx="19">
                  <c:v>58.041282801962772</c:v>
                </c:pt>
                <c:pt idx="20">
                  <c:v>58.679147920119824</c:v>
                </c:pt>
                <c:pt idx="21">
                  <c:v>59.613917591059646</c:v>
                </c:pt>
                <c:pt idx="22">
                  <c:v>59.760844940969186</c:v>
                </c:pt>
                <c:pt idx="23">
                  <c:v>60.401388127892382</c:v>
                </c:pt>
                <c:pt idx="24">
                  <c:v>60.469306879740735</c:v>
                </c:pt>
                <c:pt idx="25">
                  <c:v>60.593623282251656</c:v>
                </c:pt>
                <c:pt idx="26">
                  <c:v>62.591803681718375</c:v>
                </c:pt>
                <c:pt idx="27">
                  <c:v>62.721612805508443</c:v>
                </c:pt>
                <c:pt idx="28">
                  <c:v>63.679405645713388</c:v>
                </c:pt>
                <c:pt idx="29">
                  <c:v>65.666246989779935</c:v>
                </c:pt>
                <c:pt idx="30">
                  <c:v>67.844280665083588</c:v>
                </c:pt>
                <c:pt idx="31">
                  <c:v>70.162216397538501</c:v>
                </c:pt>
                <c:pt idx="32">
                  <c:v>70.744634100194645</c:v>
                </c:pt>
                <c:pt idx="33">
                  <c:v>70.780115793227665</c:v>
                </c:pt>
                <c:pt idx="34">
                  <c:v>79.242698882065454</c:v>
                </c:pt>
                <c:pt idx="35">
                  <c:v>80.110415949885621</c:v>
                </c:pt>
                <c:pt idx="36">
                  <c:v>80.573934220982267</c:v>
                </c:pt>
                <c:pt idx="37">
                  <c:v>81.491949016001684</c:v>
                </c:pt>
                <c:pt idx="38">
                  <c:v>86.679571850606649</c:v>
                </c:pt>
              </c:numCache>
            </c:numRef>
          </c:val>
          <c:smooth val="0"/>
        </c:ser>
        <c:ser>
          <c:idx val="5"/>
          <c:order val="4"/>
          <c:tx>
            <c:strRef>
              <c:f>'Graph Low Wage (50% AW)'!$AH$7:$AH$8</c:f>
              <c:strCache>
                <c:ptCount val="1"/>
                <c:pt idx="0">
                  <c:v>Poverty threshold - 50% of median income</c:v>
                </c:pt>
              </c:strCache>
            </c:strRef>
          </c:tx>
          <c:spPr>
            <a:ln w="28575">
              <a:noFill/>
              <a:prstDash val="dash"/>
            </a:ln>
          </c:spPr>
          <c:marker>
            <c:symbol val="dash"/>
            <c:size val="5"/>
            <c:spPr>
              <a:ln>
                <a:solidFill>
                  <a:srgbClr val="0000FF"/>
                </a:solidFill>
              </a:ln>
            </c:spPr>
          </c:marker>
          <c:val>
            <c:numRef>
              <c:f>'Graph Low Wage (50% AW)'!$AH$9:$AH$47</c:f>
              <c:numCache>
                <c:formatCode>General</c:formatCode>
                <c:ptCount val="39"/>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numCache>
            </c:numRef>
          </c:val>
          <c:smooth val="0"/>
        </c:ser>
        <c:dLbls>
          <c:showLegendKey val="0"/>
          <c:showVal val="0"/>
          <c:showCatName val="0"/>
          <c:showSerName val="0"/>
          <c:showPercent val="0"/>
          <c:showBubbleSize val="0"/>
        </c:dLbls>
        <c:marker val="1"/>
        <c:smooth val="0"/>
        <c:axId val="86917504"/>
        <c:axId val="86919424"/>
      </c:lineChart>
      <c:catAx>
        <c:axId val="86917504"/>
        <c:scaling>
          <c:orientation val="minMax"/>
        </c:scaling>
        <c:delete val="0"/>
        <c:axPos val="b"/>
        <c:numFmt formatCode="General" sourceLinked="1"/>
        <c:majorTickMark val="out"/>
        <c:minorTickMark val="none"/>
        <c:tickLblPos val="low"/>
        <c:crossAx val="86919424"/>
        <c:crosses val="autoZero"/>
        <c:auto val="0"/>
        <c:lblAlgn val="ctr"/>
        <c:lblOffset val="100"/>
        <c:tickLblSkip val="1"/>
        <c:noMultiLvlLbl val="0"/>
      </c:catAx>
      <c:valAx>
        <c:axId val="86919424"/>
        <c:scaling>
          <c:orientation val="minMax"/>
          <c:max val="140"/>
          <c:min val="-40"/>
        </c:scaling>
        <c:delete val="0"/>
        <c:axPos val="l"/>
        <c:majorGridlines/>
        <c:numFmt formatCode="0" sourceLinked="1"/>
        <c:majorTickMark val="out"/>
        <c:minorTickMark val="none"/>
        <c:tickLblPos val="nextTo"/>
        <c:crossAx val="86917504"/>
        <c:crosses val="autoZero"/>
        <c:crossBetween val="between"/>
        <c:majorUnit val="20"/>
        <c:minorUnit val="5"/>
      </c:valAx>
    </c:plotArea>
    <c:plotVisOnly val="1"/>
    <c:dispBlanksAs val="gap"/>
    <c:showDLblsOverMax val="0"/>
  </c:chart>
  <c:printSettings>
    <c:headerFooter/>
    <c:pageMargins b="0.75000000000000744" l="0.70000000000000062" r="0.70000000000000062" t="0.750000000000007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400473334878533E-2"/>
          <c:y val="4.5830834613165623E-2"/>
          <c:w val="0.93183528972005336"/>
          <c:h val="0.6506121668839927"/>
        </c:manualLayout>
      </c:layout>
      <c:barChart>
        <c:barDir val="col"/>
        <c:grouping val="stacked"/>
        <c:varyColors val="0"/>
        <c:ser>
          <c:idx val="4"/>
          <c:order val="0"/>
          <c:tx>
            <c:strRef>
              <c:f>'Graph Low Wage (50% AW)'!$AC$8</c:f>
              <c:strCache>
                <c:ptCount val="1"/>
                <c:pt idx="0">
                  <c:v>Gross Earnings</c:v>
                </c:pt>
              </c:strCache>
            </c:strRef>
          </c:tx>
          <c:spPr>
            <a:solidFill>
              <a:schemeClr val="accent1">
                <a:lumMod val="60000"/>
                <a:lumOff val="40000"/>
              </a:schemeClr>
            </a:solidFill>
            <a:ln w="12700">
              <a:solidFill>
                <a:schemeClr val="tx1">
                  <a:lumMod val="65000"/>
                  <a:lumOff val="35000"/>
                </a:schemeClr>
              </a:solidFill>
            </a:ln>
          </c:spPr>
          <c:invertIfNegative val="0"/>
          <c:cat>
            <c:strRef>
              <c:f>'Graph Low Wage (50% AW)'!$AB$9:$AB$47</c:f>
              <c:strCache>
                <c:ptCount val="39"/>
                <c:pt idx="0">
                  <c:v>Lithuania</c:v>
                </c:pt>
                <c:pt idx="1">
                  <c:v>Latvia</c:v>
                </c:pt>
                <c:pt idx="2">
                  <c:v>Switzerland</c:v>
                </c:pt>
                <c:pt idx="3">
                  <c:v>Slovak Republic</c:v>
                </c:pt>
                <c:pt idx="4">
                  <c:v>Bulgaria</c:v>
                </c:pt>
                <c:pt idx="5">
                  <c:v>Norway</c:v>
                </c:pt>
                <c:pt idx="6">
                  <c:v>Croatia</c:v>
                </c:pt>
                <c:pt idx="7">
                  <c:v>Spain</c:v>
                </c:pt>
                <c:pt idx="8">
                  <c:v>Malta</c:v>
                </c:pt>
                <c:pt idx="9">
                  <c:v>Sweden</c:v>
                </c:pt>
                <c:pt idx="10">
                  <c:v>Chile</c:v>
                </c:pt>
                <c:pt idx="11">
                  <c:v>Czech Republic</c:v>
                </c:pt>
                <c:pt idx="12">
                  <c:v>Portugal</c:v>
                </c:pt>
                <c:pt idx="13">
                  <c:v>Italy</c:v>
                </c:pt>
                <c:pt idx="14">
                  <c:v>United States</c:v>
                </c:pt>
                <c:pt idx="15">
                  <c:v>Turkey**</c:v>
                </c:pt>
                <c:pt idx="16">
                  <c:v>Austria</c:v>
                </c:pt>
                <c:pt idx="17">
                  <c:v>Korea</c:v>
                </c:pt>
                <c:pt idx="18">
                  <c:v>Poland</c:v>
                </c:pt>
                <c:pt idx="19">
                  <c:v>New Zealand</c:v>
                </c:pt>
                <c:pt idx="20">
                  <c:v>Canada</c:v>
                </c:pt>
                <c:pt idx="21">
                  <c:v>Finland</c:v>
                </c:pt>
                <c:pt idx="22">
                  <c:v>Slovenia</c:v>
                </c:pt>
                <c:pt idx="23">
                  <c:v>France</c:v>
                </c:pt>
                <c:pt idx="24">
                  <c:v>Belgium</c:v>
                </c:pt>
                <c:pt idx="25">
                  <c:v>Denmark</c:v>
                </c:pt>
                <c:pt idx="26">
                  <c:v>Hungary</c:v>
                </c:pt>
                <c:pt idx="27">
                  <c:v>Luxembourg</c:v>
                </c:pt>
                <c:pt idx="28">
                  <c:v>Estonia</c:v>
                </c:pt>
                <c:pt idx="29">
                  <c:v>Netherlands</c:v>
                </c:pt>
                <c:pt idx="30">
                  <c:v>Israel*</c:v>
                </c:pt>
                <c:pt idx="31">
                  <c:v>Iceland</c:v>
                </c:pt>
                <c:pt idx="32">
                  <c:v>Australia</c:v>
                </c:pt>
                <c:pt idx="33">
                  <c:v>Greece</c:v>
                </c:pt>
                <c:pt idx="34">
                  <c:v>Romania</c:v>
                </c:pt>
                <c:pt idx="35">
                  <c:v>Ireland</c:v>
                </c:pt>
                <c:pt idx="36">
                  <c:v>Germany</c:v>
                </c:pt>
                <c:pt idx="37">
                  <c:v>Japan</c:v>
                </c:pt>
                <c:pt idx="38">
                  <c:v>United Kingdom</c:v>
                </c:pt>
              </c:strCache>
            </c:strRef>
          </c:cat>
          <c:val>
            <c:numRef>
              <c:f>'Graph Low Wage (50% AW)'!$AC$9:$AC$47</c:f>
              <c:numCache>
                <c:formatCode>0</c:formatCode>
                <c:ptCount val="39"/>
                <c:pt idx="0">
                  <c:v>11.729088121568433</c:v>
                </c:pt>
                <c:pt idx="1">
                  <c:v>30.479888330971274</c:v>
                </c:pt>
                <c:pt idx="2">
                  <c:v>40.416960541814419</c:v>
                </c:pt>
                <c:pt idx="3">
                  <c:v>33.830813278256628</c:v>
                </c:pt>
                <c:pt idx="4">
                  <c:v>38.275227851923738</c:v>
                </c:pt>
                <c:pt idx="5">
                  <c:v>38.66837494957732</c:v>
                </c:pt>
                <c:pt idx="6">
                  <c:v>45.576276874186988</c:v>
                </c:pt>
                <c:pt idx="7">
                  <c:v>43.454489578812527</c:v>
                </c:pt>
                <c:pt idx="8">
                  <c:v>36.353082734281784</c:v>
                </c:pt>
                <c:pt idx="9">
                  <c:v>42.414040554180872</c:v>
                </c:pt>
                <c:pt idx="10">
                  <c:v>52.159379273021528</c:v>
                </c:pt>
                <c:pt idx="11">
                  <c:v>36.792902974575483</c:v>
                </c:pt>
                <c:pt idx="12">
                  <c:v>47.025924500524319</c:v>
                </c:pt>
                <c:pt idx="13">
                  <c:v>43.581161453691529</c:v>
                </c:pt>
                <c:pt idx="14">
                  <c:v>39.272658965595397</c:v>
                </c:pt>
                <c:pt idx="15">
                  <c:v>61.338831616425423</c:v>
                </c:pt>
                <c:pt idx="16">
                  <c:v>42.855692590541445</c:v>
                </c:pt>
                <c:pt idx="17">
                  <c:v>48.850797173296584</c:v>
                </c:pt>
                <c:pt idx="18">
                  <c:v>46.081437626897234</c:v>
                </c:pt>
                <c:pt idx="19">
                  <c:v>37.43750773447475</c:v>
                </c:pt>
                <c:pt idx="20">
                  <c:v>32.669837854816912</c:v>
                </c:pt>
                <c:pt idx="21">
                  <c:v>41.413097143374976</c:v>
                </c:pt>
                <c:pt idx="22">
                  <c:v>33.632263019119023</c:v>
                </c:pt>
                <c:pt idx="23">
                  <c:v>42.69859825660253</c:v>
                </c:pt>
                <c:pt idx="24">
                  <c:v>47.857389637520129</c:v>
                </c:pt>
                <c:pt idx="25">
                  <c:v>42.973955333954585</c:v>
                </c:pt>
                <c:pt idx="26">
                  <c:v>52.595418843811757</c:v>
                </c:pt>
                <c:pt idx="27">
                  <c:v>36.92920093656501</c:v>
                </c:pt>
                <c:pt idx="28">
                  <c:v>44.541300006975824</c:v>
                </c:pt>
                <c:pt idx="29">
                  <c:v>53.84086549584304</c:v>
                </c:pt>
                <c:pt idx="30">
                  <c:v>48.166167160556583</c:v>
                </c:pt>
                <c:pt idx="31">
                  <c:v>48.052326158169301</c:v>
                </c:pt>
                <c:pt idx="32">
                  <c:v>41.044093453969445</c:v>
                </c:pt>
                <c:pt idx="33">
                  <c:v>57.260418314711686</c:v>
                </c:pt>
                <c:pt idx="34">
                  <c:v>65.7517358071986</c:v>
                </c:pt>
                <c:pt idx="35">
                  <c:v>40.723407539633548</c:v>
                </c:pt>
                <c:pt idx="36">
                  <c:v>55.46555455041792</c:v>
                </c:pt>
                <c:pt idx="37">
                  <c:v>49.514845118377202</c:v>
                </c:pt>
                <c:pt idx="38">
                  <c:v>49.204419236646388</c:v>
                </c:pt>
              </c:numCache>
            </c:numRef>
          </c:val>
        </c:ser>
        <c:ser>
          <c:idx val="1"/>
          <c:order val="2"/>
          <c:tx>
            <c:strRef>
              <c:f>'Graph Low Wage (50% AW)'!$AF$8</c:f>
              <c:strCache>
                <c:ptCount val="1"/>
                <c:pt idx="0">
                  <c:v>Net taxes</c:v>
                </c:pt>
              </c:strCache>
            </c:strRef>
          </c:tx>
          <c:spPr>
            <a:solidFill>
              <a:schemeClr val="bg1"/>
            </a:solidFill>
            <a:ln w="12700">
              <a:solidFill>
                <a:schemeClr val="tx1">
                  <a:lumMod val="65000"/>
                  <a:lumOff val="35000"/>
                </a:schemeClr>
              </a:solidFill>
              <a:prstDash val="solid"/>
            </a:ln>
          </c:spPr>
          <c:invertIfNegative val="0"/>
          <c:cat>
            <c:strRef>
              <c:f>'Graph Low Wage (50% AW)'!$AB$9:$AB$47</c:f>
              <c:strCache>
                <c:ptCount val="39"/>
                <c:pt idx="0">
                  <c:v>Lithuania</c:v>
                </c:pt>
                <c:pt idx="1">
                  <c:v>Latvia</c:v>
                </c:pt>
                <c:pt idx="2">
                  <c:v>Switzerland</c:v>
                </c:pt>
                <c:pt idx="3">
                  <c:v>Slovak Republic</c:v>
                </c:pt>
                <c:pt idx="4">
                  <c:v>Bulgaria</c:v>
                </c:pt>
                <c:pt idx="5">
                  <c:v>Norway</c:v>
                </c:pt>
                <c:pt idx="6">
                  <c:v>Croatia</c:v>
                </c:pt>
                <c:pt idx="7">
                  <c:v>Spain</c:v>
                </c:pt>
                <c:pt idx="8">
                  <c:v>Malta</c:v>
                </c:pt>
                <c:pt idx="9">
                  <c:v>Sweden</c:v>
                </c:pt>
                <c:pt idx="10">
                  <c:v>Chile</c:v>
                </c:pt>
                <c:pt idx="11">
                  <c:v>Czech Republic</c:v>
                </c:pt>
                <c:pt idx="12">
                  <c:v>Portugal</c:v>
                </c:pt>
                <c:pt idx="13">
                  <c:v>Italy</c:v>
                </c:pt>
                <c:pt idx="14">
                  <c:v>United States</c:v>
                </c:pt>
                <c:pt idx="15">
                  <c:v>Turkey**</c:v>
                </c:pt>
                <c:pt idx="16">
                  <c:v>Austria</c:v>
                </c:pt>
                <c:pt idx="17">
                  <c:v>Korea</c:v>
                </c:pt>
                <c:pt idx="18">
                  <c:v>Poland</c:v>
                </c:pt>
                <c:pt idx="19">
                  <c:v>New Zealand</c:v>
                </c:pt>
                <c:pt idx="20">
                  <c:v>Canada</c:v>
                </c:pt>
                <c:pt idx="21">
                  <c:v>Finland</c:v>
                </c:pt>
                <c:pt idx="22">
                  <c:v>Slovenia</c:v>
                </c:pt>
                <c:pt idx="23">
                  <c:v>France</c:v>
                </c:pt>
                <c:pt idx="24">
                  <c:v>Belgium</c:v>
                </c:pt>
                <c:pt idx="25">
                  <c:v>Denmark</c:v>
                </c:pt>
                <c:pt idx="26">
                  <c:v>Hungary</c:v>
                </c:pt>
                <c:pt idx="27">
                  <c:v>Luxembourg</c:v>
                </c:pt>
                <c:pt idx="28">
                  <c:v>Estonia</c:v>
                </c:pt>
                <c:pt idx="29">
                  <c:v>Netherlands</c:v>
                </c:pt>
                <c:pt idx="30">
                  <c:v>Israel*</c:v>
                </c:pt>
                <c:pt idx="31">
                  <c:v>Iceland</c:v>
                </c:pt>
                <c:pt idx="32">
                  <c:v>Australia</c:v>
                </c:pt>
                <c:pt idx="33">
                  <c:v>Greece</c:v>
                </c:pt>
                <c:pt idx="34">
                  <c:v>Romania</c:v>
                </c:pt>
                <c:pt idx="35">
                  <c:v>Ireland</c:v>
                </c:pt>
                <c:pt idx="36">
                  <c:v>Germany</c:v>
                </c:pt>
                <c:pt idx="37">
                  <c:v>Japan</c:v>
                </c:pt>
                <c:pt idx="38">
                  <c:v>United Kingdom</c:v>
                </c:pt>
              </c:strCache>
            </c:strRef>
          </c:cat>
          <c:val>
            <c:numRef>
              <c:f>'Graph Low Wage (50% AW)'!$AF$9:$AF$47</c:f>
              <c:numCache>
                <c:formatCode>0</c:formatCode>
                <c:ptCount val="39"/>
                <c:pt idx="0">
                  <c:v>0</c:v>
                </c:pt>
                <c:pt idx="1">
                  <c:v>-0.5956739127510815</c:v>
                </c:pt>
                <c:pt idx="2">
                  <c:v>-7.133295964184903</c:v>
                </c:pt>
                <c:pt idx="3">
                  <c:v>0</c:v>
                </c:pt>
                <c:pt idx="4">
                  <c:v>-1.0502035104714409</c:v>
                </c:pt>
                <c:pt idx="5">
                  <c:v>0</c:v>
                </c:pt>
                <c:pt idx="6">
                  <c:v>-3.3662576737452952</c:v>
                </c:pt>
                <c:pt idx="7">
                  <c:v>-0.84886140194176818</c:v>
                </c:pt>
                <c:pt idx="8">
                  <c:v>0</c:v>
                </c:pt>
                <c:pt idx="9">
                  <c:v>0</c:v>
                </c:pt>
                <c:pt idx="10">
                  <c:v>-7.7725349793325975</c:v>
                </c:pt>
                <c:pt idx="11">
                  <c:v>0</c:v>
                </c:pt>
                <c:pt idx="12">
                  <c:v>-0.38945655201765561</c:v>
                </c:pt>
                <c:pt idx="13">
                  <c:v>0</c:v>
                </c:pt>
                <c:pt idx="14">
                  <c:v>0</c:v>
                </c:pt>
                <c:pt idx="15">
                  <c:v>-11.354517019659369</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0"/>
          <c:order val="3"/>
          <c:tx>
            <c:strRef>
              <c:f>'Graph Low Wage (50% AW)'!$AE$8</c:f>
              <c:strCache>
                <c:ptCount val="1"/>
                <c:pt idx="0">
                  <c:v>Net transfers</c:v>
                </c:pt>
              </c:strCache>
            </c:strRef>
          </c:tx>
          <c:spPr>
            <a:solidFill>
              <a:schemeClr val="accent1">
                <a:lumMod val="20000"/>
                <a:lumOff val="80000"/>
              </a:schemeClr>
            </a:solidFill>
            <a:ln>
              <a:solidFill>
                <a:schemeClr val="tx1">
                  <a:lumMod val="65000"/>
                  <a:lumOff val="35000"/>
                </a:schemeClr>
              </a:solidFill>
            </a:ln>
          </c:spPr>
          <c:invertIfNegative val="0"/>
          <c:cat>
            <c:strRef>
              <c:f>'Graph Low Wage (50% AW)'!$AB$9:$AB$47</c:f>
              <c:strCache>
                <c:ptCount val="39"/>
                <c:pt idx="0">
                  <c:v>Lithuania</c:v>
                </c:pt>
                <c:pt idx="1">
                  <c:v>Latvia</c:v>
                </c:pt>
                <c:pt idx="2">
                  <c:v>Switzerland</c:v>
                </c:pt>
                <c:pt idx="3">
                  <c:v>Slovak Republic</c:v>
                </c:pt>
                <c:pt idx="4">
                  <c:v>Bulgaria</c:v>
                </c:pt>
                <c:pt idx="5">
                  <c:v>Norway</c:v>
                </c:pt>
                <c:pt idx="6">
                  <c:v>Croatia</c:v>
                </c:pt>
                <c:pt idx="7">
                  <c:v>Spain</c:v>
                </c:pt>
                <c:pt idx="8">
                  <c:v>Malta</c:v>
                </c:pt>
                <c:pt idx="9">
                  <c:v>Sweden</c:v>
                </c:pt>
                <c:pt idx="10">
                  <c:v>Chile</c:v>
                </c:pt>
                <c:pt idx="11">
                  <c:v>Czech Republic</c:v>
                </c:pt>
                <c:pt idx="12">
                  <c:v>Portugal</c:v>
                </c:pt>
                <c:pt idx="13">
                  <c:v>Italy</c:v>
                </c:pt>
                <c:pt idx="14">
                  <c:v>United States</c:v>
                </c:pt>
                <c:pt idx="15">
                  <c:v>Turkey**</c:v>
                </c:pt>
                <c:pt idx="16">
                  <c:v>Austria</c:v>
                </c:pt>
                <c:pt idx="17">
                  <c:v>Korea</c:v>
                </c:pt>
                <c:pt idx="18">
                  <c:v>Poland</c:v>
                </c:pt>
                <c:pt idx="19">
                  <c:v>New Zealand</c:v>
                </c:pt>
                <c:pt idx="20">
                  <c:v>Canada</c:v>
                </c:pt>
                <c:pt idx="21">
                  <c:v>Finland</c:v>
                </c:pt>
                <c:pt idx="22">
                  <c:v>Slovenia</c:v>
                </c:pt>
                <c:pt idx="23">
                  <c:v>France</c:v>
                </c:pt>
                <c:pt idx="24">
                  <c:v>Belgium</c:v>
                </c:pt>
                <c:pt idx="25">
                  <c:v>Denmark</c:v>
                </c:pt>
                <c:pt idx="26">
                  <c:v>Hungary</c:v>
                </c:pt>
                <c:pt idx="27">
                  <c:v>Luxembourg</c:v>
                </c:pt>
                <c:pt idx="28">
                  <c:v>Estonia</c:v>
                </c:pt>
                <c:pt idx="29">
                  <c:v>Netherlands</c:v>
                </c:pt>
                <c:pt idx="30">
                  <c:v>Israel*</c:v>
                </c:pt>
                <c:pt idx="31">
                  <c:v>Iceland</c:v>
                </c:pt>
                <c:pt idx="32">
                  <c:v>Australia</c:v>
                </c:pt>
                <c:pt idx="33">
                  <c:v>Greece</c:v>
                </c:pt>
                <c:pt idx="34">
                  <c:v>Romania</c:v>
                </c:pt>
                <c:pt idx="35">
                  <c:v>Ireland</c:v>
                </c:pt>
                <c:pt idx="36">
                  <c:v>Germany</c:v>
                </c:pt>
                <c:pt idx="37">
                  <c:v>Japan</c:v>
                </c:pt>
                <c:pt idx="38">
                  <c:v>United Kingdom</c:v>
                </c:pt>
              </c:strCache>
            </c:strRef>
          </c:cat>
          <c:val>
            <c:numRef>
              <c:f>'Graph Low Wage (50% AW)'!$AE$9:$AE$47</c:f>
              <c:numCache>
                <c:formatCode>0</c:formatCode>
                <c:ptCount val="39"/>
                <c:pt idx="0">
                  <c:v>1.9636530518285333</c:v>
                </c:pt>
                <c:pt idx="1">
                  <c:v>0</c:v>
                </c:pt>
                <c:pt idx="2">
                  <c:v>0</c:v>
                </c:pt>
                <c:pt idx="3">
                  <c:v>3.2059158950492588</c:v>
                </c:pt>
                <c:pt idx="4">
                  <c:v>0</c:v>
                </c:pt>
                <c:pt idx="5">
                  <c:v>3.1104509285246991</c:v>
                </c:pt>
                <c:pt idx="6">
                  <c:v>0</c:v>
                </c:pt>
                <c:pt idx="7">
                  <c:v>0</c:v>
                </c:pt>
                <c:pt idx="8">
                  <c:v>7.0753925599185266</c:v>
                </c:pt>
                <c:pt idx="9">
                  <c:v>1.2372746281607405</c:v>
                </c:pt>
                <c:pt idx="10">
                  <c:v>0</c:v>
                </c:pt>
                <c:pt idx="11">
                  <c:v>7.7098985100506496</c:v>
                </c:pt>
                <c:pt idx="12">
                  <c:v>0</c:v>
                </c:pt>
                <c:pt idx="13">
                  <c:v>4.6786488062945324</c:v>
                </c:pt>
                <c:pt idx="14">
                  <c:v>10.596156074335397</c:v>
                </c:pt>
                <c:pt idx="15">
                  <c:v>0</c:v>
                </c:pt>
                <c:pt idx="16">
                  <c:v>7.2684198346803299</c:v>
                </c:pt>
                <c:pt idx="17">
                  <c:v>1.3691718745149757</c:v>
                </c:pt>
                <c:pt idx="18">
                  <c:v>5.5418769947036921</c:v>
                </c:pt>
                <c:pt idx="19">
                  <c:v>14.293184130436643</c:v>
                </c:pt>
                <c:pt idx="20">
                  <c:v>19.490983146771583</c:v>
                </c:pt>
                <c:pt idx="21">
                  <c:v>10.956992899679179</c:v>
                </c:pt>
                <c:pt idx="22">
                  <c:v>18.790166145257857</c:v>
                </c:pt>
                <c:pt idx="23">
                  <c:v>9.7634681374296335</c:v>
                </c:pt>
                <c:pt idx="24">
                  <c:v>4.8853836932114945</c:v>
                </c:pt>
                <c:pt idx="25">
                  <c:v>9.8631700781404632</c:v>
                </c:pt>
                <c:pt idx="26">
                  <c:v>1.1858110043337433</c:v>
                </c:pt>
                <c:pt idx="27">
                  <c:v>18.767251080135459</c:v>
                </c:pt>
                <c:pt idx="28">
                  <c:v>12.131612627429419</c:v>
                </c:pt>
                <c:pt idx="29">
                  <c:v>3.0544926927342857</c:v>
                </c:pt>
                <c:pt idx="30">
                  <c:v>9.5667537195761199</c:v>
                </c:pt>
                <c:pt idx="31">
                  <c:v>9.731564033605828</c:v>
                </c:pt>
                <c:pt idx="32">
                  <c:v>18.208032628792296</c:v>
                </c:pt>
                <c:pt idx="33">
                  <c:v>3.6334872384710053</c:v>
                </c:pt>
                <c:pt idx="34">
                  <c:v>0.82262727243228539</c:v>
                </c:pt>
                <c:pt idx="35">
                  <c:v>26.950636951708695</c:v>
                </c:pt>
                <c:pt idx="36">
                  <c:v>12.362063244637696</c:v>
                </c:pt>
                <c:pt idx="37">
                  <c:v>22.379839461617301</c:v>
                </c:pt>
                <c:pt idx="38">
                  <c:v>23.252994657666093</c:v>
                </c:pt>
              </c:numCache>
            </c:numRef>
          </c:val>
        </c:ser>
        <c:dLbls>
          <c:showLegendKey val="0"/>
          <c:showVal val="0"/>
          <c:showCatName val="0"/>
          <c:showSerName val="0"/>
          <c:showPercent val="0"/>
          <c:showBubbleSize val="0"/>
        </c:dLbls>
        <c:gapWidth val="150"/>
        <c:overlap val="100"/>
        <c:axId val="87577344"/>
        <c:axId val="87579264"/>
      </c:barChart>
      <c:lineChart>
        <c:grouping val="standard"/>
        <c:varyColors val="0"/>
        <c:ser>
          <c:idx val="2"/>
          <c:order val="1"/>
          <c:tx>
            <c:strRef>
              <c:f>'Graph Low Wage (50% AW)'!$AD$8</c:f>
              <c:strCache>
                <c:ptCount val="1"/>
                <c:pt idx="0">
                  <c:v>Net Income (↗)</c:v>
                </c:pt>
              </c:strCache>
            </c:strRef>
          </c:tx>
          <c:spPr>
            <a:ln>
              <a:noFill/>
            </a:ln>
          </c:spPr>
          <c:marker>
            <c:symbol val="dash"/>
            <c:size val="5"/>
            <c:spPr>
              <a:ln>
                <a:solidFill>
                  <a:srgbClr val="FF0000"/>
                </a:solidFill>
              </a:ln>
            </c:spPr>
          </c:marker>
          <c:cat>
            <c:strRef>
              <c:f>'Graph Low Wage (50% AW)'!$AB$9:$AB$47</c:f>
              <c:strCache>
                <c:ptCount val="39"/>
                <c:pt idx="0">
                  <c:v>Lithuania</c:v>
                </c:pt>
                <c:pt idx="1">
                  <c:v>Latvia</c:v>
                </c:pt>
                <c:pt idx="2">
                  <c:v>Switzerland</c:v>
                </c:pt>
                <c:pt idx="3">
                  <c:v>Slovak Republic</c:v>
                </c:pt>
                <c:pt idx="4">
                  <c:v>Bulgaria</c:v>
                </c:pt>
                <c:pt idx="5">
                  <c:v>Norway</c:v>
                </c:pt>
                <c:pt idx="6">
                  <c:v>Croatia</c:v>
                </c:pt>
                <c:pt idx="7">
                  <c:v>Spain</c:v>
                </c:pt>
                <c:pt idx="8">
                  <c:v>Malta</c:v>
                </c:pt>
                <c:pt idx="9">
                  <c:v>Sweden</c:v>
                </c:pt>
                <c:pt idx="10">
                  <c:v>Chile</c:v>
                </c:pt>
                <c:pt idx="11">
                  <c:v>Czech Republic</c:v>
                </c:pt>
                <c:pt idx="12">
                  <c:v>Portugal</c:v>
                </c:pt>
                <c:pt idx="13">
                  <c:v>Italy</c:v>
                </c:pt>
                <c:pt idx="14">
                  <c:v>United States</c:v>
                </c:pt>
                <c:pt idx="15">
                  <c:v>Turkey**</c:v>
                </c:pt>
                <c:pt idx="16">
                  <c:v>Austria</c:v>
                </c:pt>
                <c:pt idx="17">
                  <c:v>Korea</c:v>
                </c:pt>
                <c:pt idx="18">
                  <c:v>Poland</c:v>
                </c:pt>
                <c:pt idx="19">
                  <c:v>New Zealand</c:v>
                </c:pt>
                <c:pt idx="20">
                  <c:v>Canada</c:v>
                </c:pt>
                <c:pt idx="21">
                  <c:v>Finland</c:v>
                </c:pt>
                <c:pt idx="22">
                  <c:v>Slovenia</c:v>
                </c:pt>
                <c:pt idx="23">
                  <c:v>France</c:v>
                </c:pt>
                <c:pt idx="24">
                  <c:v>Belgium</c:v>
                </c:pt>
                <c:pt idx="25">
                  <c:v>Denmark</c:v>
                </c:pt>
                <c:pt idx="26">
                  <c:v>Hungary</c:v>
                </c:pt>
                <c:pt idx="27">
                  <c:v>Luxembourg</c:v>
                </c:pt>
                <c:pt idx="28">
                  <c:v>Estonia</c:v>
                </c:pt>
                <c:pt idx="29">
                  <c:v>Netherlands</c:v>
                </c:pt>
                <c:pt idx="30">
                  <c:v>Israel*</c:v>
                </c:pt>
                <c:pt idx="31">
                  <c:v>Iceland</c:v>
                </c:pt>
                <c:pt idx="32">
                  <c:v>Australia</c:v>
                </c:pt>
                <c:pt idx="33">
                  <c:v>Greece</c:v>
                </c:pt>
                <c:pt idx="34">
                  <c:v>Romania</c:v>
                </c:pt>
                <c:pt idx="35">
                  <c:v>Ireland</c:v>
                </c:pt>
                <c:pt idx="36">
                  <c:v>Germany</c:v>
                </c:pt>
                <c:pt idx="37">
                  <c:v>Japan</c:v>
                </c:pt>
                <c:pt idx="38">
                  <c:v>United Kingdom</c:v>
                </c:pt>
              </c:strCache>
            </c:strRef>
          </c:cat>
          <c:val>
            <c:numRef>
              <c:f>'Graph Low Wage (50% AW)'!$AD$9:$AD$47</c:f>
              <c:numCache>
                <c:formatCode>0</c:formatCode>
                <c:ptCount val="39"/>
                <c:pt idx="0">
                  <c:v>13.692741173396966</c:v>
                </c:pt>
                <c:pt idx="1">
                  <c:v>29.884214418220193</c:v>
                </c:pt>
                <c:pt idx="2">
                  <c:v>33.283664577629516</c:v>
                </c:pt>
                <c:pt idx="3">
                  <c:v>37.036729173305886</c:v>
                </c:pt>
                <c:pt idx="4">
                  <c:v>37.225024341452297</c:v>
                </c:pt>
                <c:pt idx="5">
                  <c:v>41.778825878102019</c:v>
                </c:pt>
                <c:pt idx="6">
                  <c:v>42.210019200441693</c:v>
                </c:pt>
                <c:pt idx="7">
                  <c:v>42.605628176870759</c:v>
                </c:pt>
                <c:pt idx="8">
                  <c:v>43.428475294200311</c:v>
                </c:pt>
                <c:pt idx="9">
                  <c:v>43.651315182341612</c:v>
                </c:pt>
                <c:pt idx="10">
                  <c:v>44.386844293688931</c:v>
                </c:pt>
                <c:pt idx="11">
                  <c:v>44.502801484626133</c:v>
                </c:pt>
                <c:pt idx="12">
                  <c:v>46.636467948506663</c:v>
                </c:pt>
                <c:pt idx="13">
                  <c:v>48.259810259986061</c:v>
                </c:pt>
                <c:pt idx="14">
                  <c:v>49.868815039930794</c:v>
                </c:pt>
                <c:pt idx="15">
                  <c:v>49.984314596766055</c:v>
                </c:pt>
                <c:pt idx="16">
                  <c:v>50.124112425221774</c:v>
                </c:pt>
                <c:pt idx="17">
                  <c:v>50.21996904781156</c:v>
                </c:pt>
                <c:pt idx="18">
                  <c:v>51.623314621600926</c:v>
                </c:pt>
                <c:pt idx="19">
                  <c:v>51.730691864911392</c:v>
                </c:pt>
                <c:pt idx="20">
                  <c:v>52.160821001588495</c:v>
                </c:pt>
                <c:pt idx="21">
                  <c:v>52.370090043054155</c:v>
                </c:pt>
                <c:pt idx="22">
                  <c:v>52.422429164376879</c:v>
                </c:pt>
                <c:pt idx="23">
                  <c:v>52.462066394032163</c:v>
                </c:pt>
                <c:pt idx="24">
                  <c:v>52.742773330731623</c:v>
                </c:pt>
                <c:pt idx="25">
                  <c:v>52.837125412095048</c:v>
                </c:pt>
                <c:pt idx="26">
                  <c:v>53.7812298481455</c:v>
                </c:pt>
                <c:pt idx="27">
                  <c:v>55.696452016700469</c:v>
                </c:pt>
                <c:pt idx="28">
                  <c:v>56.672912634405243</c:v>
                </c:pt>
                <c:pt idx="29">
                  <c:v>56.895358188577326</c:v>
                </c:pt>
                <c:pt idx="30">
                  <c:v>57.732920880132703</c:v>
                </c:pt>
                <c:pt idx="31">
                  <c:v>57.783890191775129</c:v>
                </c:pt>
                <c:pt idx="32">
                  <c:v>59.252126082761741</c:v>
                </c:pt>
                <c:pt idx="33">
                  <c:v>60.893905553182691</c:v>
                </c:pt>
                <c:pt idx="34">
                  <c:v>66.574363079630885</c:v>
                </c:pt>
                <c:pt idx="35">
                  <c:v>67.674044491342244</c:v>
                </c:pt>
                <c:pt idx="36">
                  <c:v>67.827617795055616</c:v>
                </c:pt>
                <c:pt idx="37">
                  <c:v>71.894684579994504</c:v>
                </c:pt>
                <c:pt idx="38">
                  <c:v>72.457413894312481</c:v>
                </c:pt>
              </c:numCache>
            </c:numRef>
          </c:val>
          <c:smooth val="0"/>
        </c:ser>
        <c:ser>
          <c:idx val="5"/>
          <c:order val="4"/>
          <c:tx>
            <c:strRef>
              <c:f>'Graph Low Wage (50% AW)'!$AH$7:$AH$8</c:f>
              <c:strCache>
                <c:ptCount val="1"/>
                <c:pt idx="0">
                  <c:v>Poverty threshold - 50% of median income</c:v>
                </c:pt>
              </c:strCache>
            </c:strRef>
          </c:tx>
          <c:spPr>
            <a:ln w="28575">
              <a:noFill/>
              <a:prstDash val="dash"/>
            </a:ln>
          </c:spPr>
          <c:marker>
            <c:symbol val="dash"/>
            <c:size val="5"/>
            <c:spPr>
              <a:ln>
                <a:solidFill>
                  <a:srgbClr val="0000FF"/>
                </a:solidFill>
              </a:ln>
            </c:spPr>
          </c:marker>
          <c:val>
            <c:numRef>
              <c:f>'Graph Low Wage (50% AW)'!$AH$9:$AH$47</c:f>
              <c:numCache>
                <c:formatCode>General</c:formatCode>
                <c:ptCount val="39"/>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numCache>
            </c:numRef>
          </c:val>
          <c:smooth val="0"/>
        </c:ser>
        <c:dLbls>
          <c:showLegendKey val="0"/>
          <c:showVal val="0"/>
          <c:showCatName val="0"/>
          <c:showSerName val="0"/>
          <c:showPercent val="0"/>
          <c:showBubbleSize val="0"/>
        </c:dLbls>
        <c:marker val="1"/>
        <c:smooth val="0"/>
        <c:axId val="87577344"/>
        <c:axId val="87579264"/>
      </c:lineChart>
      <c:catAx>
        <c:axId val="87577344"/>
        <c:scaling>
          <c:orientation val="minMax"/>
        </c:scaling>
        <c:delete val="0"/>
        <c:axPos val="b"/>
        <c:numFmt formatCode="General" sourceLinked="1"/>
        <c:majorTickMark val="out"/>
        <c:minorTickMark val="none"/>
        <c:tickLblPos val="low"/>
        <c:crossAx val="87579264"/>
        <c:crosses val="autoZero"/>
        <c:auto val="0"/>
        <c:lblAlgn val="ctr"/>
        <c:lblOffset val="100"/>
        <c:tickLblSkip val="1"/>
        <c:noMultiLvlLbl val="0"/>
      </c:catAx>
      <c:valAx>
        <c:axId val="87579264"/>
        <c:scaling>
          <c:orientation val="minMax"/>
          <c:max val="140"/>
          <c:min val="-40"/>
        </c:scaling>
        <c:delete val="0"/>
        <c:axPos val="l"/>
        <c:majorGridlines/>
        <c:numFmt formatCode="0" sourceLinked="1"/>
        <c:majorTickMark val="out"/>
        <c:minorTickMark val="none"/>
        <c:tickLblPos val="nextTo"/>
        <c:crossAx val="87577344"/>
        <c:crosses val="autoZero"/>
        <c:crossBetween val="between"/>
        <c:majorUnit val="20"/>
        <c:minorUnit val="5"/>
      </c:valAx>
    </c:plotArea>
    <c:plotVisOnly val="1"/>
    <c:dispBlanksAs val="gap"/>
    <c:showDLblsOverMax val="0"/>
  </c:chart>
  <c:printSettings>
    <c:headerFooter/>
    <c:pageMargins b="0.75000000000000766" l="0.70000000000000062" r="0.70000000000000062" t="0.75000000000000766"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9524</xdr:colOff>
      <xdr:row>8</xdr:row>
      <xdr:rowOff>0</xdr:rowOff>
    </xdr:from>
    <xdr:to>
      <xdr:col>14</xdr:col>
      <xdr:colOff>0</xdr:colOff>
      <xdr:row>30</xdr:row>
      <xdr:rowOff>13607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2</xdr:row>
      <xdr:rowOff>108858</xdr:rowOff>
    </xdr:from>
    <xdr:to>
      <xdr:col>13</xdr:col>
      <xdr:colOff>602797</xdr:colOff>
      <xdr:row>4</xdr:row>
      <xdr:rowOff>136072</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595313</xdr:colOff>
      <xdr:row>32</xdr:row>
      <xdr:rowOff>23812</xdr:rowOff>
    </xdr:from>
    <xdr:to>
      <xdr:col>13</xdr:col>
      <xdr:colOff>585788</xdr:colOff>
      <xdr:row>54</xdr:row>
      <xdr:rowOff>49325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56</xdr:row>
      <xdr:rowOff>0</xdr:rowOff>
    </xdr:from>
    <xdr:to>
      <xdr:col>13</xdr:col>
      <xdr:colOff>597694</xdr:colOff>
      <xdr:row>78</xdr:row>
      <xdr:rowOff>73139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ecd.org/els/social/inequality"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oecd.org/els/social/inequality"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oecd.org/els/social/inequality"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oecd.org/els/social/inequality"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oecd.org/els/social/inequality"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oecd.org/els/social/inequality"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oecd.org/els/social/inequality"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www.oecd.org/els/social/inequality"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www.oecd.org/els/social/inequality"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
  <sheetViews>
    <sheetView showGridLines="0" tabSelected="1" workbookViewId="0">
      <selection activeCell="B1" sqref="B1:J1"/>
    </sheetView>
  </sheetViews>
  <sheetFormatPr defaultRowHeight="12" x14ac:dyDescent="0.2"/>
  <cols>
    <col min="1" max="1" width="22" style="1" customWidth="1"/>
    <col min="2" max="10" width="10.28515625" style="1" customWidth="1"/>
    <col min="11" max="11" width="3.85546875" style="1" customWidth="1"/>
    <col min="12" max="12" width="11.140625" style="1" customWidth="1"/>
    <col min="13" max="16384" width="9.140625" style="1"/>
  </cols>
  <sheetData>
    <row r="1" spans="1:15" ht="14.25" x14ac:dyDescent="0.2">
      <c r="B1" s="81" t="s">
        <v>60</v>
      </c>
      <c r="C1" s="81"/>
      <c r="D1" s="81"/>
      <c r="E1" s="81"/>
      <c r="F1" s="81"/>
      <c r="G1" s="81"/>
      <c r="H1" s="81"/>
      <c r="I1" s="81"/>
      <c r="J1" s="81"/>
    </row>
    <row r="2" spans="1:15" ht="12.75" x14ac:dyDescent="0.2">
      <c r="B2" s="82" t="s">
        <v>86</v>
      </c>
      <c r="C2" s="82"/>
      <c r="D2" s="82"/>
      <c r="E2" s="82"/>
      <c r="F2" s="82"/>
      <c r="G2" s="82"/>
      <c r="H2" s="82"/>
      <c r="I2" s="82"/>
      <c r="J2" s="82"/>
    </row>
    <row r="3" spans="1:15" ht="23.25" customHeight="1" x14ac:dyDescent="0.2">
      <c r="B3" s="83" t="s">
        <v>58</v>
      </c>
      <c r="C3" s="83"/>
      <c r="D3" s="83"/>
      <c r="E3" s="83"/>
      <c r="G3" s="83" t="s">
        <v>59</v>
      </c>
      <c r="H3" s="83"/>
      <c r="I3" s="83"/>
      <c r="J3" s="83"/>
      <c r="M3" s="39"/>
      <c r="N3" s="39"/>
      <c r="O3" s="39"/>
    </row>
    <row r="4" spans="1:15" ht="15.75" customHeight="1" x14ac:dyDescent="0.2">
      <c r="A4" s="19"/>
      <c r="B4" s="84" t="s">
        <v>0</v>
      </c>
      <c r="C4" s="85"/>
      <c r="D4" s="84" t="s">
        <v>1</v>
      </c>
      <c r="E4" s="85"/>
      <c r="G4" s="86" t="s">
        <v>0</v>
      </c>
      <c r="H4" s="85"/>
      <c r="I4" s="86" t="s">
        <v>1</v>
      </c>
      <c r="J4" s="85"/>
    </row>
    <row r="5" spans="1:15" ht="57.6" customHeight="1" x14ac:dyDescent="0.2">
      <c r="A5" s="24"/>
      <c r="B5" s="3" t="s">
        <v>2</v>
      </c>
      <c r="C5" s="4" t="s">
        <v>53</v>
      </c>
      <c r="D5" s="3" t="s">
        <v>3</v>
      </c>
      <c r="E5" s="4" t="s">
        <v>53</v>
      </c>
      <c r="G5" s="5" t="s">
        <v>2</v>
      </c>
      <c r="H5" s="4" t="s">
        <v>53</v>
      </c>
      <c r="I5" s="3" t="s">
        <v>3</v>
      </c>
      <c r="J5" s="4" t="s">
        <v>53</v>
      </c>
      <c r="L5" s="40" t="s">
        <v>62</v>
      </c>
    </row>
    <row r="6" spans="1:15" ht="12" customHeight="1" x14ac:dyDescent="0.2">
      <c r="A6" s="20" t="s">
        <v>4</v>
      </c>
      <c r="B6" s="2"/>
      <c r="C6" s="6"/>
      <c r="D6" s="2"/>
      <c r="E6" s="6"/>
      <c r="G6" s="7"/>
      <c r="H6" s="6"/>
      <c r="I6" s="2"/>
      <c r="J6" s="6"/>
      <c r="L6" s="41"/>
    </row>
    <row r="7" spans="1:15" x14ac:dyDescent="0.2">
      <c r="A7" s="21" t="s">
        <v>5</v>
      </c>
      <c r="B7" s="8">
        <v>82.088186907938891</v>
      </c>
      <c r="C7" s="9">
        <v>58.045113617912364</v>
      </c>
      <c r="D7" s="8">
        <v>47.393636808586841</v>
      </c>
      <c r="E7" s="9">
        <v>41.044093453969445</v>
      </c>
      <c r="F7" s="16"/>
      <c r="G7" s="10">
        <v>71.750038819851454</v>
      </c>
      <c r="H7" s="9">
        <v>59.124870296023275</v>
      </c>
      <c r="I7" s="8">
        <v>70.744634100194645</v>
      </c>
      <c r="J7" s="9">
        <v>59.252126082761741</v>
      </c>
      <c r="K7" s="11"/>
      <c r="L7" s="42">
        <v>50</v>
      </c>
    </row>
    <row r="8" spans="1:15" x14ac:dyDescent="0.2">
      <c r="A8" s="21" t="s">
        <v>6</v>
      </c>
      <c r="B8" s="8">
        <v>85.711385181082889</v>
      </c>
      <c r="C8" s="9">
        <v>60.607101686435861</v>
      </c>
      <c r="D8" s="8">
        <v>49.485491306913907</v>
      </c>
      <c r="E8" s="9">
        <v>42.855692590541445</v>
      </c>
      <c r="F8" s="17"/>
      <c r="G8" s="10">
        <v>65.130872161250508</v>
      </c>
      <c r="H8" s="9">
        <v>46.054481369814354</v>
      </c>
      <c r="I8" s="8">
        <v>49.565287952801782</v>
      </c>
      <c r="J8" s="9">
        <v>50.124112425221774</v>
      </c>
      <c r="K8" s="11"/>
      <c r="L8" s="42">
        <v>50</v>
      </c>
    </row>
    <row r="9" spans="1:15" x14ac:dyDescent="0.2">
      <c r="A9" s="21" t="s">
        <v>7</v>
      </c>
      <c r="B9" s="8">
        <v>95.714779275040257</v>
      </c>
      <c r="C9" s="9">
        <v>67.680569485154592</v>
      </c>
      <c r="D9" s="8">
        <v>55.260953579870105</v>
      </c>
      <c r="E9" s="9">
        <v>47.857389637520129</v>
      </c>
      <c r="G9" s="10">
        <v>73.437981965693453</v>
      </c>
      <c r="H9" s="9">
        <v>60.435439179717321</v>
      </c>
      <c r="I9" s="8">
        <v>57.024485016438248</v>
      </c>
      <c r="J9" s="9">
        <v>52.742773330731623</v>
      </c>
      <c r="K9" s="11"/>
      <c r="L9" s="42">
        <v>50</v>
      </c>
    </row>
    <row r="10" spans="1:15" x14ac:dyDescent="0.2">
      <c r="A10" s="21" t="s">
        <v>8</v>
      </c>
      <c r="B10" s="8">
        <v>65.339675709633823</v>
      </c>
      <c r="C10" s="9">
        <v>46.20212777481202</v>
      </c>
      <c r="D10" s="8">
        <v>37.723879359719945</v>
      </c>
      <c r="E10" s="9">
        <v>32.669837854816912</v>
      </c>
      <c r="G10" s="10">
        <v>56.976128702980866</v>
      </c>
      <c r="H10" s="9">
        <v>50.095749736564244</v>
      </c>
      <c r="I10" s="8">
        <v>58.041282801962772</v>
      </c>
      <c r="J10" s="9">
        <v>52.160821001588495</v>
      </c>
      <c r="K10" s="11"/>
      <c r="L10" s="42">
        <v>50</v>
      </c>
    </row>
    <row r="11" spans="1:15" x14ac:dyDescent="0.2">
      <c r="A11" s="21" t="s">
        <v>50</v>
      </c>
      <c r="B11" s="8">
        <v>104.31875854604306</v>
      </c>
      <c r="C11" s="9">
        <v>73.76450157286915</v>
      </c>
      <c r="D11" s="8">
        <v>60.228463328085539</v>
      </c>
      <c r="E11" s="9">
        <v>52.159379273021528</v>
      </c>
      <c r="G11" s="10">
        <v>84.748559442805387</v>
      </c>
      <c r="H11" s="9">
        <v>59.926281077798905</v>
      </c>
      <c r="I11" s="8">
        <v>51.25351300287862</v>
      </c>
      <c r="J11" s="9">
        <v>44.386844293688931</v>
      </c>
      <c r="K11" s="11"/>
      <c r="L11" s="42">
        <v>50</v>
      </c>
    </row>
    <row r="12" spans="1:15" x14ac:dyDescent="0.2">
      <c r="A12" s="21" t="s">
        <v>9</v>
      </c>
      <c r="B12" s="8">
        <v>73.585805949150966</v>
      </c>
      <c r="C12" s="9">
        <v>52.033022385722035</v>
      </c>
      <c r="D12" s="8">
        <v>42.484784873277881</v>
      </c>
      <c r="E12" s="9">
        <v>36.792902974575483</v>
      </c>
      <c r="G12" s="10">
        <v>72.942691016241383</v>
      </c>
      <c r="H12" s="9">
        <v>53.229781900593643</v>
      </c>
      <c r="I12" s="8">
        <v>50.038956201962165</v>
      </c>
      <c r="J12" s="9">
        <v>44.502801484626133</v>
      </c>
      <c r="K12" s="11"/>
      <c r="L12" s="42">
        <v>50</v>
      </c>
    </row>
    <row r="13" spans="1:15" x14ac:dyDescent="0.2">
      <c r="A13" s="21" t="s">
        <v>10</v>
      </c>
      <c r="B13" s="8">
        <v>85.94791066790917</v>
      </c>
      <c r="C13" s="9">
        <v>60.774350462094176</v>
      </c>
      <c r="D13" s="8">
        <v>49.622049360403274</v>
      </c>
      <c r="E13" s="9">
        <v>42.973955333954585</v>
      </c>
      <c r="G13" s="10">
        <v>63.688780426930443</v>
      </c>
      <c r="H13" s="9">
        <v>50.441491197135754</v>
      </c>
      <c r="I13" s="8">
        <v>63.679405645713388</v>
      </c>
      <c r="J13" s="9">
        <v>52.837125412095048</v>
      </c>
      <c r="K13" s="11"/>
      <c r="L13" s="42">
        <v>50</v>
      </c>
    </row>
    <row r="14" spans="1:15" x14ac:dyDescent="0.2">
      <c r="A14" s="22" t="s">
        <v>11</v>
      </c>
      <c r="B14" s="8">
        <v>89.082600013951648</v>
      </c>
      <c r="C14" s="9">
        <v>62.990910555594041</v>
      </c>
      <c r="D14" s="8">
        <v>51.431863098166744</v>
      </c>
      <c r="E14" s="9">
        <v>44.541300006975824</v>
      </c>
      <c r="G14" s="10">
        <v>73.748504006868089</v>
      </c>
      <c r="H14" s="9">
        <v>55.717544350765259</v>
      </c>
      <c r="I14" s="8">
        <v>57.63931538791558</v>
      </c>
      <c r="J14" s="9">
        <v>56.672912634405243</v>
      </c>
      <c r="K14" s="11"/>
      <c r="L14" s="42">
        <v>50</v>
      </c>
    </row>
    <row r="15" spans="1:15" x14ac:dyDescent="0.2">
      <c r="A15" s="21" t="s">
        <v>12</v>
      </c>
      <c r="B15" s="8">
        <v>82.826194286749953</v>
      </c>
      <c r="C15" s="9">
        <v>58.566963640035368</v>
      </c>
      <c r="D15" s="8">
        <v>47.819725567407332</v>
      </c>
      <c r="E15" s="9">
        <v>41.413097143374976</v>
      </c>
      <c r="G15" s="10">
        <v>66.824241167137856</v>
      </c>
      <c r="H15" s="9">
        <v>55.028639807059115</v>
      </c>
      <c r="I15" s="8">
        <v>54.691775236286844</v>
      </c>
      <c r="J15" s="9">
        <v>52.370090043054155</v>
      </c>
      <c r="K15" s="11"/>
      <c r="L15" s="42">
        <v>50</v>
      </c>
    </row>
    <row r="16" spans="1:15" x14ac:dyDescent="0.2">
      <c r="A16" s="21" t="s">
        <v>13</v>
      </c>
      <c r="B16" s="8">
        <v>85.39719651320506</v>
      </c>
      <c r="C16" s="9">
        <v>60.384936748807483</v>
      </c>
      <c r="D16" s="8">
        <v>49.304094394938311</v>
      </c>
      <c r="E16" s="9">
        <v>42.69859825660253</v>
      </c>
      <c r="G16" s="10">
        <v>69.241546679373357</v>
      </c>
      <c r="H16" s="9">
        <v>58.851904687618372</v>
      </c>
      <c r="I16" s="8">
        <v>56.415561587761317</v>
      </c>
      <c r="J16" s="9">
        <v>52.462066394032163</v>
      </c>
      <c r="K16" s="11"/>
      <c r="L16" s="42">
        <v>50</v>
      </c>
    </row>
    <row r="17" spans="1:12" x14ac:dyDescent="0.2">
      <c r="A17" s="21" t="s">
        <v>14</v>
      </c>
      <c r="B17" s="8">
        <v>110.93110910083584</v>
      </c>
      <c r="C17" s="9">
        <v>78.440139489745761</v>
      </c>
      <c r="D17" s="8">
        <v>64.046105700871308</v>
      </c>
      <c r="E17" s="9">
        <v>55.46555455041792</v>
      </c>
      <c r="G17" s="10">
        <v>76.659772557128022</v>
      </c>
      <c r="H17" s="9">
        <v>61.802952382543538</v>
      </c>
      <c r="I17" s="8">
        <v>70.780115793227665</v>
      </c>
      <c r="J17" s="9">
        <v>67.827617795055616</v>
      </c>
      <c r="K17" s="11"/>
      <c r="L17" s="42">
        <v>50</v>
      </c>
    </row>
    <row r="18" spans="1:12" x14ac:dyDescent="0.2">
      <c r="A18" s="21" t="s">
        <v>15</v>
      </c>
      <c r="B18" s="8">
        <v>114.52083662942337</v>
      </c>
      <c r="C18" s="9">
        <v>80.978460167822021</v>
      </c>
      <c r="D18" s="8">
        <v>66.118635855818738</v>
      </c>
      <c r="E18" s="9">
        <v>57.260418314711686</v>
      </c>
      <c r="G18" s="10">
        <v>96.770106951862644</v>
      </c>
      <c r="H18" s="9">
        <v>75.269478725990481</v>
      </c>
      <c r="I18" s="8">
        <v>65.666246989779935</v>
      </c>
      <c r="J18" s="9">
        <v>60.893905553182691</v>
      </c>
      <c r="K18" s="11"/>
      <c r="L18" s="42">
        <v>50</v>
      </c>
    </row>
    <row r="19" spans="1:12" x14ac:dyDescent="0.2">
      <c r="A19" s="21" t="s">
        <v>16</v>
      </c>
      <c r="B19" s="8">
        <v>105.19083768762351</v>
      </c>
      <c r="C19" s="9">
        <v>74.381154647612021</v>
      </c>
      <c r="D19" s="8">
        <v>60.731958455231677</v>
      </c>
      <c r="E19" s="9">
        <v>52.595418843811757</v>
      </c>
      <c r="G19" s="10">
        <v>68.899998685393399</v>
      </c>
      <c r="H19" s="9">
        <v>48.719656294185874</v>
      </c>
      <c r="I19" s="8">
        <v>62.591803681718375</v>
      </c>
      <c r="J19" s="9">
        <v>53.7812298481455</v>
      </c>
      <c r="K19" s="11"/>
      <c r="L19" s="42">
        <v>50</v>
      </c>
    </row>
    <row r="20" spans="1:12" x14ac:dyDescent="0.2">
      <c r="A20" s="21" t="s">
        <v>17</v>
      </c>
      <c r="B20" s="8">
        <v>96.104652316338601</v>
      </c>
      <c r="C20" s="9">
        <v>67.956251356458466</v>
      </c>
      <c r="D20" s="8">
        <v>55.486046885213483</v>
      </c>
      <c r="E20" s="9">
        <v>48.052326158169301</v>
      </c>
      <c r="G20" s="10">
        <v>76.906880308315806</v>
      </c>
      <c r="H20" s="9">
        <v>65.242001724205664</v>
      </c>
      <c r="I20" s="8">
        <v>60.593623282251656</v>
      </c>
      <c r="J20" s="9">
        <v>57.783890191775129</v>
      </c>
      <c r="K20" s="11"/>
      <c r="L20" s="42">
        <v>50</v>
      </c>
    </row>
    <row r="21" spans="1:12" x14ac:dyDescent="0.2">
      <c r="A21" s="21" t="s">
        <v>18</v>
      </c>
      <c r="B21" s="8">
        <v>81.446815079267097</v>
      </c>
      <c r="C21" s="9">
        <v>57.591595248596519</v>
      </c>
      <c r="D21" s="8">
        <v>47.023340610652532</v>
      </c>
      <c r="E21" s="9">
        <v>40.723407539633548</v>
      </c>
      <c r="G21" s="10">
        <v>78.93836874220473</v>
      </c>
      <c r="H21" s="9">
        <v>56.373940106625625</v>
      </c>
      <c r="I21" s="8">
        <v>86.679571850606649</v>
      </c>
      <c r="J21" s="9">
        <v>67.674044491342244</v>
      </c>
      <c r="K21" s="11"/>
      <c r="L21" s="42">
        <v>50</v>
      </c>
    </row>
    <row r="22" spans="1:12" x14ac:dyDescent="0.2">
      <c r="A22" s="21" t="s">
        <v>42</v>
      </c>
      <c r="B22" s="8">
        <v>96.332334321113166</v>
      </c>
      <c r="C22" s="9">
        <v>68.117246845988703</v>
      </c>
      <c r="D22" s="8">
        <v>55.617499151959713</v>
      </c>
      <c r="E22" s="9">
        <v>48.166167160556583</v>
      </c>
      <c r="G22" s="10">
        <v>85.650251969461422</v>
      </c>
      <c r="H22" s="9">
        <v>70.634109760667229</v>
      </c>
      <c r="I22" s="8">
        <v>70.162216397538501</v>
      </c>
      <c r="J22" s="9">
        <v>57.732920880132703</v>
      </c>
      <c r="K22" s="11"/>
      <c r="L22" s="42">
        <v>50</v>
      </c>
    </row>
    <row r="23" spans="1:12" x14ac:dyDescent="0.2">
      <c r="A23" s="21" t="s">
        <v>19</v>
      </c>
      <c r="B23" s="8">
        <v>87.162322907383057</v>
      </c>
      <c r="C23" s="9">
        <v>61.63306959178211</v>
      </c>
      <c r="D23" s="8">
        <v>50.323190593770697</v>
      </c>
      <c r="E23" s="9">
        <v>43.581161453691529</v>
      </c>
      <c r="G23" s="10">
        <v>73.315449891161705</v>
      </c>
      <c r="H23" s="9">
        <v>57.528491730460274</v>
      </c>
      <c r="I23" s="8">
        <v>55.72562888928644</v>
      </c>
      <c r="J23" s="9">
        <v>48.259810259986061</v>
      </c>
      <c r="K23" s="11"/>
      <c r="L23" s="42">
        <v>50</v>
      </c>
    </row>
    <row r="24" spans="1:12" x14ac:dyDescent="0.2">
      <c r="A24" s="21" t="s">
        <v>20</v>
      </c>
      <c r="B24" s="8">
        <v>99.029690236754405</v>
      </c>
      <c r="C24" s="9">
        <v>70.024565505212266</v>
      </c>
      <c r="D24" s="8">
        <v>57.174818315955413</v>
      </c>
      <c r="E24" s="9">
        <v>49.514845118377202</v>
      </c>
      <c r="G24" s="10">
        <v>79.592764298390435</v>
      </c>
      <c r="H24" s="9">
        <v>72.537426327188186</v>
      </c>
      <c r="I24" s="8">
        <v>81.491949016001684</v>
      </c>
      <c r="J24" s="9">
        <v>71.894684579994504</v>
      </c>
      <c r="K24" s="11"/>
      <c r="L24" s="42">
        <v>50</v>
      </c>
    </row>
    <row r="25" spans="1:12" x14ac:dyDescent="0.2">
      <c r="A25" s="21" t="s">
        <v>21</v>
      </c>
      <c r="B25" s="8">
        <v>97.701594346593168</v>
      </c>
      <c r="C25" s="9">
        <v>69.085459895213276</v>
      </c>
      <c r="D25" s="8">
        <v>56.40804179626118</v>
      </c>
      <c r="E25" s="9">
        <v>48.850797173296584</v>
      </c>
      <c r="G25" s="10">
        <v>88.738759475340373</v>
      </c>
      <c r="H25" s="9">
        <v>62.891234833014863</v>
      </c>
      <c r="I25" s="8">
        <v>62.721612805508443</v>
      </c>
      <c r="J25" s="9">
        <v>50.21996904781156</v>
      </c>
      <c r="K25" s="11"/>
      <c r="L25" s="42">
        <v>50</v>
      </c>
    </row>
    <row r="26" spans="1:12" x14ac:dyDescent="0.2">
      <c r="A26" s="21" t="s">
        <v>22</v>
      </c>
      <c r="B26" s="8">
        <v>73.85840187313002</v>
      </c>
      <c r="C26" s="9">
        <v>52.225776812091446</v>
      </c>
      <c r="D26" s="8">
        <v>42.642168203367184</v>
      </c>
      <c r="E26" s="9">
        <v>36.92920093656501</v>
      </c>
      <c r="G26" s="10">
        <v>60.697494251969403</v>
      </c>
      <c r="H26" s="9">
        <v>57.484600248278532</v>
      </c>
      <c r="I26" s="8">
        <v>51.879584069252886</v>
      </c>
      <c r="J26" s="9">
        <v>55.696452016700469</v>
      </c>
      <c r="K26" s="11"/>
      <c r="L26" s="42">
        <v>50</v>
      </c>
    </row>
    <row r="27" spans="1:12" x14ac:dyDescent="0.2">
      <c r="A27" s="21" t="s">
        <v>23</v>
      </c>
      <c r="B27" s="8">
        <v>107.68173099168608</v>
      </c>
      <c r="C27" s="9">
        <v>76.142482194126842</v>
      </c>
      <c r="D27" s="8">
        <v>62.170076374854823</v>
      </c>
      <c r="E27" s="9">
        <v>53.84086549584304</v>
      </c>
      <c r="G27" s="10">
        <v>80.085218425724293</v>
      </c>
      <c r="H27" s="9">
        <v>67.31889900075565</v>
      </c>
      <c r="I27" s="8">
        <v>80.110415949885621</v>
      </c>
      <c r="J27" s="9">
        <v>56.895358188577326</v>
      </c>
      <c r="K27" s="11"/>
      <c r="L27" s="42">
        <v>50</v>
      </c>
    </row>
    <row r="28" spans="1:12" x14ac:dyDescent="0.2">
      <c r="A28" s="21" t="s">
        <v>24</v>
      </c>
      <c r="B28" s="8">
        <v>74.875015468949499</v>
      </c>
      <c r="C28" s="9">
        <v>52.94463117954183</v>
      </c>
      <c r="D28" s="8">
        <v>43.229110336575388</v>
      </c>
      <c r="E28" s="9">
        <v>37.43750773447475</v>
      </c>
      <c r="G28" s="10">
        <v>68.023210943425028</v>
      </c>
      <c r="H28" s="9">
        <v>52.969994781147712</v>
      </c>
      <c r="I28" s="8">
        <v>59.760844940969186</v>
      </c>
      <c r="J28" s="9">
        <v>51.730691864911392</v>
      </c>
      <c r="K28" s="11"/>
      <c r="L28" s="42">
        <v>50</v>
      </c>
    </row>
    <row r="29" spans="1:12" x14ac:dyDescent="0.2">
      <c r="A29" s="21" t="s">
        <v>25</v>
      </c>
      <c r="B29" s="8">
        <v>77.33674989915464</v>
      </c>
      <c r="C29" s="9">
        <v>54.685340288620289</v>
      </c>
      <c r="D29" s="8">
        <v>44.650393372527695</v>
      </c>
      <c r="E29" s="9">
        <v>38.66837494957732</v>
      </c>
      <c r="G29" s="10">
        <v>60.67972441629805</v>
      </c>
      <c r="H29" s="9">
        <v>44.184793033955884</v>
      </c>
      <c r="I29" s="8">
        <v>43.904767273718058</v>
      </c>
      <c r="J29" s="9">
        <v>41.778825878102019</v>
      </c>
      <c r="K29" s="11"/>
      <c r="L29" s="42">
        <v>50</v>
      </c>
    </row>
    <row r="30" spans="1:12" x14ac:dyDescent="0.2">
      <c r="A30" s="21" t="s">
        <v>26</v>
      </c>
      <c r="B30" s="8">
        <v>92.162875253794468</v>
      </c>
      <c r="C30" s="9">
        <v>65.168994065607919</v>
      </c>
      <c r="D30" s="8">
        <v>53.210260837068141</v>
      </c>
      <c r="E30" s="9">
        <v>46.081437626897234</v>
      </c>
      <c r="G30" s="10">
        <v>69.622732093579515</v>
      </c>
      <c r="H30" s="9">
        <v>61.44988479527575</v>
      </c>
      <c r="I30" s="8">
        <v>67.844280665083588</v>
      </c>
      <c r="J30" s="9">
        <v>51.623314621600926</v>
      </c>
      <c r="K30" s="11"/>
      <c r="L30" s="42">
        <v>50</v>
      </c>
    </row>
    <row r="31" spans="1:12" x14ac:dyDescent="0.2">
      <c r="A31" s="21" t="s">
        <v>27</v>
      </c>
      <c r="B31" s="8">
        <v>94.051849001048637</v>
      </c>
      <c r="C31" s="9">
        <v>66.504700211774704</v>
      </c>
      <c r="D31" s="8">
        <v>54.300860338537476</v>
      </c>
      <c r="E31" s="9">
        <v>47.025924500524319</v>
      </c>
      <c r="G31" s="10">
        <v>83.70614561093339</v>
      </c>
      <c r="H31" s="9">
        <v>59.189183188479554</v>
      </c>
      <c r="I31" s="8">
        <v>54.955832437637078</v>
      </c>
      <c r="J31" s="9">
        <v>46.636467948506663</v>
      </c>
      <c r="K31" s="11"/>
      <c r="L31" s="42">
        <v>50</v>
      </c>
    </row>
    <row r="32" spans="1:12" x14ac:dyDescent="0.2">
      <c r="A32" s="21" t="s">
        <v>28</v>
      </c>
      <c r="B32" s="8">
        <v>67.661626556513255</v>
      </c>
      <c r="C32" s="9">
        <v>47.843994964222304</v>
      </c>
      <c r="D32" s="8">
        <v>39.064458306210859</v>
      </c>
      <c r="E32" s="9">
        <v>33.830813278256628</v>
      </c>
      <c r="G32" s="10">
        <v>57.876151685393324</v>
      </c>
      <c r="H32" s="9">
        <v>42.516795367045766</v>
      </c>
      <c r="I32" s="8">
        <v>60.401388127892382</v>
      </c>
      <c r="J32" s="9">
        <v>37.036729173305886</v>
      </c>
      <c r="K32" s="11"/>
      <c r="L32" s="42">
        <v>50</v>
      </c>
    </row>
    <row r="33" spans="1:12" x14ac:dyDescent="0.2">
      <c r="A33" s="22" t="s">
        <v>29</v>
      </c>
      <c r="B33" s="8">
        <v>67.264526038238046</v>
      </c>
      <c r="C33" s="9">
        <v>47.563202494937215</v>
      </c>
      <c r="D33" s="8">
        <v>38.835192215089329</v>
      </c>
      <c r="E33" s="9">
        <v>33.632263019119023</v>
      </c>
      <c r="G33" s="10">
        <v>57.839697857534844</v>
      </c>
      <c r="H33" s="9">
        <v>43.361246460770843</v>
      </c>
      <c r="I33" s="8">
        <v>59.613917591059646</v>
      </c>
      <c r="J33" s="9">
        <v>52.422429164376879</v>
      </c>
      <c r="K33" s="11"/>
      <c r="L33" s="42">
        <v>50</v>
      </c>
    </row>
    <row r="34" spans="1:12" x14ac:dyDescent="0.2">
      <c r="A34" s="21" t="s">
        <v>30</v>
      </c>
      <c r="B34" s="8">
        <v>86.908979157625055</v>
      </c>
      <c r="C34" s="9">
        <v>61.453928508356995</v>
      </c>
      <c r="D34" s="8">
        <v>50.176922511650403</v>
      </c>
      <c r="E34" s="9">
        <v>43.454489578812527</v>
      </c>
      <c r="G34" s="10">
        <v>78.223803983033037</v>
      </c>
      <c r="H34" s="9">
        <v>57.551604048076328</v>
      </c>
      <c r="I34" s="8">
        <v>53.745306457031788</v>
      </c>
      <c r="J34" s="9">
        <v>42.605628176870759</v>
      </c>
      <c r="K34" s="11"/>
      <c r="L34" s="42">
        <v>50</v>
      </c>
    </row>
    <row r="35" spans="1:12" x14ac:dyDescent="0.2">
      <c r="A35" s="21" t="s">
        <v>31</v>
      </c>
      <c r="B35" s="8">
        <v>84.828081108361744</v>
      </c>
      <c r="C35" s="9">
        <v>59.982511386765047</v>
      </c>
      <c r="D35" s="8">
        <v>48.975515462752057</v>
      </c>
      <c r="E35" s="9">
        <v>42.414040554180872</v>
      </c>
      <c r="G35" s="10">
        <v>67.883154412756312</v>
      </c>
      <c r="H35" s="9">
        <v>48.000638813593497</v>
      </c>
      <c r="I35" s="8">
        <v>60.469306879740735</v>
      </c>
      <c r="J35" s="9">
        <v>43.651315182341612</v>
      </c>
      <c r="K35" s="11"/>
      <c r="L35" s="42">
        <v>50</v>
      </c>
    </row>
    <row r="36" spans="1:12" x14ac:dyDescent="0.2">
      <c r="A36" s="21" t="s">
        <v>32</v>
      </c>
      <c r="B36" s="8">
        <v>80.833921083628837</v>
      </c>
      <c r="C36" s="9">
        <v>57.158213748132184</v>
      </c>
      <c r="D36" s="8">
        <v>46.669486097286075</v>
      </c>
      <c r="E36" s="9">
        <v>40.416960541814419</v>
      </c>
      <c r="G36" s="10">
        <v>59.504546164373387</v>
      </c>
      <c r="H36" s="9">
        <v>38.599182931088684</v>
      </c>
      <c r="I36" s="8">
        <v>43.149059744852885</v>
      </c>
      <c r="J36" s="9">
        <v>33.283664577629516</v>
      </c>
      <c r="K36" s="11"/>
      <c r="L36" s="42">
        <v>50</v>
      </c>
    </row>
    <row r="37" spans="1:12" x14ac:dyDescent="0.2">
      <c r="A37" s="21" t="s">
        <v>45</v>
      </c>
      <c r="B37" s="8">
        <v>122.67766323285085</v>
      </c>
      <c r="C37" s="9">
        <v>86.746207572068428</v>
      </c>
      <c r="D37" s="8">
        <v>70.827981891040707</v>
      </c>
      <c r="E37" s="9">
        <v>61.338831616425423</v>
      </c>
      <c r="G37" s="10">
        <v>95.715559681915181</v>
      </c>
      <c r="H37" s="9">
        <v>68.884071033156772</v>
      </c>
      <c r="I37" s="8">
        <v>56.734710644437961</v>
      </c>
      <c r="J37" s="9">
        <v>49.984314596766055</v>
      </c>
      <c r="K37" s="11"/>
      <c r="L37" s="42">
        <v>50</v>
      </c>
    </row>
    <row r="38" spans="1:12" ht="14.25" customHeight="1" x14ac:dyDescent="0.2">
      <c r="A38" s="21" t="s">
        <v>33</v>
      </c>
      <c r="B38" s="8">
        <v>98.408838473292775</v>
      </c>
      <c r="C38" s="9">
        <v>69.585557013156929</v>
      </c>
      <c r="D38" s="8">
        <v>56.816369383193987</v>
      </c>
      <c r="E38" s="9">
        <v>49.204419236646388</v>
      </c>
      <c r="G38" s="10">
        <v>83.821104502660276</v>
      </c>
      <c r="H38" s="9">
        <v>64.531445944869006</v>
      </c>
      <c r="I38" s="8">
        <v>80.573934220982267</v>
      </c>
      <c r="J38" s="9">
        <v>72.457413894312481</v>
      </c>
      <c r="K38" s="11"/>
      <c r="L38" s="42">
        <v>50</v>
      </c>
    </row>
    <row r="39" spans="1:12" x14ac:dyDescent="0.2">
      <c r="A39" s="21" t="s">
        <v>34</v>
      </c>
      <c r="B39" s="12">
        <v>78.545317931190795</v>
      </c>
      <c r="C39" s="13">
        <v>55.539926939598331</v>
      </c>
      <c r="D39" s="12">
        <v>45.348160451157746</v>
      </c>
      <c r="E39" s="13">
        <v>39.272658965595397</v>
      </c>
      <c r="G39" s="14">
        <v>62.206039065839704</v>
      </c>
      <c r="H39" s="13">
        <v>47.27229950006322</v>
      </c>
      <c r="I39" s="12">
        <v>49.904781889253961</v>
      </c>
      <c r="J39" s="13">
        <v>49.868815039930794</v>
      </c>
      <c r="K39" s="11"/>
      <c r="L39" s="43">
        <v>50</v>
      </c>
    </row>
    <row r="40" spans="1:12" x14ac:dyDescent="0.2">
      <c r="A40" s="25" t="s">
        <v>47</v>
      </c>
      <c r="B40" s="8"/>
      <c r="C40" s="9"/>
      <c r="D40" s="8"/>
      <c r="E40" s="9"/>
      <c r="G40" s="10"/>
      <c r="H40" s="9"/>
      <c r="I40" s="8"/>
      <c r="J40" s="9"/>
      <c r="K40" s="11"/>
      <c r="L40" s="42"/>
    </row>
    <row r="41" spans="1:12" x14ac:dyDescent="0.2">
      <c r="A41" s="21" t="s">
        <v>35</v>
      </c>
      <c r="B41" s="8">
        <v>76.550455703847476</v>
      </c>
      <c r="C41" s="9">
        <v>54.129346331110973</v>
      </c>
      <c r="D41" s="8">
        <v>44.196426207204865</v>
      </c>
      <c r="E41" s="9">
        <v>38.275227851923738</v>
      </c>
      <c r="G41" s="10">
        <v>60.007902226246038</v>
      </c>
      <c r="H41" s="9">
        <v>42.431994588957892</v>
      </c>
      <c r="I41" s="8">
        <v>58.679147920119824</v>
      </c>
      <c r="J41" s="9">
        <v>37.225024341452297</v>
      </c>
      <c r="K41" s="11"/>
      <c r="L41" s="42">
        <v>50</v>
      </c>
    </row>
    <row r="42" spans="1:12" x14ac:dyDescent="0.2">
      <c r="A42" s="21" t="s">
        <v>80</v>
      </c>
      <c r="B42" s="8">
        <v>91.152553748373975</v>
      </c>
      <c r="C42" s="9">
        <v>64.454588877946492</v>
      </c>
      <c r="D42" s="8">
        <v>52.626951443945543</v>
      </c>
      <c r="E42" s="9">
        <v>45.576276874186988</v>
      </c>
      <c r="G42" s="10">
        <v>71.18723762107183</v>
      </c>
      <c r="H42" s="9">
        <v>51.563671102357183</v>
      </c>
      <c r="I42" s="8">
        <v>49.73568750683738</v>
      </c>
      <c r="J42" s="9">
        <v>42.210019200441693</v>
      </c>
      <c r="K42" s="11"/>
      <c r="L42" s="42">
        <v>50</v>
      </c>
    </row>
    <row r="43" spans="1:12" ht="13.5" x14ac:dyDescent="0.2">
      <c r="A43" s="22" t="s">
        <v>43</v>
      </c>
      <c r="B43" s="8" t="s">
        <v>78</v>
      </c>
      <c r="C43" s="9" t="s">
        <v>78</v>
      </c>
      <c r="D43" s="8" t="s">
        <v>78</v>
      </c>
      <c r="E43" s="9" t="s">
        <v>78</v>
      </c>
      <c r="G43" s="10" t="s">
        <v>78</v>
      </c>
      <c r="H43" s="9" t="s">
        <v>78</v>
      </c>
      <c r="I43" s="8" t="s">
        <v>78</v>
      </c>
      <c r="J43" s="9" t="s">
        <v>78</v>
      </c>
      <c r="K43" s="11"/>
      <c r="L43" s="42">
        <v>50</v>
      </c>
    </row>
    <row r="44" spans="1:12" x14ac:dyDescent="0.2">
      <c r="A44" s="22" t="s">
        <v>36</v>
      </c>
      <c r="B44" s="8">
        <v>60.959776661942549</v>
      </c>
      <c r="C44" s="9">
        <v>43.105071457277013</v>
      </c>
      <c r="D44" s="8">
        <v>35.195143465512004</v>
      </c>
      <c r="E44" s="9">
        <v>30.479888330971274</v>
      </c>
      <c r="G44" s="10">
        <v>44.642610680866845</v>
      </c>
      <c r="H44" s="9">
        <v>35.6618047868768</v>
      </c>
      <c r="I44" s="8">
        <v>50.364955082996794</v>
      </c>
      <c r="J44" s="9">
        <v>29.884214418220193</v>
      </c>
      <c r="K44" s="11"/>
      <c r="L44" s="42">
        <v>50</v>
      </c>
    </row>
    <row r="45" spans="1:12" x14ac:dyDescent="0.2">
      <c r="A45" s="22" t="s">
        <v>37</v>
      </c>
      <c r="B45" s="8">
        <v>23.458176243136865</v>
      </c>
      <c r="C45" s="9">
        <v>16.587435495791247</v>
      </c>
      <c r="D45" s="8">
        <v>13.543584368672754</v>
      </c>
      <c r="E45" s="9">
        <v>11.729088121568433</v>
      </c>
      <c r="G45" s="10">
        <v>19.27744348979315</v>
      </c>
      <c r="H45" s="9">
        <v>13.631211015573198</v>
      </c>
      <c r="I45" s="8">
        <v>17.251401623055735</v>
      </c>
      <c r="J45" s="9">
        <v>13.692741173396966</v>
      </c>
      <c r="K45" s="11"/>
      <c r="L45" s="42">
        <v>50</v>
      </c>
    </row>
    <row r="46" spans="1:12" x14ac:dyDescent="0.2">
      <c r="A46" s="22" t="s">
        <v>38</v>
      </c>
      <c r="B46" s="8">
        <v>72.706165468563569</v>
      </c>
      <c r="C46" s="9">
        <v>51.41102263689249</v>
      </c>
      <c r="D46" s="8">
        <v>41.976924205020651</v>
      </c>
      <c r="E46" s="9">
        <v>36.353082734281784</v>
      </c>
      <c r="G46" s="10">
        <v>69.236814581090556</v>
      </c>
      <c r="H46" s="9">
        <v>50.921666684136248</v>
      </c>
      <c r="I46" s="8">
        <v>50.146883803203124</v>
      </c>
      <c r="J46" s="9">
        <v>43.428475294200311</v>
      </c>
      <c r="K46" s="11"/>
      <c r="L46" s="42">
        <v>50</v>
      </c>
    </row>
    <row r="47" spans="1:12" x14ac:dyDescent="0.2">
      <c r="A47" s="23" t="s">
        <v>39</v>
      </c>
      <c r="B47" s="12">
        <v>131.5034716143972</v>
      </c>
      <c r="C47" s="13">
        <v>92.986996528112911</v>
      </c>
      <c r="D47" s="12">
        <v>75.923564735942534</v>
      </c>
      <c r="E47" s="13">
        <v>65.7517358071986</v>
      </c>
      <c r="G47" s="14">
        <v>95.884227819988922</v>
      </c>
      <c r="H47" s="13">
        <v>68.855559292158347</v>
      </c>
      <c r="I47" s="12">
        <v>79.242698882065454</v>
      </c>
      <c r="J47" s="13">
        <v>66.574363079630885</v>
      </c>
      <c r="K47" s="11"/>
      <c r="L47" s="43">
        <v>50</v>
      </c>
    </row>
    <row r="48" spans="1:12" s="26" customFormat="1" x14ac:dyDescent="0.2">
      <c r="A48" s="30" t="s">
        <v>51</v>
      </c>
      <c r="B48" s="31">
        <f>MEDIAN(B7:B39)</f>
        <v>86.908979157625055</v>
      </c>
      <c r="C48" s="32">
        <f>MEDIAN(C7:C39)</f>
        <v>61.453928508356995</v>
      </c>
      <c r="D48" s="31">
        <f>MEDIAN(D7:D39)</f>
        <v>50.176922511650403</v>
      </c>
      <c r="E48" s="32">
        <f>MEDIAN(E7:E39)</f>
        <v>43.454489578812527</v>
      </c>
      <c r="G48" s="33">
        <f>MEDIAN(G7:G39)</f>
        <v>72.942691016241383</v>
      </c>
      <c r="H48" s="32">
        <f>MEDIAN(H7:H39)</f>
        <v>57.528491730460274</v>
      </c>
      <c r="I48" s="31">
        <f>MEDIAN(I7:I39)</f>
        <v>59.613917591059646</v>
      </c>
      <c r="J48" s="32">
        <f>MEDIAN(J7:J39)</f>
        <v>52.370090043054155</v>
      </c>
      <c r="K48" s="34"/>
    </row>
    <row r="49" spans="1:11" s="26" customFormat="1" x14ac:dyDescent="0.2">
      <c r="A49" s="35" t="s">
        <v>52</v>
      </c>
      <c r="B49" s="27">
        <f>MEDIAN(B8:B9,B12:B19,B21,B23,B26:B27,B30:B35,B38,B41:B47)</f>
        <v>85.94791066790917</v>
      </c>
      <c r="C49" s="28">
        <f>MEDIAN(C8:C9,C12:C19,C21,C23,C26:C27,C30:C35,C38,C41:C47)</f>
        <v>60.774350462094176</v>
      </c>
      <c r="D49" s="27">
        <f>MEDIAN(D8:D9,D12:D19,D21,D23,D26:D27,D30:D35,D38,D41:D47)</f>
        <v>49.622049360403274</v>
      </c>
      <c r="E49" s="28">
        <f>MEDIAN(E8:E9,E12:E19,E21,E23,E26:E27,E30:E35,E38,E41:E47)</f>
        <v>42.973955333954585</v>
      </c>
      <c r="G49" s="29">
        <f>MEDIAN(G8:G9,G12:G19,G21,G23,G26:G27,G30:G35,G38,G41:G47)</f>
        <v>69.622732093579515</v>
      </c>
      <c r="H49" s="28">
        <f>MEDIAN(H8:H9,H12:H19,H21,H23,H26:H27,H30:H35,H38,H41:H47)</f>
        <v>55.717544350765259</v>
      </c>
      <c r="I49" s="27">
        <f>MEDIAN(I8:I9,I12:I19,I21,I23,I26:I27,I30:I35,I38,I41:I47)</f>
        <v>57.63931538791558</v>
      </c>
      <c r="J49" s="28">
        <f>MEDIAN(J8:J9,J12:J19,J21,J23,J26:J27,J30:J35,J38,J41:J47)</f>
        <v>52.370090043054155</v>
      </c>
    </row>
    <row r="50" spans="1:11" s="18" customFormat="1" ht="144.75" customHeight="1" x14ac:dyDescent="0.2">
      <c r="A50" s="87" t="s">
        <v>85</v>
      </c>
      <c r="B50" s="88"/>
      <c r="C50" s="88"/>
      <c r="D50" s="88"/>
      <c r="E50" s="88"/>
      <c r="F50" s="88"/>
      <c r="G50" s="88"/>
      <c r="H50" s="88"/>
      <c r="I50" s="88"/>
      <c r="J50" s="88"/>
    </row>
    <row r="51" spans="1:11" ht="50.25" customHeight="1" x14ac:dyDescent="0.2">
      <c r="A51" s="89" t="s">
        <v>44</v>
      </c>
      <c r="B51" s="89"/>
      <c r="C51" s="89"/>
      <c r="D51" s="89"/>
      <c r="E51" s="89"/>
      <c r="F51" s="90"/>
      <c r="G51" s="90"/>
      <c r="H51" s="90"/>
      <c r="I51" s="90"/>
      <c r="J51" s="90"/>
    </row>
    <row r="52" spans="1:11" s="15" customFormat="1" ht="15" customHeight="1" x14ac:dyDescent="0.2">
      <c r="A52" s="89" t="s">
        <v>46</v>
      </c>
      <c r="B52" s="89"/>
      <c r="C52" s="89"/>
      <c r="D52" s="89"/>
      <c r="E52" s="89"/>
      <c r="F52" s="90"/>
      <c r="G52" s="90"/>
      <c r="H52" s="90"/>
      <c r="I52" s="90"/>
      <c r="J52" s="90"/>
    </row>
    <row r="53" spans="1:11" ht="111.75" customHeight="1" x14ac:dyDescent="0.2">
      <c r="A53" s="89" t="s">
        <v>54</v>
      </c>
      <c r="B53" s="89"/>
      <c r="C53" s="89"/>
      <c r="D53" s="89"/>
      <c r="E53" s="89"/>
      <c r="F53" s="91"/>
      <c r="G53" s="91"/>
      <c r="H53" s="91"/>
      <c r="I53" s="91"/>
      <c r="J53" s="91"/>
    </row>
    <row r="54" spans="1:11" x14ac:dyDescent="0.2">
      <c r="A54" s="92" t="s">
        <v>81</v>
      </c>
      <c r="B54" s="92"/>
      <c r="C54" s="92"/>
      <c r="D54" s="92"/>
      <c r="E54" s="92"/>
      <c r="F54" s="92"/>
      <c r="G54" s="92"/>
      <c r="H54" s="92"/>
      <c r="I54" s="92"/>
      <c r="J54" s="92"/>
      <c r="K54" s="92"/>
    </row>
    <row r="55" spans="1:11" x14ac:dyDescent="0.2">
      <c r="A55" s="79"/>
      <c r="B55" s="79"/>
      <c r="C55" s="79"/>
      <c r="D55" s="79"/>
      <c r="E55" s="79"/>
      <c r="F55" s="79"/>
      <c r="G55" s="79"/>
      <c r="H55" s="79"/>
      <c r="I55" s="79"/>
      <c r="J55" s="79"/>
      <c r="K55" s="79"/>
    </row>
    <row r="56" spans="1:11" ht="12.75" x14ac:dyDescent="0.2">
      <c r="A56" s="68" t="s">
        <v>48</v>
      </c>
      <c r="B56" s="68"/>
      <c r="C56" s="68"/>
      <c r="D56" s="70" t="s">
        <v>49</v>
      </c>
      <c r="E56" s="71"/>
      <c r="F56" s="71"/>
      <c r="G56" s="72"/>
      <c r="H56" s="72"/>
      <c r="I56" s="79"/>
      <c r="J56" s="79"/>
      <c r="K56" s="79"/>
    </row>
    <row r="57" spans="1:11" ht="12.75" x14ac:dyDescent="0.2">
      <c r="A57" s="77" t="s">
        <v>83</v>
      </c>
      <c r="B57" s="77"/>
      <c r="C57" s="77"/>
      <c r="D57" s="37" t="s">
        <v>57</v>
      </c>
      <c r="F57" s="44"/>
      <c r="G57" s="44"/>
      <c r="H57" s="72"/>
      <c r="I57" s="73"/>
      <c r="J57" s="73"/>
      <c r="K57" s="73"/>
    </row>
    <row r="58" spans="1:11" x14ac:dyDescent="0.2">
      <c r="A58" s="74" t="s">
        <v>40</v>
      </c>
      <c r="B58" s="68"/>
      <c r="C58" s="68"/>
      <c r="D58" s="75" t="s">
        <v>82</v>
      </c>
      <c r="E58" s="75"/>
      <c r="F58" s="75"/>
      <c r="G58" s="73"/>
      <c r="H58" s="73"/>
      <c r="I58" s="73"/>
      <c r="J58" s="73"/>
      <c r="K58" s="73"/>
    </row>
    <row r="59" spans="1:11" x14ac:dyDescent="0.2">
      <c r="A59" s="68" t="s">
        <v>41</v>
      </c>
      <c r="B59" s="80">
        <f ca="1">TODAY()</f>
        <v>42982</v>
      </c>
      <c r="C59" s="80"/>
      <c r="D59" s="68"/>
      <c r="E59" s="68"/>
      <c r="F59" s="68"/>
      <c r="G59" s="76"/>
      <c r="H59" s="76"/>
      <c r="I59" s="76"/>
      <c r="J59" s="76"/>
      <c r="K59" s="76"/>
    </row>
    <row r="60" spans="1:11" x14ac:dyDescent="0.2">
      <c r="A60" s="76"/>
      <c r="B60" s="76"/>
      <c r="C60" s="76"/>
      <c r="D60" s="76"/>
      <c r="E60" s="76"/>
      <c r="F60" s="76"/>
      <c r="G60" s="76"/>
      <c r="H60" s="76"/>
      <c r="I60" s="76"/>
      <c r="J60" s="76"/>
      <c r="K60" s="76"/>
    </row>
  </sheetData>
  <mergeCells count="14">
    <mergeCell ref="B59:C59"/>
    <mergeCell ref="B1:J1"/>
    <mergeCell ref="B2:J2"/>
    <mergeCell ref="B3:E3"/>
    <mergeCell ref="G3:J3"/>
    <mergeCell ref="B4:C4"/>
    <mergeCell ref="D4:E4"/>
    <mergeCell ref="G4:H4"/>
    <mergeCell ref="I4:J4"/>
    <mergeCell ref="A50:J50"/>
    <mergeCell ref="A51:J51"/>
    <mergeCell ref="A52:J52"/>
    <mergeCell ref="A53:J53"/>
    <mergeCell ref="A54:K54"/>
  </mergeCells>
  <hyperlinks>
    <hyperlink ref="D58" r:id="rId1"/>
    <hyperlink ref="D56" r:id="rId2"/>
    <hyperlink ref="D57" r:id="rId3" display="http://www.oecd.org/els/social/inequality"/>
  </hyperlinks>
  <printOptions horizontalCentered="1"/>
  <pageMargins left="0.25" right="0.25" top="0.75" bottom="0.75" header="0.3" footer="0.3"/>
  <pageSetup paperSize="9" scale="59" orientation="landscape" r:id="rId4"/>
  <headerFooter alignWithMargins="0">
    <oddFooter xml:space="preserve">&amp;LBenefits and Wages: OECD Indicators
&amp;RPrinted from www.oecd.org/els/social/workincentives on &amp;D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AH89"/>
  <sheetViews>
    <sheetView zoomScale="80" zoomScaleNormal="80" workbookViewId="0">
      <selection activeCell="AB9" sqref="AB9:AF47"/>
    </sheetView>
  </sheetViews>
  <sheetFormatPr defaultRowHeight="12" x14ac:dyDescent="0.2"/>
  <cols>
    <col min="1" max="2" width="9.140625" style="44"/>
    <col min="3" max="3" width="10.42578125" style="44" customWidth="1"/>
    <col min="4" max="4" width="9.140625" style="44"/>
    <col min="5" max="5" width="5.5703125" style="44" customWidth="1"/>
    <col min="6" max="15" width="9.140625" style="44"/>
    <col min="16" max="16" width="14" style="44" bestFit="1" customWidth="1"/>
    <col min="17" max="20" width="9.140625" style="44"/>
    <col min="21" max="21" width="3.7109375" style="44" customWidth="1"/>
    <col min="22" max="22" width="14" style="44" bestFit="1" customWidth="1"/>
    <col min="23" max="26" width="9.140625" style="44"/>
    <col min="27" max="27" width="3.7109375" style="44" customWidth="1"/>
    <col min="28" max="28" width="14" style="44" bestFit="1" customWidth="1"/>
    <col min="29" max="33" width="9.140625" style="44"/>
    <col min="34" max="34" width="11.85546875" style="44" customWidth="1"/>
    <col min="35" max="16384" width="9.140625" style="44"/>
  </cols>
  <sheetData>
    <row r="1" spans="3:34" ht="20.25" customHeight="1" x14ac:dyDescent="0.2">
      <c r="C1" s="94" t="s">
        <v>66</v>
      </c>
      <c r="D1" s="94"/>
      <c r="E1" s="94"/>
      <c r="F1" s="94"/>
      <c r="G1" s="94"/>
      <c r="H1" s="94"/>
      <c r="I1" s="94"/>
      <c r="J1" s="94"/>
      <c r="K1" s="94"/>
      <c r="L1" s="94"/>
      <c r="M1" s="94"/>
      <c r="N1" s="94"/>
      <c r="R1" s="45"/>
    </row>
    <row r="2" spans="3:34" x14ac:dyDescent="0.2">
      <c r="C2" s="95" t="str">
        <f>"Net income value in % of median household incomes, " &amp; Q3</f>
        <v>Net income value in % of median household incomes, 2015</v>
      </c>
      <c r="D2" s="95"/>
      <c r="E2" s="95"/>
      <c r="F2" s="95"/>
      <c r="G2" s="95"/>
      <c r="H2" s="95"/>
      <c r="I2" s="95"/>
      <c r="J2" s="95"/>
      <c r="K2" s="95"/>
      <c r="L2" s="95"/>
      <c r="M2" s="95"/>
      <c r="N2" s="95"/>
      <c r="R2" s="45"/>
    </row>
    <row r="3" spans="3:34" x14ac:dyDescent="0.2">
      <c r="C3" s="46"/>
      <c r="D3" s="46"/>
      <c r="E3" s="46"/>
      <c r="F3" s="46"/>
      <c r="G3" s="46"/>
      <c r="H3" s="46"/>
      <c r="I3" s="46"/>
      <c r="J3" s="46"/>
      <c r="K3" s="46"/>
      <c r="L3" s="46"/>
      <c r="M3" s="46"/>
      <c r="N3" s="46"/>
      <c r="Q3" s="65">
        <v>2015</v>
      </c>
      <c r="R3" s="45"/>
    </row>
    <row r="4" spans="3:34" x14ac:dyDescent="0.2">
      <c r="C4" s="46"/>
      <c r="D4" s="46"/>
      <c r="E4" s="46"/>
      <c r="F4" s="46"/>
      <c r="G4" s="46"/>
      <c r="H4" s="46"/>
      <c r="I4" s="46"/>
      <c r="J4" s="46"/>
      <c r="K4" s="46"/>
      <c r="L4" s="46"/>
      <c r="M4" s="46"/>
      <c r="N4" s="46"/>
      <c r="R4" s="45"/>
    </row>
    <row r="5" spans="3:34" x14ac:dyDescent="0.2">
      <c r="C5" s="46"/>
      <c r="D5" s="46"/>
      <c r="E5" s="46"/>
      <c r="F5" s="46"/>
      <c r="G5" s="46"/>
      <c r="H5" s="46"/>
      <c r="I5" s="46"/>
      <c r="J5" s="46"/>
      <c r="K5" s="46"/>
      <c r="L5" s="46"/>
      <c r="M5" s="46"/>
      <c r="N5" s="46"/>
      <c r="R5" s="45"/>
    </row>
    <row r="6" spans="3:34" ht="7.5" customHeight="1" x14ac:dyDescent="0.2">
      <c r="K6" s="36"/>
      <c r="M6" s="45"/>
      <c r="R6" s="45"/>
    </row>
    <row r="7" spans="3:34" ht="12" customHeight="1" x14ac:dyDescent="0.2">
      <c r="C7" s="47" t="s">
        <v>55</v>
      </c>
      <c r="P7" s="52"/>
      <c r="Q7" s="64" t="s">
        <v>72</v>
      </c>
      <c r="R7" s="61"/>
      <c r="S7" s="62"/>
      <c r="T7" s="63"/>
      <c r="V7" s="52"/>
      <c r="W7" s="64" t="s">
        <v>73</v>
      </c>
      <c r="X7" s="61"/>
      <c r="Y7" s="62"/>
      <c r="Z7" s="63"/>
      <c r="AB7" s="52"/>
      <c r="AC7" s="64" t="s">
        <v>74</v>
      </c>
      <c r="AD7" s="61"/>
      <c r="AE7" s="62"/>
      <c r="AF7" s="63"/>
      <c r="AH7" s="93" t="s">
        <v>75</v>
      </c>
    </row>
    <row r="8" spans="3:34" ht="39" customHeight="1" x14ac:dyDescent="0.2">
      <c r="K8" s="36"/>
      <c r="M8" s="45"/>
      <c r="P8" s="53"/>
      <c r="Q8" s="54" t="s">
        <v>68</v>
      </c>
      <c r="R8" s="54" t="s">
        <v>69</v>
      </c>
      <c r="S8" s="54" t="s">
        <v>70</v>
      </c>
      <c r="T8" s="55" t="s">
        <v>71</v>
      </c>
      <c r="V8" s="53"/>
      <c r="W8" s="54" t="s">
        <v>68</v>
      </c>
      <c r="X8" s="54" t="s">
        <v>69</v>
      </c>
      <c r="Y8" s="54" t="s">
        <v>70</v>
      </c>
      <c r="Z8" s="55" t="s">
        <v>71</v>
      </c>
      <c r="AB8" s="53"/>
      <c r="AC8" s="54" t="s">
        <v>68</v>
      </c>
      <c r="AD8" s="54" t="s">
        <v>69</v>
      </c>
      <c r="AE8" s="54" t="s">
        <v>70</v>
      </c>
      <c r="AF8" s="55" t="s">
        <v>71</v>
      </c>
      <c r="AH8" s="93"/>
    </row>
    <row r="9" spans="3:34" x14ac:dyDescent="0.2">
      <c r="K9" s="36"/>
      <c r="M9" s="45"/>
      <c r="P9" s="56" t="s">
        <v>37</v>
      </c>
      <c r="Q9" s="57">
        <f t="shared" ref="Q9:Q47" ca="1" si="0">VLOOKUP($P9,INDIRECT("'" &amp; $Q$3 &amp; "'!$A$7:$J$47"),2,FALSE)</f>
        <v>23.458176243136865</v>
      </c>
      <c r="R9" s="57">
        <f t="shared" ref="R9:R47" ca="1" si="1">VLOOKUP($P9,INDIRECT("'" &amp; $Q$3 &amp; "'!$A$7:$J$47"),7,FALSE)</f>
        <v>19.27744348979315</v>
      </c>
      <c r="S9" s="58">
        <f t="shared" ref="S9:S47" ca="1" si="2">IFERROR(MAX(0,R9-Q9),"n/a")</f>
        <v>0</v>
      </c>
      <c r="T9" s="57">
        <f t="shared" ref="T9:T47" ca="1" si="3">IFERROR(-MAX(0,Q9-R9),"n/a")</f>
        <v>-4.1807327533437153</v>
      </c>
      <c r="V9" s="56" t="s">
        <v>37</v>
      </c>
      <c r="W9" s="57">
        <f t="shared" ref="W9:W47" ca="1" si="4">VLOOKUP($V9,INDIRECT("'" &amp; $Q$3 &amp; "'!$A$7:$J$47"),4,FALSE)</f>
        <v>13.543584368672754</v>
      </c>
      <c r="X9" s="57">
        <f t="shared" ref="X9:X47" ca="1" si="5">VLOOKUP($V9,INDIRECT("'" &amp; $Q$3 &amp; "'!$A$7:$J$47"),9,FALSE)</f>
        <v>17.251401623055735</v>
      </c>
      <c r="Y9" s="58">
        <f t="shared" ref="Y9:Y47" ca="1" si="6">IFERROR(MAX(0,X9-W9),"n/a")</f>
        <v>3.7078172543829808</v>
      </c>
      <c r="Z9" s="57">
        <f t="shared" ref="Z9:Z47" ca="1" si="7">IFERROR(-MAX(0,W9-X9),"n/a")</f>
        <v>0</v>
      </c>
      <c r="AB9" s="56" t="s">
        <v>37</v>
      </c>
      <c r="AC9" s="57">
        <f t="shared" ref="AC9:AC47" ca="1" si="8">VLOOKUP($AB9,INDIRECT("'" &amp; $Q$3 &amp; "'!$A$7:$J$47"),5,FALSE)</f>
        <v>11.729088121568433</v>
      </c>
      <c r="AD9" s="57">
        <f t="shared" ref="AD9:AD47" ca="1" si="9">VLOOKUP($AB9,INDIRECT("'" &amp; $Q$3 &amp; "'!$A$7:$J$47"),10,FALSE)</f>
        <v>13.692741173396966</v>
      </c>
      <c r="AE9" s="58">
        <f t="shared" ref="AE9:AE47" ca="1" si="10">IFERROR(MAX(0,AD9-AC9),"n/a")</f>
        <v>1.9636530518285333</v>
      </c>
      <c r="AF9" s="57">
        <f t="shared" ref="AF9:AF47" ca="1" si="11">IFERROR(-MAX(0,AC9-AD9),"n/a")</f>
        <v>0</v>
      </c>
      <c r="AH9" s="38">
        <v>50</v>
      </c>
    </row>
    <row r="10" spans="3:34" x14ac:dyDescent="0.2">
      <c r="K10" s="36"/>
      <c r="M10" s="45"/>
      <c r="P10" s="67" t="s">
        <v>36</v>
      </c>
      <c r="Q10" s="57">
        <f t="shared" ca="1" si="0"/>
        <v>60.959776661942549</v>
      </c>
      <c r="R10" s="57">
        <f t="shared" ca="1" si="1"/>
        <v>44.642610680866845</v>
      </c>
      <c r="S10" s="58">
        <f t="shared" ca="1" si="2"/>
        <v>0</v>
      </c>
      <c r="T10" s="57">
        <f t="shared" ca="1" si="3"/>
        <v>-16.317165981075703</v>
      </c>
      <c r="V10" s="56" t="s">
        <v>32</v>
      </c>
      <c r="W10" s="57">
        <f t="shared" ca="1" si="4"/>
        <v>46.669486097286075</v>
      </c>
      <c r="X10" s="57">
        <f t="shared" ca="1" si="5"/>
        <v>43.149059744852885</v>
      </c>
      <c r="Y10" s="58">
        <f t="shared" ca="1" si="6"/>
        <v>0</v>
      </c>
      <c r="Z10" s="57">
        <f t="shared" ca="1" si="7"/>
        <v>-3.5204263524331907</v>
      </c>
      <c r="AB10" s="67" t="s">
        <v>36</v>
      </c>
      <c r="AC10" s="57">
        <f t="shared" ca="1" si="8"/>
        <v>30.479888330971274</v>
      </c>
      <c r="AD10" s="57">
        <f t="shared" ca="1" si="9"/>
        <v>29.884214418220193</v>
      </c>
      <c r="AE10" s="58">
        <f t="shared" ca="1" si="10"/>
        <v>0</v>
      </c>
      <c r="AF10" s="57">
        <f t="shared" ca="1" si="11"/>
        <v>-0.5956739127510815</v>
      </c>
      <c r="AH10" s="38">
        <v>50</v>
      </c>
    </row>
    <row r="11" spans="3:34" x14ac:dyDescent="0.2">
      <c r="K11" s="36"/>
      <c r="M11" s="45"/>
      <c r="P11" s="56" t="s">
        <v>8</v>
      </c>
      <c r="Q11" s="57">
        <f t="shared" ca="1" si="0"/>
        <v>65.339675709633823</v>
      </c>
      <c r="R11" s="57">
        <f t="shared" ca="1" si="1"/>
        <v>56.976128702980866</v>
      </c>
      <c r="S11" s="58">
        <f t="shared" ca="1" si="2"/>
        <v>0</v>
      </c>
      <c r="T11" s="57">
        <f t="shared" ca="1" si="3"/>
        <v>-8.3635470066529578</v>
      </c>
      <c r="V11" s="67" t="s">
        <v>25</v>
      </c>
      <c r="W11" s="57">
        <f t="shared" ca="1" si="4"/>
        <v>44.650393372527695</v>
      </c>
      <c r="X11" s="57">
        <f t="shared" ca="1" si="5"/>
        <v>43.904767273718058</v>
      </c>
      <c r="Y11" s="58">
        <f t="shared" ca="1" si="6"/>
        <v>0</v>
      </c>
      <c r="Z11" s="57">
        <f t="shared" ca="1" si="7"/>
        <v>-0.74562609880963748</v>
      </c>
      <c r="AB11" s="56" t="s">
        <v>32</v>
      </c>
      <c r="AC11" s="57">
        <f t="shared" ca="1" si="8"/>
        <v>40.416960541814419</v>
      </c>
      <c r="AD11" s="57">
        <f t="shared" ca="1" si="9"/>
        <v>33.283664577629516</v>
      </c>
      <c r="AE11" s="58">
        <f t="shared" ca="1" si="10"/>
        <v>0</v>
      </c>
      <c r="AF11" s="57">
        <f t="shared" ca="1" si="11"/>
        <v>-7.133295964184903</v>
      </c>
      <c r="AH11" s="38">
        <v>50</v>
      </c>
    </row>
    <row r="12" spans="3:34" x14ac:dyDescent="0.2">
      <c r="K12" s="36"/>
      <c r="M12" s="45"/>
      <c r="P12" s="56" t="s">
        <v>29</v>
      </c>
      <c r="Q12" s="57">
        <f t="shared" ca="1" si="0"/>
        <v>67.264526038238046</v>
      </c>
      <c r="R12" s="57">
        <f t="shared" ca="1" si="1"/>
        <v>57.839697857534844</v>
      </c>
      <c r="S12" s="58">
        <f t="shared" ca="1" si="2"/>
        <v>0</v>
      </c>
      <c r="T12" s="57">
        <f t="shared" ca="1" si="3"/>
        <v>-9.4248281807032015</v>
      </c>
      <c r="V12" s="67" t="s">
        <v>6</v>
      </c>
      <c r="W12" s="57">
        <f t="shared" ca="1" si="4"/>
        <v>49.485491306913907</v>
      </c>
      <c r="X12" s="57">
        <f t="shared" ca="1" si="5"/>
        <v>49.565287952801782</v>
      </c>
      <c r="Y12" s="58">
        <f t="shared" ca="1" si="6"/>
        <v>7.9796645887874718E-2</v>
      </c>
      <c r="Z12" s="57">
        <f t="shared" ca="1" si="7"/>
        <v>0</v>
      </c>
      <c r="AB12" s="56" t="s">
        <v>28</v>
      </c>
      <c r="AC12" s="57">
        <f t="shared" ca="1" si="8"/>
        <v>33.830813278256628</v>
      </c>
      <c r="AD12" s="57">
        <f t="shared" ca="1" si="9"/>
        <v>37.036729173305886</v>
      </c>
      <c r="AE12" s="58">
        <f t="shared" ca="1" si="10"/>
        <v>3.2059158950492588</v>
      </c>
      <c r="AF12" s="57">
        <f t="shared" ca="1" si="11"/>
        <v>0</v>
      </c>
      <c r="AH12" s="38">
        <v>50</v>
      </c>
    </row>
    <row r="13" spans="3:34" x14ac:dyDescent="0.2">
      <c r="K13" s="36"/>
      <c r="M13" s="45"/>
      <c r="P13" s="56" t="s">
        <v>28</v>
      </c>
      <c r="Q13" s="57">
        <f t="shared" ca="1" si="0"/>
        <v>67.661626556513255</v>
      </c>
      <c r="R13" s="57">
        <f t="shared" ca="1" si="1"/>
        <v>57.876151685393324</v>
      </c>
      <c r="S13" s="58">
        <f t="shared" ca="1" si="2"/>
        <v>0</v>
      </c>
      <c r="T13" s="57">
        <f t="shared" ca="1" si="3"/>
        <v>-9.7854748711199306</v>
      </c>
      <c r="V13" s="56" t="s">
        <v>80</v>
      </c>
      <c r="W13" s="57">
        <f t="shared" ca="1" si="4"/>
        <v>52.626951443945543</v>
      </c>
      <c r="X13" s="57">
        <f t="shared" ca="1" si="5"/>
        <v>49.73568750683738</v>
      </c>
      <c r="Y13" s="58">
        <f t="shared" ca="1" si="6"/>
        <v>0</v>
      </c>
      <c r="Z13" s="57">
        <f t="shared" ca="1" si="7"/>
        <v>-2.8912639371081639</v>
      </c>
      <c r="AB13" s="67" t="s">
        <v>35</v>
      </c>
      <c r="AC13" s="57">
        <f t="shared" ca="1" si="8"/>
        <v>38.275227851923738</v>
      </c>
      <c r="AD13" s="57">
        <f t="shared" ca="1" si="9"/>
        <v>37.225024341452297</v>
      </c>
      <c r="AE13" s="58">
        <f t="shared" ca="1" si="10"/>
        <v>0</v>
      </c>
      <c r="AF13" s="57">
        <f t="shared" ca="1" si="11"/>
        <v>-1.0502035104714409</v>
      </c>
      <c r="AH13" s="38">
        <v>50</v>
      </c>
    </row>
    <row r="14" spans="3:34" x14ac:dyDescent="0.2">
      <c r="K14" s="36"/>
      <c r="M14" s="45"/>
      <c r="P14" s="67" t="s">
        <v>32</v>
      </c>
      <c r="Q14" s="57">
        <f t="shared" ca="1" si="0"/>
        <v>80.833921083628837</v>
      </c>
      <c r="R14" s="57">
        <f t="shared" ca="1" si="1"/>
        <v>59.504546164373387</v>
      </c>
      <c r="S14" s="58">
        <f t="shared" ca="1" si="2"/>
        <v>0</v>
      </c>
      <c r="T14" s="57">
        <f t="shared" ca="1" si="3"/>
        <v>-21.32937491925545</v>
      </c>
      <c r="V14" s="56" t="s">
        <v>34</v>
      </c>
      <c r="W14" s="57">
        <f t="shared" ca="1" si="4"/>
        <v>45.348160451157746</v>
      </c>
      <c r="X14" s="57">
        <f t="shared" ca="1" si="5"/>
        <v>49.904781889253961</v>
      </c>
      <c r="Y14" s="58">
        <f t="shared" ca="1" si="6"/>
        <v>4.5566214380962151</v>
      </c>
      <c r="Z14" s="57">
        <f t="shared" ca="1" si="7"/>
        <v>0</v>
      </c>
      <c r="AB14" s="56" t="s">
        <v>25</v>
      </c>
      <c r="AC14" s="57">
        <f t="shared" ca="1" si="8"/>
        <v>38.66837494957732</v>
      </c>
      <c r="AD14" s="57">
        <f t="shared" ca="1" si="9"/>
        <v>41.778825878102019</v>
      </c>
      <c r="AE14" s="58">
        <f t="shared" ca="1" si="10"/>
        <v>3.1104509285246991</v>
      </c>
      <c r="AF14" s="57">
        <f t="shared" ca="1" si="11"/>
        <v>0</v>
      </c>
      <c r="AH14" s="38">
        <v>50</v>
      </c>
    </row>
    <row r="15" spans="3:34" x14ac:dyDescent="0.2">
      <c r="K15" s="36"/>
      <c r="M15" s="45"/>
      <c r="P15" s="67" t="s">
        <v>35</v>
      </c>
      <c r="Q15" s="57">
        <f t="shared" ca="1" si="0"/>
        <v>76.550455703847476</v>
      </c>
      <c r="R15" s="57">
        <f t="shared" ca="1" si="1"/>
        <v>60.007902226246038</v>
      </c>
      <c r="S15" s="58">
        <f t="shared" ca="1" si="2"/>
        <v>0</v>
      </c>
      <c r="T15" s="57">
        <f t="shared" ca="1" si="3"/>
        <v>-16.542553477601437</v>
      </c>
      <c r="V15" s="56" t="s">
        <v>9</v>
      </c>
      <c r="W15" s="57">
        <f t="shared" ca="1" si="4"/>
        <v>42.484784873277881</v>
      </c>
      <c r="X15" s="57">
        <f t="shared" ca="1" si="5"/>
        <v>50.038956201962165</v>
      </c>
      <c r="Y15" s="58">
        <f t="shared" ca="1" si="6"/>
        <v>7.5541713286842835</v>
      </c>
      <c r="Z15" s="57">
        <f t="shared" ca="1" si="7"/>
        <v>0</v>
      </c>
      <c r="AB15" s="56" t="s">
        <v>80</v>
      </c>
      <c r="AC15" s="57">
        <f t="shared" ca="1" si="8"/>
        <v>45.576276874186988</v>
      </c>
      <c r="AD15" s="57">
        <f t="shared" ca="1" si="9"/>
        <v>42.210019200441693</v>
      </c>
      <c r="AE15" s="58">
        <f t="shared" ca="1" si="10"/>
        <v>0</v>
      </c>
      <c r="AF15" s="57">
        <f t="shared" ca="1" si="11"/>
        <v>-3.3662576737452952</v>
      </c>
      <c r="AH15" s="38">
        <v>50</v>
      </c>
    </row>
    <row r="16" spans="3:34" x14ac:dyDescent="0.2">
      <c r="K16" s="36"/>
      <c r="M16" s="45"/>
      <c r="P16" s="67" t="s">
        <v>25</v>
      </c>
      <c r="Q16" s="57">
        <f t="shared" ca="1" si="0"/>
        <v>77.33674989915464</v>
      </c>
      <c r="R16" s="57">
        <f t="shared" ca="1" si="1"/>
        <v>60.67972441629805</v>
      </c>
      <c r="S16" s="58">
        <f t="shared" ca="1" si="2"/>
        <v>0</v>
      </c>
      <c r="T16" s="57">
        <f t="shared" ca="1" si="3"/>
        <v>-16.657025482856589</v>
      </c>
      <c r="V16" s="67" t="s">
        <v>38</v>
      </c>
      <c r="W16" s="57">
        <f t="shared" ca="1" si="4"/>
        <v>41.976924205020651</v>
      </c>
      <c r="X16" s="57">
        <f t="shared" ca="1" si="5"/>
        <v>50.146883803203124</v>
      </c>
      <c r="Y16" s="58">
        <f t="shared" ca="1" si="6"/>
        <v>8.1699595981824729</v>
      </c>
      <c r="Z16" s="57">
        <f t="shared" ca="1" si="7"/>
        <v>0</v>
      </c>
      <c r="AB16" s="56" t="s">
        <v>30</v>
      </c>
      <c r="AC16" s="57">
        <f t="shared" ca="1" si="8"/>
        <v>43.454489578812527</v>
      </c>
      <c r="AD16" s="57">
        <f t="shared" ca="1" si="9"/>
        <v>42.605628176870759</v>
      </c>
      <c r="AE16" s="58">
        <f t="shared" ca="1" si="10"/>
        <v>0</v>
      </c>
      <c r="AF16" s="57">
        <f t="shared" ca="1" si="11"/>
        <v>-0.84886140194176818</v>
      </c>
      <c r="AH16" s="38">
        <v>50</v>
      </c>
    </row>
    <row r="17" spans="3:34" x14ac:dyDescent="0.2">
      <c r="K17" s="36"/>
      <c r="M17" s="45"/>
      <c r="P17" s="56" t="s">
        <v>22</v>
      </c>
      <c r="Q17" s="57">
        <f t="shared" ca="1" si="0"/>
        <v>73.85840187313002</v>
      </c>
      <c r="R17" s="57">
        <f t="shared" ca="1" si="1"/>
        <v>60.697494251969403</v>
      </c>
      <c r="S17" s="58">
        <f t="shared" ca="1" si="2"/>
        <v>0</v>
      </c>
      <c r="T17" s="57">
        <f t="shared" ca="1" si="3"/>
        <v>-13.160907621160618</v>
      </c>
      <c r="V17" s="67" t="s">
        <v>36</v>
      </c>
      <c r="W17" s="57">
        <f t="shared" ca="1" si="4"/>
        <v>35.195143465512004</v>
      </c>
      <c r="X17" s="57">
        <f t="shared" ca="1" si="5"/>
        <v>50.364955082996794</v>
      </c>
      <c r="Y17" s="58">
        <f t="shared" ca="1" si="6"/>
        <v>15.16981161748479</v>
      </c>
      <c r="Z17" s="57">
        <f t="shared" ca="1" si="7"/>
        <v>0</v>
      </c>
      <c r="AB17" s="67" t="s">
        <v>38</v>
      </c>
      <c r="AC17" s="57">
        <f t="shared" ca="1" si="8"/>
        <v>36.353082734281784</v>
      </c>
      <c r="AD17" s="57">
        <f t="shared" ca="1" si="9"/>
        <v>43.428475294200311</v>
      </c>
      <c r="AE17" s="58">
        <f t="shared" ca="1" si="10"/>
        <v>7.0753925599185266</v>
      </c>
      <c r="AF17" s="57">
        <f t="shared" ca="1" si="11"/>
        <v>0</v>
      </c>
      <c r="AH17" s="38">
        <v>50</v>
      </c>
    </row>
    <row r="18" spans="3:34" x14ac:dyDescent="0.2">
      <c r="K18" s="36"/>
      <c r="M18" s="45"/>
      <c r="P18" s="56" t="s">
        <v>34</v>
      </c>
      <c r="Q18" s="57">
        <f t="shared" ca="1" si="0"/>
        <v>78.545317931190795</v>
      </c>
      <c r="R18" s="57">
        <f t="shared" ca="1" si="1"/>
        <v>62.206039065839704</v>
      </c>
      <c r="S18" s="58">
        <f t="shared" ca="1" si="2"/>
        <v>0</v>
      </c>
      <c r="T18" s="57">
        <f t="shared" ca="1" si="3"/>
        <v>-16.339278865351091</v>
      </c>
      <c r="V18" s="56" t="s">
        <v>50</v>
      </c>
      <c r="W18" s="57">
        <f t="shared" ca="1" si="4"/>
        <v>60.228463328085539</v>
      </c>
      <c r="X18" s="57">
        <f t="shared" ca="1" si="5"/>
        <v>51.25351300287862</v>
      </c>
      <c r="Y18" s="58">
        <f t="shared" ca="1" si="6"/>
        <v>0</v>
      </c>
      <c r="Z18" s="57">
        <f t="shared" ca="1" si="7"/>
        <v>-8.9749503252069189</v>
      </c>
      <c r="AB18" s="67" t="s">
        <v>31</v>
      </c>
      <c r="AC18" s="57">
        <f t="shared" ca="1" si="8"/>
        <v>42.414040554180872</v>
      </c>
      <c r="AD18" s="57">
        <f t="shared" ca="1" si="9"/>
        <v>43.651315182341612</v>
      </c>
      <c r="AE18" s="58">
        <f t="shared" ca="1" si="10"/>
        <v>1.2372746281607405</v>
      </c>
      <c r="AF18" s="57">
        <f t="shared" ca="1" si="11"/>
        <v>0</v>
      </c>
      <c r="AH18" s="38">
        <v>50</v>
      </c>
    </row>
    <row r="19" spans="3:34" x14ac:dyDescent="0.2">
      <c r="K19" s="36"/>
      <c r="M19" s="45"/>
      <c r="P19" s="56" t="s">
        <v>10</v>
      </c>
      <c r="Q19" s="57">
        <f t="shared" ca="1" si="0"/>
        <v>85.94791066790917</v>
      </c>
      <c r="R19" s="57">
        <f t="shared" ca="1" si="1"/>
        <v>63.688780426930443</v>
      </c>
      <c r="S19" s="58">
        <f t="shared" ca="1" si="2"/>
        <v>0</v>
      </c>
      <c r="T19" s="57">
        <f t="shared" ca="1" si="3"/>
        <v>-22.259130240978727</v>
      </c>
      <c r="V19" s="56" t="s">
        <v>22</v>
      </c>
      <c r="W19" s="57">
        <f t="shared" ca="1" si="4"/>
        <v>42.642168203367184</v>
      </c>
      <c r="X19" s="57">
        <f t="shared" ca="1" si="5"/>
        <v>51.879584069252886</v>
      </c>
      <c r="Y19" s="58">
        <f t="shared" ca="1" si="6"/>
        <v>9.2374158658857013</v>
      </c>
      <c r="Z19" s="57">
        <f t="shared" ca="1" si="7"/>
        <v>0</v>
      </c>
      <c r="AB19" s="56" t="s">
        <v>50</v>
      </c>
      <c r="AC19" s="57">
        <f t="shared" ca="1" si="8"/>
        <v>52.159379273021528</v>
      </c>
      <c r="AD19" s="57">
        <f t="shared" ca="1" si="9"/>
        <v>44.386844293688931</v>
      </c>
      <c r="AE19" s="58">
        <f t="shared" ca="1" si="10"/>
        <v>0</v>
      </c>
      <c r="AF19" s="57">
        <f t="shared" ca="1" si="11"/>
        <v>-7.7725349793325975</v>
      </c>
      <c r="AH19" s="38">
        <v>50</v>
      </c>
    </row>
    <row r="20" spans="3:34" x14ac:dyDescent="0.2">
      <c r="K20" s="36"/>
      <c r="M20" s="45"/>
      <c r="P20" s="56" t="s">
        <v>6</v>
      </c>
      <c r="Q20" s="57">
        <f t="shared" ca="1" si="0"/>
        <v>85.711385181082889</v>
      </c>
      <c r="R20" s="57">
        <f t="shared" ca="1" si="1"/>
        <v>65.130872161250508</v>
      </c>
      <c r="S20" s="58">
        <f t="shared" ca="1" si="2"/>
        <v>0</v>
      </c>
      <c r="T20" s="57">
        <f t="shared" ca="1" si="3"/>
        <v>-20.580513019832381</v>
      </c>
      <c r="V20" s="56" t="s">
        <v>30</v>
      </c>
      <c r="W20" s="57">
        <f t="shared" ca="1" si="4"/>
        <v>50.176922511650403</v>
      </c>
      <c r="X20" s="57">
        <f t="shared" ca="1" si="5"/>
        <v>53.745306457031788</v>
      </c>
      <c r="Y20" s="58">
        <f t="shared" ca="1" si="6"/>
        <v>3.5683839453813846</v>
      </c>
      <c r="Z20" s="57">
        <f t="shared" ca="1" si="7"/>
        <v>0</v>
      </c>
      <c r="AB20" s="56" t="s">
        <v>9</v>
      </c>
      <c r="AC20" s="57">
        <f t="shared" ca="1" si="8"/>
        <v>36.792902974575483</v>
      </c>
      <c r="AD20" s="57">
        <f t="shared" ca="1" si="9"/>
        <v>44.502801484626133</v>
      </c>
      <c r="AE20" s="58">
        <f t="shared" ca="1" si="10"/>
        <v>7.7098985100506496</v>
      </c>
      <c r="AF20" s="57">
        <f t="shared" ca="1" si="11"/>
        <v>0</v>
      </c>
      <c r="AH20" s="38">
        <v>50</v>
      </c>
    </row>
    <row r="21" spans="3:34" x14ac:dyDescent="0.2">
      <c r="K21" s="36"/>
      <c r="M21" s="45"/>
      <c r="P21" s="56" t="s">
        <v>12</v>
      </c>
      <c r="Q21" s="57">
        <f t="shared" ca="1" si="0"/>
        <v>82.826194286749953</v>
      </c>
      <c r="R21" s="57">
        <f t="shared" ca="1" si="1"/>
        <v>66.824241167137856</v>
      </c>
      <c r="S21" s="58">
        <f t="shared" ca="1" si="2"/>
        <v>0</v>
      </c>
      <c r="T21" s="57">
        <f t="shared" ca="1" si="3"/>
        <v>-16.001953119612097</v>
      </c>
      <c r="V21" s="56" t="s">
        <v>12</v>
      </c>
      <c r="W21" s="57">
        <f t="shared" ca="1" si="4"/>
        <v>47.819725567407332</v>
      </c>
      <c r="X21" s="57">
        <f t="shared" ca="1" si="5"/>
        <v>54.691775236286844</v>
      </c>
      <c r="Y21" s="58">
        <f t="shared" ca="1" si="6"/>
        <v>6.8720496688795123</v>
      </c>
      <c r="Z21" s="57">
        <f t="shared" ca="1" si="7"/>
        <v>0</v>
      </c>
      <c r="AB21" s="56" t="s">
        <v>27</v>
      </c>
      <c r="AC21" s="57">
        <f t="shared" ca="1" si="8"/>
        <v>47.025924500524319</v>
      </c>
      <c r="AD21" s="57">
        <f t="shared" ca="1" si="9"/>
        <v>46.636467948506663</v>
      </c>
      <c r="AE21" s="58">
        <f t="shared" ca="1" si="10"/>
        <v>0</v>
      </c>
      <c r="AF21" s="57">
        <f t="shared" ca="1" si="11"/>
        <v>-0.38945655201765561</v>
      </c>
      <c r="AH21" s="38">
        <v>50</v>
      </c>
    </row>
    <row r="22" spans="3:34" x14ac:dyDescent="0.2">
      <c r="K22" s="36"/>
      <c r="M22" s="45"/>
      <c r="P22" s="56" t="s">
        <v>31</v>
      </c>
      <c r="Q22" s="57">
        <f t="shared" ca="1" si="0"/>
        <v>84.828081108361744</v>
      </c>
      <c r="R22" s="57">
        <f t="shared" ca="1" si="1"/>
        <v>67.883154412756312</v>
      </c>
      <c r="S22" s="58">
        <f t="shared" ca="1" si="2"/>
        <v>0</v>
      </c>
      <c r="T22" s="57">
        <f t="shared" ca="1" si="3"/>
        <v>-16.944926695605432</v>
      </c>
      <c r="V22" s="67" t="s">
        <v>27</v>
      </c>
      <c r="W22" s="57">
        <f t="shared" ca="1" si="4"/>
        <v>54.300860338537476</v>
      </c>
      <c r="X22" s="57">
        <f t="shared" ca="1" si="5"/>
        <v>54.955832437637078</v>
      </c>
      <c r="Y22" s="58">
        <f t="shared" ca="1" si="6"/>
        <v>0.65497209909960219</v>
      </c>
      <c r="Z22" s="57">
        <f t="shared" ca="1" si="7"/>
        <v>0</v>
      </c>
      <c r="AB22" s="67" t="s">
        <v>19</v>
      </c>
      <c r="AC22" s="57">
        <f t="shared" ca="1" si="8"/>
        <v>43.581161453691529</v>
      </c>
      <c r="AD22" s="57">
        <f t="shared" ca="1" si="9"/>
        <v>48.259810259986061</v>
      </c>
      <c r="AE22" s="58">
        <f t="shared" ca="1" si="10"/>
        <v>4.6786488062945324</v>
      </c>
      <c r="AF22" s="57">
        <f t="shared" ca="1" si="11"/>
        <v>0</v>
      </c>
      <c r="AH22" s="38">
        <v>50</v>
      </c>
    </row>
    <row r="23" spans="3:34" x14ac:dyDescent="0.2">
      <c r="K23" s="36"/>
      <c r="M23" s="45"/>
      <c r="P23" s="67" t="s">
        <v>24</v>
      </c>
      <c r="Q23" s="57">
        <f t="shared" ca="1" si="0"/>
        <v>74.875015468949499</v>
      </c>
      <c r="R23" s="57">
        <f t="shared" ca="1" si="1"/>
        <v>68.023210943425028</v>
      </c>
      <c r="S23" s="58">
        <f t="shared" ca="1" si="2"/>
        <v>0</v>
      </c>
      <c r="T23" s="57">
        <f t="shared" ca="1" si="3"/>
        <v>-6.8518045255244715</v>
      </c>
      <c r="V23" s="56" t="s">
        <v>19</v>
      </c>
      <c r="W23" s="57">
        <f t="shared" ca="1" si="4"/>
        <v>50.323190593770697</v>
      </c>
      <c r="X23" s="57">
        <f t="shared" ca="1" si="5"/>
        <v>55.72562888928644</v>
      </c>
      <c r="Y23" s="58">
        <f t="shared" ca="1" si="6"/>
        <v>5.4024382955157435</v>
      </c>
      <c r="Z23" s="57">
        <f t="shared" ca="1" si="7"/>
        <v>0</v>
      </c>
      <c r="AB23" s="67" t="s">
        <v>34</v>
      </c>
      <c r="AC23" s="57">
        <f t="shared" ca="1" si="8"/>
        <v>39.272658965595397</v>
      </c>
      <c r="AD23" s="57">
        <f t="shared" ca="1" si="9"/>
        <v>49.868815039930794</v>
      </c>
      <c r="AE23" s="58">
        <f t="shared" ca="1" si="10"/>
        <v>10.596156074335397</v>
      </c>
      <c r="AF23" s="57">
        <f t="shared" ca="1" si="11"/>
        <v>0</v>
      </c>
      <c r="AH23" s="38">
        <v>50</v>
      </c>
    </row>
    <row r="24" spans="3:34" x14ac:dyDescent="0.2">
      <c r="K24" s="36"/>
      <c r="M24" s="45"/>
      <c r="P24" s="56" t="s">
        <v>16</v>
      </c>
      <c r="Q24" s="57">
        <f t="shared" ca="1" si="0"/>
        <v>105.19083768762351</v>
      </c>
      <c r="R24" s="57">
        <f t="shared" ca="1" si="1"/>
        <v>68.899998685393399</v>
      </c>
      <c r="S24" s="58">
        <f t="shared" ca="1" si="2"/>
        <v>0</v>
      </c>
      <c r="T24" s="57">
        <f t="shared" ca="1" si="3"/>
        <v>-36.290839002230115</v>
      </c>
      <c r="V24" s="67" t="s">
        <v>13</v>
      </c>
      <c r="W24" s="57">
        <f t="shared" ca="1" si="4"/>
        <v>49.304094394938311</v>
      </c>
      <c r="X24" s="57">
        <f t="shared" ca="1" si="5"/>
        <v>56.415561587761317</v>
      </c>
      <c r="Y24" s="58">
        <f t="shared" ca="1" si="6"/>
        <v>7.1114671928230067</v>
      </c>
      <c r="Z24" s="57">
        <f t="shared" ca="1" si="7"/>
        <v>0</v>
      </c>
      <c r="AB24" s="56" t="s">
        <v>45</v>
      </c>
      <c r="AC24" s="57">
        <f t="shared" ca="1" si="8"/>
        <v>61.338831616425423</v>
      </c>
      <c r="AD24" s="57">
        <f t="shared" ca="1" si="9"/>
        <v>49.984314596766055</v>
      </c>
      <c r="AE24" s="58">
        <f t="shared" ca="1" si="10"/>
        <v>0</v>
      </c>
      <c r="AF24" s="57">
        <f t="shared" ca="1" si="11"/>
        <v>-11.354517019659369</v>
      </c>
      <c r="AH24" s="38">
        <v>50</v>
      </c>
    </row>
    <row r="25" spans="3:34" x14ac:dyDescent="0.2">
      <c r="K25" s="36"/>
      <c r="M25" s="45"/>
      <c r="P25" s="67" t="s">
        <v>38</v>
      </c>
      <c r="Q25" s="57">
        <f t="shared" ca="1" si="0"/>
        <v>72.706165468563569</v>
      </c>
      <c r="R25" s="57">
        <f t="shared" ca="1" si="1"/>
        <v>69.236814581090556</v>
      </c>
      <c r="S25" s="58">
        <f t="shared" ca="1" si="2"/>
        <v>0</v>
      </c>
      <c r="T25" s="57">
        <f t="shared" ca="1" si="3"/>
        <v>-3.4693508874730128</v>
      </c>
      <c r="V25" s="56" t="s">
        <v>45</v>
      </c>
      <c r="W25" s="57">
        <f t="shared" ca="1" si="4"/>
        <v>70.827981891040707</v>
      </c>
      <c r="X25" s="57">
        <f t="shared" ca="1" si="5"/>
        <v>56.734710644437961</v>
      </c>
      <c r="Y25" s="58">
        <f t="shared" ca="1" si="6"/>
        <v>0</v>
      </c>
      <c r="Z25" s="57">
        <f t="shared" ca="1" si="7"/>
        <v>-14.093271246602747</v>
      </c>
      <c r="AB25" s="56" t="s">
        <v>6</v>
      </c>
      <c r="AC25" s="57">
        <f t="shared" ca="1" si="8"/>
        <v>42.855692590541445</v>
      </c>
      <c r="AD25" s="57">
        <f t="shared" ca="1" si="9"/>
        <v>50.124112425221774</v>
      </c>
      <c r="AE25" s="58">
        <f t="shared" ca="1" si="10"/>
        <v>7.2684198346803299</v>
      </c>
      <c r="AF25" s="57">
        <f t="shared" ca="1" si="11"/>
        <v>0</v>
      </c>
      <c r="AH25" s="38">
        <v>50</v>
      </c>
    </row>
    <row r="26" spans="3:34" x14ac:dyDescent="0.2">
      <c r="K26" s="36"/>
      <c r="M26" s="45"/>
      <c r="P26" s="67" t="s">
        <v>13</v>
      </c>
      <c r="Q26" s="57">
        <f t="shared" ca="1" si="0"/>
        <v>85.39719651320506</v>
      </c>
      <c r="R26" s="57">
        <f t="shared" ca="1" si="1"/>
        <v>69.241546679373357</v>
      </c>
      <c r="S26" s="58">
        <f t="shared" ca="1" si="2"/>
        <v>0</v>
      </c>
      <c r="T26" s="57">
        <f t="shared" ca="1" si="3"/>
        <v>-16.155649833831703</v>
      </c>
      <c r="V26" s="56" t="s">
        <v>7</v>
      </c>
      <c r="W26" s="57">
        <f t="shared" ca="1" si="4"/>
        <v>55.260953579870105</v>
      </c>
      <c r="X26" s="57">
        <f t="shared" ca="1" si="5"/>
        <v>57.024485016438248</v>
      </c>
      <c r="Y26" s="58">
        <f t="shared" ca="1" si="6"/>
        <v>1.7635314365681438</v>
      </c>
      <c r="Z26" s="57">
        <f t="shared" ca="1" si="7"/>
        <v>0</v>
      </c>
      <c r="AB26" s="56" t="s">
        <v>21</v>
      </c>
      <c r="AC26" s="57">
        <f t="shared" ca="1" si="8"/>
        <v>48.850797173296584</v>
      </c>
      <c r="AD26" s="57">
        <f t="shared" ca="1" si="9"/>
        <v>50.21996904781156</v>
      </c>
      <c r="AE26" s="58">
        <f t="shared" ca="1" si="10"/>
        <v>1.3691718745149757</v>
      </c>
      <c r="AF26" s="57">
        <f t="shared" ca="1" si="11"/>
        <v>0</v>
      </c>
      <c r="AH26" s="38">
        <v>50</v>
      </c>
    </row>
    <row r="27" spans="3:34" x14ac:dyDescent="0.2">
      <c r="K27" s="36"/>
      <c r="M27" s="45"/>
      <c r="P27" s="56" t="s">
        <v>26</v>
      </c>
      <c r="Q27" s="57">
        <f t="shared" ca="1" si="0"/>
        <v>92.162875253794468</v>
      </c>
      <c r="R27" s="57">
        <f t="shared" ca="1" si="1"/>
        <v>69.622732093579515</v>
      </c>
      <c r="S27" s="58">
        <f t="shared" ca="1" si="2"/>
        <v>0</v>
      </c>
      <c r="T27" s="57">
        <f t="shared" ca="1" si="3"/>
        <v>-22.540143160214953</v>
      </c>
      <c r="V27" s="56" t="s">
        <v>11</v>
      </c>
      <c r="W27" s="57">
        <f t="shared" ca="1" si="4"/>
        <v>51.431863098166744</v>
      </c>
      <c r="X27" s="57">
        <f t="shared" ca="1" si="5"/>
        <v>57.63931538791558</v>
      </c>
      <c r="Y27" s="58">
        <f t="shared" ca="1" si="6"/>
        <v>6.2074522897488364</v>
      </c>
      <c r="Z27" s="57">
        <f t="shared" ca="1" si="7"/>
        <v>0</v>
      </c>
      <c r="AB27" s="67" t="s">
        <v>26</v>
      </c>
      <c r="AC27" s="57">
        <f t="shared" ca="1" si="8"/>
        <v>46.081437626897234</v>
      </c>
      <c r="AD27" s="57">
        <f t="shared" ca="1" si="9"/>
        <v>51.623314621600926</v>
      </c>
      <c r="AE27" s="58">
        <f t="shared" ca="1" si="10"/>
        <v>5.5418769947036921</v>
      </c>
      <c r="AF27" s="57">
        <f t="shared" ca="1" si="11"/>
        <v>0</v>
      </c>
      <c r="AH27" s="38">
        <v>50</v>
      </c>
    </row>
    <row r="28" spans="3:34" x14ac:dyDescent="0.2">
      <c r="K28" s="36"/>
      <c r="M28" s="45"/>
      <c r="P28" s="56" t="s">
        <v>80</v>
      </c>
      <c r="Q28" s="57">
        <f t="shared" ca="1" si="0"/>
        <v>91.152553748373975</v>
      </c>
      <c r="R28" s="57">
        <f t="shared" ca="1" si="1"/>
        <v>71.18723762107183</v>
      </c>
      <c r="S28" s="58">
        <f t="shared" ca="1" si="2"/>
        <v>0</v>
      </c>
      <c r="T28" s="57">
        <f t="shared" ca="1" si="3"/>
        <v>-19.965316127302145</v>
      </c>
      <c r="V28" s="56" t="s">
        <v>8</v>
      </c>
      <c r="W28" s="57">
        <f t="shared" ca="1" si="4"/>
        <v>37.723879359719945</v>
      </c>
      <c r="X28" s="57">
        <f t="shared" ca="1" si="5"/>
        <v>58.041282801962772</v>
      </c>
      <c r="Y28" s="58">
        <f t="shared" ca="1" si="6"/>
        <v>20.317403442242828</v>
      </c>
      <c r="Z28" s="57">
        <f t="shared" ca="1" si="7"/>
        <v>0</v>
      </c>
      <c r="AB28" s="56" t="s">
        <v>24</v>
      </c>
      <c r="AC28" s="57">
        <f t="shared" ca="1" si="8"/>
        <v>37.43750773447475</v>
      </c>
      <c r="AD28" s="57">
        <f t="shared" ca="1" si="9"/>
        <v>51.730691864911392</v>
      </c>
      <c r="AE28" s="58">
        <f t="shared" ca="1" si="10"/>
        <v>14.293184130436643</v>
      </c>
      <c r="AF28" s="57">
        <f t="shared" ca="1" si="11"/>
        <v>0</v>
      </c>
      <c r="AH28" s="38">
        <v>50</v>
      </c>
    </row>
    <row r="29" spans="3:34" x14ac:dyDescent="0.2">
      <c r="K29" s="36"/>
      <c r="M29" s="45"/>
      <c r="P29" s="67" t="s">
        <v>5</v>
      </c>
      <c r="Q29" s="57">
        <f t="shared" ca="1" si="0"/>
        <v>82.088186907938891</v>
      </c>
      <c r="R29" s="57">
        <f t="shared" ca="1" si="1"/>
        <v>71.750038819851454</v>
      </c>
      <c r="S29" s="58">
        <f t="shared" ca="1" si="2"/>
        <v>0</v>
      </c>
      <c r="T29" s="57">
        <f t="shared" ca="1" si="3"/>
        <v>-10.338148088087436</v>
      </c>
      <c r="V29" s="67" t="s">
        <v>35</v>
      </c>
      <c r="W29" s="57">
        <f t="shared" ca="1" si="4"/>
        <v>44.196426207204865</v>
      </c>
      <c r="X29" s="57">
        <f t="shared" ca="1" si="5"/>
        <v>58.679147920119824</v>
      </c>
      <c r="Y29" s="58">
        <f t="shared" ca="1" si="6"/>
        <v>14.482721712914959</v>
      </c>
      <c r="Z29" s="57">
        <f t="shared" ca="1" si="7"/>
        <v>0</v>
      </c>
      <c r="AB29" s="56" t="s">
        <v>8</v>
      </c>
      <c r="AC29" s="57">
        <f t="shared" ca="1" si="8"/>
        <v>32.669837854816912</v>
      </c>
      <c r="AD29" s="57">
        <f t="shared" ca="1" si="9"/>
        <v>52.160821001588495</v>
      </c>
      <c r="AE29" s="58">
        <f t="shared" ca="1" si="10"/>
        <v>19.490983146771583</v>
      </c>
      <c r="AF29" s="57">
        <f t="shared" ca="1" si="11"/>
        <v>0</v>
      </c>
      <c r="AH29" s="38">
        <v>50</v>
      </c>
    </row>
    <row r="30" spans="3:34" x14ac:dyDescent="0.2">
      <c r="K30" s="36"/>
      <c r="M30" s="45"/>
      <c r="P30" s="56" t="s">
        <v>9</v>
      </c>
      <c r="Q30" s="57">
        <f t="shared" ca="1" si="0"/>
        <v>73.585805949150966</v>
      </c>
      <c r="R30" s="57">
        <f t="shared" ca="1" si="1"/>
        <v>72.942691016241383</v>
      </c>
      <c r="S30" s="58">
        <f t="shared" ca="1" si="2"/>
        <v>0</v>
      </c>
      <c r="T30" s="57">
        <f t="shared" ca="1" si="3"/>
        <v>-0.6431149329095831</v>
      </c>
      <c r="V30" s="56" t="s">
        <v>29</v>
      </c>
      <c r="W30" s="57">
        <f t="shared" ca="1" si="4"/>
        <v>38.835192215089329</v>
      </c>
      <c r="X30" s="57">
        <f t="shared" ca="1" si="5"/>
        <v>59.613917591059646</v>
      </c>
      <c r="Y30" s="58">
        <f t="shared" ca="1" si="6"/>
        <v>20.778725375970318</v>
      </c>
      <c r="Z30" s="57">
        <f t="shared" ca="1" si="7"/>
        <v>0</v>
      </c>
      <c r="AB30" s="56" t="s">
        <v>12</v>
      </c>
      <c r="AC30" s="57">
        <f t="shared" ca="1" si="8"/>
        <v>41.413097143374976</v>
      </c>
      <c r="AD30" s="57">
        <f t="shared" ca="1" si="9"/>
        <v>52.370090043054155</v>
      </c>
      <c r="AE30" s="58">
        <f t="shared" ca="1" si="10"/>
        <v>10.956992899679179</v>
      </c>
      <c r="AF30" s="57">
        <f t="shared" ca="1" si="11"/>
        <v>0</v>
      </c>
      <c r="AH30" s="38">
        <v>50</v>
      </c>
    </row>
    <row r="31" spans="3:34" x14ac:dyDescent="0.2">
      <c r="K31" s="36"/>
      <c r="M31" s="45"/>
      <c r="P31" s="56" t="s">
        <v>19</v>
      </c>
      <c r="Q31" s="57">
        <f t="shared" ca="1" si="0"/>
        <v>87.162322907383057</v>
      </c>
      <c r="R31" s="57">
        <f t="shared" ca="1" si="1"/>
        <v>73.315449891161705</v>
      </c>
      <c r="S31" s="58">
        <f t="shared" ca="1" si="2"/>
        <v>0</v>
      </c>
      <c r="T31" s="57">
        <f t="shared" ca="1" si="3"/>
        <v>-13.846873016221352</v>
      </c>
      <c r="V31" s="56" t="s">
        <v>24</v>
      </c>
      <c r="W31" s="57">
        <f t="shared" ca="1" si="4"/>
        <v>43.229110336575388</v>
      </c>
      <c r="X31" s="57">
        <f t="shared" ca="1" si="5"/>
        <v>59.760844940969186</v>
      </c>
      <c r="Y31" s="58">
        <f t="shared" ca="1" si="6"/>
        <v>16.531734604393797</v>
      </c>
      <c r="Z31" s="57">
        <f t="shared" ca="1" si="7"/>
        <v>0</v>
      </c>
      <c r="AB31" s="56" t="s">
        <v>29</v>
      </c>
      <c r="AC31" s="57">
        <f t="shared" ca="1" si="8"/>
        <v>33.632263019119023</v>
      </c>
      <c r="AD31" s="57">
        <f t="shared" ca="1" si="9"/>
        <v>52.422429164376879</v>
      </c>
      <c r="AE31" s="58">
        <f t="shared" ca="1" si="10"/>
        <v>18.790166145257857</v>
      </c>
      <c r="AF31" s="57">
        <f t="shared" ca="1" si="11"/>
        <v>0</v>
      </c>
      <c r="AH31" s="38">
        <v>50</v>
      </c>
    </row>
    <row r="32" spans="3:34" x14ac:dyDescent="0.2">
      <c r="C32" s="47" t="s">
        <v>56</v>
      </c>
      <c r="P32" s="56" t="s">
        <v>7</v>
      </c>
      <c r="Q32" s="57">
        <f t="shared" ca="1" si="0"/>
        <v>95.714779275040257</v>
      </c>
      <c r="R32" s="57">
        <f t="shared" ca="1" si="1"/>
        <v>73.437981965693453</v>
      </c>
      <c r="S32" s="58">
        <f t="shared" ca="1" si="2"/>
        <v>0</v>
      </c>
      <c r="T32" s="57">
        <f t="shared" ca="1" si="3"/>
        <v>-22.276797309346804</v>
      </c>
      <c r="V32" s="56" t="s">
        <v>28</v>
      </c>
      <c r="W32" s="57">
        <f t="shared" ca="1" si="4"/>
        <v>39.064458306210859</v>
      </c>
      <c r="X32" s="57">
        <f t="shared" ca="1" si="5"/>
        <v>60.401388127892382</v>
      </c>
      <c r="Y32" s="58">
        <f t="shared" ca="1" si="6"/>
        <v>21.336929821681522</v>
      </c>
      <c r="Z32" s="57">
        <f t="shared" ca="1" si="7"/>
        <v>0</v>
      </c>
      <c r="AB32" s="67" t="s">
        <v>13</v>
      </c>
      <c r="AC32" s="57">
        <f t="shared" ca="1" si="8"/>
        <v>42.69859825660253</v>
      </c>
      <c r="AD32" s="57">
        <f t="shared" ca="1" si="9"/>
        <v>52.462066394032163</v>
      </c>
      <c r="AE32" s="58">
        <f t="shared" ca="1" si="10"/>
        <v>9.7634681374296335</v>
      </c>
      <c r="AF32" s="57">
        <f t="shared" ca="1" si="11"/>
        <v>0</v>
      </c>
      <c r="AH32" s="38">
        <v>50</v>
      </c>
    </row>
    <row r="33" spans="1:34" ht="11.25" customHeight="1" x14ac:dyDescent="0.2">
      <c r="P33" s="56" t="s">
        <v>11</v>
      </c>
      <c r="Q33" s="57">
        <f t="shared" ca="1" si="0"/>
        <v>89.082600013951648</v>
      </c>
      <c r="R33" s="57">
        <f t="shared" ca="1" si="1"/>
        <v>73.748504006868089</v>
      </c>
      <c r="S33" s="58">
        <f t="shared" ca="1" si="2"/>
        <v>0</v>
      </c>
      <c r="T33" s="57">
        <f t="shared" ca="1" si="3"/>
        <v>-15.334096007083559</v>
      </c>
      <c r="V33" s="56" t="s">
        <v>31</v>
      </c>
      <c r="W33" s="57">
        <f t="shared" ca="1" si="4"/>
        <v>48.975515462752057</v>
      </c>
      <c r="X33" s="57">
        <f t="shared" ca="1" si="5"/>
        <v>60.469306879740735</v>
      </c>
      <c r="Y33" s="58">
        <f t="shared" ca="1" si="6"/>
        <v>11.493791416988678</v>
      </c>
      <c r="Z33" s="57">
        <f t="shared" ca="1" si="7"/>
        <v>0</v>
      </c>
      <c r="AB33" s="56" t="s">
        <v>7</v>
      </c>
      <c r="AC33" s="57">
        <f t="shared" ca="1" si="8"/>
        <v>47.857389637520129</v>
      </c>
      <c r="AD33" s="57">
        <f t="shared" ca="1" si="9"/>
        <v>52.742773330731623</v>
      </c>
      <c r="AE33" s="58">
        <f t="shared" ca="1" si="10"/>
        <v>4.8853836932114945</v>
      </c>
      <c r="AF33" s="57">
        <f t="shared" ca="1" si="11"/>
        <v>0</v>
      </c>
      <c r="AH33" s="38">
        <v>50</v>
      </c>
    </row>
    <row r="34" spans="1:34" x14ac:dyDescent="0.2">
      <c r="P34" s="56" t="s">
        <v>14</v>
      </c>
      <c r="Q34" s="57">
        <f t="shared" ca="1" si="0"/>
        <v>110.93110910083584</v>
      </c>
      <c r="R34" s="57">
        <f t="shared" ca="1" si="1"/>
        <v>76.659772557128022</v>
      </c>
      <c r="S34" s="58">
        <f t="shared" ca="1" si="2"/>
        <v>0</v>
      </c>
      <c r="T34" s="57">
        <f t="shared" ca="1" si="3"/>
        <v>-34.271336543707818</v>
      </c>
      <c r="V34" s="56" t="s">
        <v>17</v>
      </c>
      <c r="W34" s="57">
        <f t="shared" ca="1" si="4"/>
        <v>55.486046885213483</v>
      </c>
      <c r="X34" s="57">
        <f t="shared" ca="1" si="5"/>
        <v>60.593623282251656</v>
      </c>
      <c r="Y34" s="58">
        <f t="shared" ca="1" si="6"/>
        <v>5.1075763970381729</v>
      </c>
      <c r="Z34" s="57">
        <f t="shared" ca="1" si="7"/>
        <v>0</v>
      </c>
      <c r="AB34" s="56" t="s">
        <v>10</v>
      </c>
      <c r="AC34" s="57">
        <f t="shared" ca="1" si="8"/>
        <v>42.973955333954585</v>
      </c>
      <c r="AD34" s="57">
        <f t="shared" ca="1" si="9"/>
        <v>52.837125412095048</v>
      </c>
      <c r="AE34" s="58">
        <f t="shared" ca="1" si="10"/>
        <v>9.8631700781404632</v>
      </c>
      <c r="AF34" s="57">
        <f t="shared" ca="1" si="11"/>
        <v>0</v>
      </c>
      <c r="AH34" s="38">
        <v>50</v>
      </c>
    </row>
    <row r="35" spans="1:34" x14ac:dyDescent="0.2">
      <c r="P35" s="56" t="s">
        <v>17</v>
      </c>
      <c r="Q35" s="57">
        <f t="shared" ca="1" si="0"/>
        <v>96.104652316338601</v>
      </c>
      <c r="R35" s="57">
        <f t="shared" ca="1" si="1"/>
        <v>76.906880308315806</v>
      </c>
      <c r="S35" s="58">
        <f t="shared" ca="1" si="2"/>
        <v>0</v>
      </c>
      <c r="T35" s="57">
        <f t="shared" ca="1" si="3"/>
        <v>-19.197772008022795</v>
      </c>
      <c r="V35" s="67" t="s">
        <v>16</v>
      </c>
      <c r="W35" s="57">
        <f t="shared" ca="1" si="4"/>
        <v>60.731958455231677</v>
      </c>
      <c r="X35" s="57">
        <f t="shared" ca="1" si="5"/>
        <v>62.591803681718375</v>
      </c>
      <c r="Y35" s="58">
        <f t="shared" ca="1" si="6"/>
        <v>1.8598452264866978</v>
      </c>
      <c r="Z35" s="57">
        <f t="shared" ca="1" si="7"/>
        <v>0</v>
      </c>
      <c r="AB35" s="67" t="s">
        <v>16</v>
      </c>
      <c r="AC35" s="57">
        <f t="shared" ca="1" si="8"/>
        <v>52.595418843811757</v>
      </c>
      <c r="AD35" s="57">
        <f t="shared" ca="1" si="9"/>
        <v>53.7812298481455</v>
      </c>
      <c r="AE35" s="58">
        <f t="shared" ca="1" si="10"/>
        <v>1.1858110043337433</v>
      </c>
      <c r="AF35" s="57">
        <f t="shared" ca="1" si="11"/>
        <v>0</v>
      </c>
      <c r="AH35" s="38">
        <v>50</v>
      </c>
    </row>
    <row r="36" spans="1:34" x14ac:dyDescent="0.2">
      <c r="P36" s="56" t="s">
        <v>30</v>
      </c>
      <c r="Q36" s="57">
        <f t="shared" ca="1" si="0"/>
        <v>86.908979157625055</v>
      </c>
      <c r="R36" s="57">
        <f t="shared" ca="1" si="1"/>
        <v>78.223803983033037</v>
      </c>
      <c r="S36" s="58">
        <f t="shared" ca="1" si="2"/>
        <v>0</v>
      </c>
      <c r="T36" s="57">
        <f t="shared" ca="1" si="3"/>
        <v>-8.6851751745920183</v>
      </c>
      <c r="V36" s="56" t="s">
        <v>21</v>
      </c>
      <c r="W36" s="57">
        <f t="shared" ca="1" si="4"/>
        <v>56.40804179626118</v>
      </c>
      <c r="X36" s="57">
        <f t="shared" ca="1" si="5"/>
        <v>62.721612805508443</v>
      </c>
      <c r="Y36" s="58">
        <f t="shared" ca="1" si="6"/>
        <v>6.3135710092472621</v>
      </c>
      <c r="Z36" s="57">
        <f t="shared" ca="1" si="7"/>
        <v>0</v>
      </c>
      <c r="AB36" s="56" t="s">
        <v>22</v>
      </c>
      <c r="AC36" s="57">
        <f t="shared" ca="1" si="8"/>
        <v>36.92920093656501</v>
      </c>
      <c r="AD36" s="57">
        <f t="shared" ca="1" si="9"/>
        <v>55.696452016700469</v>
      </c>
      <c r="AE36" s="58">
        <f t="shared" ca="1" si="10"/>
        <v>18.767251080135459</v>
      </c>
      <c r="AF36" s="57">
        <f t="shared" ca="1" si="11"/>
        <v>0</v>
      </c>
      <c r="AH36" s="38">
        <v>50</v>
      </c>
    </row>
    <row r="37" spans="1:34" x14ac:dyDescent="0.2">
      <c r="P37" s="56" t="s">
        <v>18</v>
      </c>
      <c r="Q37" s="57">
        <f t="shared" ca="1" si="0"/>
        <v>81.446815079267097</v>
      </c>
      <c r="R37" s="57">
        <f t="shared" ca="1" si="1"/>
        <v>78.93836874220473</v>
      </c>
      <c r="S37" s="58">
        <f t="shared" ca="1" si="2"/>
        <v>0</v>
      </c>
      <c r="T37" s="57">
        <f t="shared" ca="1" si="3"/>
        <v>-2.5084463370623666</v>
      </c>
      <c r="V37" s="67" t="s">
        <v>10</v>
      </c>
      <c r="W37" s="57">
        <f t="shared" ca="1" si="4"/>
        <v>49.622049360403274</v>
      </c>
      <c r="X37" s="57">
        <f t="shared" ca="1" si="5"/>
        <v>63.679405645713388</v>
      </c>
      <c r="Y37" s="58">
        <f t="shared" ca="1" si="6"/>
        <v>14.057356285310114</v>
      </c>
      <c r="Z37" s="57">
        <f t="shared" ca="1" si="7"/>
        <v>0</v>
      </c>
      <c r="AB37" s="56" t="s">
        <v>11</v>
      </c>
      <c r="AC37" s="57">
        <f t="shared" ca="1" si="8"/>
        <v>44.541300006975824</v>
      </c>
      <c r="AD37" s="57">
        <f t="shared" ca="1" si="9"/>
        <v>56.672912634405243</v>
      </c>
      <c r="AE37" s="58">
        <f t="shared" ca="1" si="10"/>
        <v>12.131612627429419</v>
      </c>
      <c r="AF37" s="57">
        <f t="shared" ca="1" si="11"/>
        <v>0</v>
      </c>
      <c r="AH37" s="38">
        <v>50</v>
      </c>
    </row>
    <row r="38" spans="1:34" x14ac:dyDescent="0.2">
      <c r="A38" s="48"/>
      <c r="B38" s="48"/>
      <c r="C38" s="48"/>
      <c r="D38" s="48"/>
      <c r="E38" s="48"/>
      <c r="F38" s="48"/>
      <c r="G38" s="48"/>
      <c r="H38" s="48"/>
      <c r="I38" s="48"/>
      <c r="J38" s="48"/>
      <c r="K38" s="48"/>
      <c r="L38" s="48"/>
      <c r="M38" s="48"/>
      <c r="N38" s="48"/>
      <c r="O38" s="48"/>
      <c r="P38" s="56" t="s">
        <v>20</v>
      </c>
      <c r="Q38" s="57">
        <f t="shared" ca="1" si="0"/>
        <v>99.029690236754405</v>
      </c>
      <c r="R38" s="57">
        <f t="shared" ca="1" si="1"/>
        <v>79.592764298390435</v>
      </c>
      <c r="S38" s="58">
        <f t="shared" ca="1" si="2"/>
        <v>0</v>
      </c>
      <c r="T38" s="57">
        <f t="shared" ca="1" si="3"/>
        <v>-19.43692593836397</v>
      </c>
      <c r="V38" s="56" t="s">
        <v>15</v>
      </c>
      <c r="W38" s="57">
        <f t="shared" ca="1" si="4"/>
        <v>66.118635855818738</v>
      </c>
      <c r="X38" s="57">
        <f t="shared" ca="1" si="5"/>
        <v>65.666246989779935</v>
      </c>
      <c r="Y38" s="58">
        <f t="shared" ca="1" si="6"/>
        <v>0</v>
      </c>
      <c r="Z38" s="57">
        <f t="shared" ca="1" si="7"/>
        <v>-0.45238886603880246</v>
      </c>
      <c r="AB38" s="56" t="s">
        <v>23</v>
      </c>
      <c r="AC38" s="57">
        <f t="shared" ca="1" si="8"/>
        <v>53.84086549584304</v>
      </c>
      <c r="AD38" s="57">
        <f t="shared" ca="1" si="9"/>
        <v>56.895358188577326</v>
      </c>
      <c r="AE38" s="58">
        <f t="shared" ca="1" si="10"/>
        <v>3.0544926927342857</v>
      </c>
      <c r="AF38" s="57">
        <f t="shared" ca="1" si="11"/>
        <v>0</v>
      </c>
      <c r="AH38" s="38">
        <v>50</v>
      </c>
    </row>
    <row r="39" spans="1:34" x14ac:dyDescent="0.2">
      <c r="A39" s="48"/>
      <c r="B39" s="48"/>
      <c r="C39" s="48"/>
      <c r="D39" s="48"/>
      <c r="E39" s="48"/>
      <c r="F39" s="48"/>
      <c r="G39" s="48"/>
      <c r="H39" s="48"/>
      <c r="I39" s="48"/>
      <c r="J39" s="48"/>
      <c r="K39" s="48"/>
      <c r="L39" s="48"/>
      <c r="M39" s="48"/>
      <c r="N39" s="48"/>
      <c r="O39" s="48"/>
      <c r="P39" s="56" t="s">
        <v>23</v>
      </c>
      <c r="Q39" s="57">
        <f t="shared" ca="1" si="0"/>
        <v>107.68173099168608</v>
      </c>
      <c r="R39" s="57">
        <f t="shared" ca="1" si="1"/>
        <v>80.085218425724293</v>
      </c>
      <c r="S39" s="58">
        <f t="shared" ca="1" si="2"/>
        <v>0</v>
      </c>
      <c r="T39" s="57">
        <f t="shared" ca="1" si="3"/>
        <v>-27.596512565961788</v>
      </c>
      <c r="V39" s="56" t="s">
        <v>26</v>
      </c>
      <c r="W39" s="57">
        <f t="shared" ca="1" si="4"/>
        <v>53.210260837068141</v>
      </c>
      <c r="X39" s="57">
        <f t="shared" ca="1" si="5"/>
        <v>67.844280665083588</v>
      </c>
      <c r="Y39" s="58">
        <f t="shared" ca="1" si="6"/>
        <v>14.634019828015447</v>
      </c>
      <c r="Z39" s="57">
        <f t="shared" ca="1" si="7"/>
        <v>0</v>
      </c>
      <c r="AB39" s="56" t="s">
        <v>42</v>
      </c>
      <c r="AC39" s="57">
        <f t="shared" ca="1" si="8"/>
        <v>48.166167160556583</v>
      </c>
      <c r="AD39" s="57">
        <f t="shared" ca="1" si="9"/>
        <v>57.732920880132703</v>
      </c>
      <c r="AE39" s="58">
        <f t="shared" ca="1" si="10"/>
        <v>9.5667537195761199</v>
      </c>
      <c r="AF39" s="57">
        <f t="shared" ca="1" si="11"/>
        <v>0</v>
      </c>
      <c r="AH39" s="38">
        <v>50</v>
      </c>
    </row>
    <row r="40" spans="1:34" x14ac:dyDescent="0.2">
      <c r="P40" s="67" t="s">
        <v>27</v>
      </c>
      <c r="Q40" s="57">
        <f t="shared" ca="1" si="0"/>
        <v>94.051849001048637</v>
      </c>
      <c r="R40" s="57">
        <f t="shared" ca="1" si="1"/>
        <v>83.70614561093339</v>
      </c>
      <c r="S40" s="58">
        <f t="shared" ca="1" si="2"/>
        <v>0</v>
      </c>
      <c r="T40" s="57">
        <f t="shared" ca="1" si="3"/>
        <v>-10.345703390115247</v>
      </c>
      <c r="V40" s="56" t="s">
        <v>42</v>
      </c>
      <c r="W40" s="57">
        <f t="shared" ca="1" si="4"/>
        <v>55.617499151959713</v>
      </c>
      <c r="X40" s="57">
        <f t="shared" ca="1" si="5"/>
        <v>70.162216397538501</v>
      </c>
      <c r="Y40" s="58">
        <f t="shared" ca="1" si="6"/>
        <v>14.544717245578788</v>
      </c>
      <c r="Z40" s="57">
        <f t="shared" ca="1" si="7"/>
        <v>0</v>
      </c>
      <c r="AB40" s="56" t="s">
        <v>17</v>
      </c>
      <c r="AC40" s="57">
        <f t="shared" ca="1" si="8"/>
        <v>48.052326158169301</v>
      </c>
      <c r="AD40" s="57">
        <f t="shared" ca="1" si="9"/>
        <v>57.783890191775129</v>
      </c>
      <c r="AE40" s="58">
        <f t="shared" ca="1" si="10"/>
        <v>9.731564033605828</v>
      </c>
      <c r="AF40" s="57">
        <f t="shared" ca="1" si="11"/>
        <v>0</v>
      </c>
      <c r="AH40" s="38">
        <v>50</v>
      </c>
    </row>
    <row r="41" spans="1:34" x14ac:dyDescent="0.2">
      <c r="P41" s="56" t="s">
        <v>33</v>
      </c>
      <c r="Q41" s="57">
        <f t="shared" ca="1" si="0"/>
        <v>98.408838473292775</v>
      </c>
      <c r="R41" s="57">
        <f t="shared" ca="1" si="1"/>
        <v>83.821104502660276</v>
      </c>
      <c r="S41" s="58">
        <f t="shared" ca="1" si="2"/>
        <v>0</v>
      </c>
      <c r="T41" s="57">
        <f t="shared" ca="1" si="3"/>
        <v>-14.587733970632499</v>
      </c>
      <c r="V41" s="56" t="s">
        <v>5</v>
      </c>
      <c r="W41" s="57">
        <f t="shared" ca="1" si="4"/>
        <v>47.393636808586841</v>
      </c>
      <c r="X41" s="57">
        <f t="shared" ca="1" si="5"/>
        <v>70.744634100194645</v>
      </c>
      <c r="Y41" s="58">
        <f t="shared" ca="1" si="6"/>
        <v>23.350997291607804</v>
      </c>
      <c r="Z41" s="57">
        <f t="shared" ca="1" si="7"/>
        <v>0</v>
      </c>
      <c r="AB41" s="56" t="s">
        <v>5</v>
      </c>
      <c r="AC41" s="57">
        <f t="shared" ca="1" si="8"/>
        <v>41.044093453969445</v>
      </c>
      <c r="AD41" s="57">
        <f t="shared" ca="1" si="9"/>
        <v>59.252126082761741</v>
      </c>
      <c r="AE41" s="58">
        <f t="shared" ca="1" si="10"/>
        <v>18.208032628792296</v>
      </c>
      <c r="AF41" s="57">
        <f t="shared" ca="1" si="11"/>
        <v>0</v>
      </c>
      <c r="AH41" s="38">
        <v>50</v>
      </c>
    </row>
    <row r="42" spans="1:34" x14ac:dyDescent="0.2">
      <c r="P42" s="56" t="s">
        <v>50</v>
      </c>
      <c r="Q42" s="57">
        <f t="shared" ca="1" si="0"/>
        <v>104.31875854604306</v>
      </c>
      <c r="R42" s="57">
        <f t="shared" ca="1" si="1"/>
        <v>84.748559442805387</v>
      </c>
      <c r="S42" s="58">
        <f t="shared" ca="1" si="2"/>
        <v>0</v>
      </c>
      <c r="T42" s="57">
        <f t="shared" ca="1" si="3"/>
        <v>-19.57019910323767</v>
      </c>
      <c r="V42" s="56" t="s">
        <v>14</v>
      </c>
      <c r="W42" s="57">
        <f t="shared" ca="1" si="4"/>
        <v>64.046105700871308</v>
      </c>
      <c r="X42" s="57">
        <f t="shared" ca="1" si="5"/>
        <v>70.780115793227665</v>
      </c>
      <c r="Y42" s="58">
        <f t="shared" ca="1" si="6"/>
        <v>6.7340100923563568</v>
      </c>
      <c r="Z42" s="57">
        <f t="shared" ca="1" si="7"/>
        <v>0</v>
      </c>
      <c r="AB42" s="56" t="s">
        <v>15</v>
      </c>
      <c r="AC42" s="57">
        <f t="shared" ca="1" si="8"/>
        <v>57.260418314711686</v>
      </c>
      <c r="AD42" s="57">
        <f t="shared" ca="1" si="9"/>
        <v>60.893905553182691</v>
      </c>
      <c r="AE42" s="58">
        <f t="shared" ca="1" si="10"/>
        <v>3.6334872384710053</v>
      </c>
      <c r="AF42" s="57">
        <f t="shared" ca="1" si="11"/>
        <v>0</v>
      </c>
      <c r="AH42" s="38">
        <v>50</v>
      </c>
    </row>
    <row r="43" spans="1:34" x14ac:dyDescent="0.2">
      <c r="P43" s="56" t="s">
        <v>42</v>
      </c>
      <c r="Q43" s="57">
        <f t="shared" ca="1" si="0"/>
        <v>96.332334321113166</v>
      </c>
      <c r="R43" s="57">
        <f t="shared" ca="1" si="1"/>
        <v>85.650251969461422</v>
      </c>
      <c r="S43" s="58">
        <f t="shared" ca="1" si="2"/>
        <v>0</v>
      </c>
      <c r="T43" s="57">
        <f t="shared" ca="1" si="3"/>
        <v>-10.682082351651744</v>
      </c>
      <c r="V43" s="56" t="s">
        <v>39</v>
      </c>
      <c r="W43" s="57">
        <f t="shared" ca="1" si="4"/>
        <v>75.923564735942534</v>
      </c>
      <c r="X43" s="57">
        <f t="shared" ca="1" si="5"/>
        <v>79.242698882065454</v>
      </c>
      <c r="Y43" s="58">
        <f t="shared" ca="1" si="6"/>
        <v>3.31913414612292</v>
      </c>
      <c r="Z43" s="57">
        <f t="shared" ca="1" si="7"/>
        <v>0</v>
      </c>
      <c r="AB43" s="56" t="s">
        <v>39</v>
      </c>
      <c r="AC43" s="57">
        <f t="shared" ca="1" si="8"/>
        <v>65.7517358071986</v>
      </c>
      <c r="AD43" s="57">
        <f t="shared" ca="1" si="9"/>
        <v>66.574363079630885</v>
      </c>
      <c r="AE43" s="58">
        <f t="shared" ca="1" si="10"/>
        <v>0.82262727243228539</v>
      </c>
      <c r="AF43" s="57">
        <f t="shared" ca="1" si="11"/>
        <v>0</v>
      </c>
      <c r="AH43" s="38">
        <v>50</v>
      </c>
    </row>
    <row r="44" spans="1:34" x14ac:dyDescent="0.2">
      <c r="P44" s="67" t="s">
        <v>21</v>
      </c>
      <c r="Q44" s="57">
        <f t="shared" ca="1" si="0"/>
        <v>97.701594346593168</v>
      </c>
      <c r="R44" s="57">
        <f t="shared" ca="1" si="1"/>
        <v>88.738759475340373</v>
      </c>
      <c r="S44" s="58">
        <f t="shared" ca="1" si="2"/>
        <v>0</v>
      </c>
      <c r="T44" s="57">
        <f t="shared" ca="1" si="3"/>
        <v>-8.9628348712527952</v>
      </c>
      <c r="V44" s="56" t="s">
        <v>23</v>
      </c>
      <c r="W44" s="57">
        <f t="shared" ca="1" si="4"/>
        <v>62.170076374854823</v>
      </c>
      <c r="X44" s="57">
        <f t="shared" ca="1" si="5"/>
        <v>80.110415949885621</v>
      </c>
      <c r="Y44" s="58">
        <f t="shared" ca="1" si="6"/>
        <v>17.940339575030798</v>
      </c>
      <c r="Z44" s="57">
        <f t="shared" ca="1" si="7"/>
        <v>0</v>
      </c>
      <c r="AB44" s="67" t="s">
        <v>18</v>
      </c>
      <c r="AC44" s="57">
        <f t="shared" ca="1" si="8"/>
        <v>40.723407539633548</v>
      </c>
      <c r="AD44" s="57">
        <f t="shared" ca="1" si="9"/>
        <v>67.674044491342244</v>
      </c>
      <c r="AE44" s="58">
        <f t="shared" ca="1" si="10"/>
        <v>26.950636951708695</v>
      </c>
      <c r="AF44" s="57">
        <f t="shared" ca="1" si="11"/>
        <v>0</v>
      </c>
      <c r="AH44" s="38">
        <v>50</v>
      </c>
    </row>
    <row r="45" spans="1:34" x14ac:dyDescent="0.2">
      <c r="P45" s="56" t="s">
        <v>45</v>
      </c>
      <c r="Q45" s="57">
        <f t="shared" ca="1" si="0"/>
        <v>122.67766323285085</v>
      </c>
      <c r="R45" s="57">
        <f t="shared" ca="1" si="1"/>
        <v>95.715559681915181</v>
      </c>
      <c r="S45" s="58">
        <f t="shared" ca="1" si="2"/>
        <v>0</v>
      </c>
      <c r="T45" s="57">
        <f t="shared" ca="1" si="3"/>
        <v>-26.962103550935666</v>
      </c>
      <c r="V45" s="67" t="s">
        <v>33</v>
      </c>
      <c r="W45" s="57">
        <f t="shared" ca="1" si="4"/>
        <v>56.816369383193987</v>
      </c>
      <c r="X45" s="57">
        <f t="shared" ca="1" si="5"/>
        <v>80.573934220982267</v>
      </c>
      <c r="Y45" s="58">
        <f t="shared" ca="1" si="6"/>
        <v>23.75756483778828</v>
      </c>
      <c r="Z45" s="57">
        <f t="shared" ca="1" si="7"/>
        <v>0</v>
      </c>
      <c r="AB45" s="56" t="s">
        <v>14</v>
      </c>
      <c r="AC45" s="57">
        <f t="shared" ca="1" si="8"/>
        <v>55.46555455041792</v>
      </c>
      <c r="AD45" s="57">
        <f t="shared" ca="1" si="9"/>
        <v>67.827617795055616</v>
      </c>
      <c r="AE45" s="58">
        <f t="shared" ca="1" si="10"/>
        <v>12.362063244637696</v>
      </c>
      <c r="AF45" s="57">
        <f t="shared" ca="1" si="11"/>
        <v>0</v>
      </c>
      <c r="AH45" s="38">
        <v>50</v>
      </c>
    </row>
    <row r="46" spans="1:34" x14ac:dyDescent="0.2">
      <c r="P46" s="56" t="s">
        <v>39</v>
      </c>
      <c r="Q46" s="57">
        <f t="shared" ca="1" si="0"/>
        <v>131.5034716143972</v>
      </c>
      <c r="R46" s="57">
        <f t="shared" ca="1" si="1"/>
        <v>95.884227819988922</v>
      </c>
      <c r="S46" s="58">
        <f t="shared" ca="1" si="2"/>
        <v>0</v>
      </c>
      <c r="T46" s="57">
        <f t="shared" ca="1" si="3"/>
        <v>-35.619243794408277</v>
      </c>
      <c r="V46" s="56" t="s">
        <v>20</v>
      </c>
      <c r="W46" s="57">
        <f t="shared" ca="1" si="4"/>
        <v>57.174818315955413</v>
      </c>
      <c r="X46" s="57">
        <f t="shared" ca="1" si="5"/>
        <v>81.491949016001684</v>
      </c>
      <c r="Y46" s="58">
        <f t="shared" ca="1" si="6"/>
        <v>24.31713070004627</v>
      </c>
      <c r="Z46" s="57">
        <f t="shared" ca="1" si="7"/>
        <v>0</v>
      </c>
      <c r="AB46" s="56" t="s">
        <v>20</v>
      </c>
      <c r="AC46" s="57">
        <f t="shared" ca="1" si="8"/>
        <v>49.514845118377202</v>
      </c>
      <c r="AD46" s="57">
        <f t="shared" ca="1" si="9"/>
        <v>71.894684579994504</v>
      </c>
      <c r="AE46" s="58">
        <f t="shared" ca="1" si="10"/>
        <v>22.379839461617301</v>
      </c>
      <c r="AF46" s="57">
        <f t="shared" ca="1" si="11"/>
        <v>0</v>
      </c>
      <c r="AH46" s="38">
        <v>50</v>
      </c>
    </row>
    <row r="47" spans="1:34" x14ac:dyDescent="0.2">
      <c r="P47" s="56" t="s">
        <v>15</v>
      </c>
      <c r="Q47" s="57">
        <f t="shared" ca="1" si="0"/>
        <v>114.52083662942337</v>
      </c>
      <c r="R47" s="57">
        <f t="shared" ca="1" si="1"/>
        <v>96.770106951862644</v>
      </c>
      <c r="S47" s="58">
        <f t="shared" ca="1" si="2"/>
        <v>0</v>
      </c>
      <c r="T47" s="57">
        <f t="shared" ca="1" si="3"/>
        <v>-17.750729677560727</v>
      </c>
      <c r="V47" s="56" t="s">
        <v>18</v>
      </c>
      <c r="W47" s="57">
        <f t="shared" ca="1" si="4"/>
        <v>47.023340610652532</v>
      </c>
      <c r="X47" s="57">
        <f t="shared" ca="1" si="5"/>
        <v>86.679571850606649</v>
      </c>
      <c r="Y47" s="58">
        <f t="shared" ca="1" si="6"/>
        <v>39.656231239954117</v>
      </c>
      <c r="Z47" s="57">
        <f t="shared" ca="1" si="7"/>
        <v>0</v>
      </c>
      <c r="AB47" s="56" t="s">
        <v>33</v>
      </c>
      <c r="AC47" s="57">
        <f t="shared" ca="1" si="8"/>
        <v>49.204419236646388</v>
      </c>
      <c r="AD47" s="57">
        <f t="shared" ca="1" si="9"/>
        <v>72.457413894312481</v>
      </c>
      <c r="AE47" s="58">
        <f t="shared" ca="1" si="10"/>
        <v>23.252994657666093</v>
      </c>
      <c r="AF47" s="57">
        <f t="shared" ca="1" si="11"/>
        <v>0</v>
      </c>
      <c r="AH47" s="38">
        <v>50</v>
      </c>
    </row>
    <row r="48" spans="1:34" x14ac:dyDescent="0.2">
      <c r="P48" s="66" t="s">
        <v>76</v>
      </c>
      <c r="Q48" s="59" t="str">
        <f t="shared" ref="Q48" ca="1" si="12">VLOOKUP($P48,INDIRECT("'" &amp; $Q$3 &amp; "'!$A$7:$J$47"),2,FALSE)</f>
        <v>n/a</v>
      </c>
      <c r="R48" s="59" t="str">
        <f t="shared" ref="R48" ca="1" si="13">VLOOKUP($P48,INDIRECT("'" &amp; $Q$3 &amp; "'!$A$7:$J$47"),7,FALSE)</f>
        <v>n/a</v>
      </c>
      <c r="S48" s="60" t="str">
        <f t="shared" ref="S48" ca="1" si="14">IFERROR(MAX(0,R48-Q48),"n/a")</f>
        <v>n/a</v>
      </c>
      <c r="T48" s="59" t="str">
        <f t="shared" ref="T48" ca="1" si="15">IFERROR(-MAX(0,Q48-R48),"n/a")</f>
        <v>n/a</v>
      </c>
      <c r="V48" s="66" t="s">
        <v>76</v>
      </c>
      <c r="W48" s="59" t="str">
        <f t="shared" ref="W48" ca="1" si="16">VLOOKUP($V48,INDIRECT("'" &amp; $Q$3 &amp; "'!$A$7:$J$47"),4,FALSE)</f>
        <v>n/a</v>
      </c>
      <c r="X48" s="59" t="str">
        <f t="shared" ref="X48" ca="1" si="17">VLOOKUP($V48,INDIRECT("'" &amp; $Q$3 &amp; "'!$A$7:$J$47"),9,FALSE)</f>
        <v>n/a</v>
      </c>
      <c r="Y48" s="60" t="str">
        <f t="shared" ref="Y48" ca="1" si="18">IFERROR(MAX(0,X48-W48),"n/a")</f>
        <v>n/a</v>
      </c>
      <c r="Z48" s="59" t="str">
        <f t="shared" ref="Z48" ca="1" si="19">IFERROR(-MAX(0,W48-X48),"n/a")</f>
        <v>n/a</v>
      </c>
      <c r="AB48" s="66" t="s">
        <v>76</v>
      </c>
      <c r="AC48" s="59" t="str">
        <f t="shared" ref="AC48" ca="1" si="20">VLOOKUP($AB48,INDIRECT("'" &amp; $Q$3 &amp; "'!$A$7:$J$47"),5,FALSE)</f>
        <v>n/a</v>
      </c>
      <c r="AD48" s="59" t="str">
        <f t="shared" ref="AD48" ca="1" si="21">VLOOKUP($AB48,INDIRECT("'" &amp; $Q$3 &amp; "'!$A$7:$J$47"),10,FALSE)</f>
        <v>n/a</v>
      </c>
      <c r="AE48" s="60" t="str">
        <f t="shared" ref="AE48" ca="1" si="22">IFERROR(MAX(0,AD48-AC48),"n/a")</f>
        <v>n/a</v>
      </c>
      <c r="AF48" s="59" t="str">
        <f t="shared" ref="AF48" ca="1" si="23">IFERROR(-MAX(0,AC48-AD48),"n/a")</f>
        <v>n/a</v>
      </c>
      <c r="AH48" s="38">
        <v>50</v>
      </c>
    </row>
    <row r="56" spans="3:3" x14ac:dyDescent="0.2">
      <c r="C56" s="47" t="s">
        <v>67</v>
      </c>
    </row>
    <row r="57" spans="3:3" ht="7.5" customHeight="1" x14ac:dyDescent="0.2"/>
    <row r="79" spans="1:15" ht="7.5" customHeight="1" x14ac:dyDescent="0.2"/>
    <row r="80" spans="1:15" ht="89.25" customHeight="1" x14ac:dyDescent="0.2">
      <c r="A80" s="96" t="str">
        <f>"Notes.  Median net household incomes are from a survey in or close to " &amp; 2011 &amp; ", expressed in current prices and are before housing costs (or other forms of “committed” expenditure)." &amp; " Results are shown on an equivalised basis (equivalence scale is the square root of the household size) and account for all " &amp; "relevant cash benefits (social assistance, family benefits, housing-related cash support)." &amp; " Income levels are net of any income taxes and social contributions and account for all cash benefit entitlements of a family with a working-age head employed full-time earning 50% of the AW." &amp; " Where benefit rules are not determined on a national level but vary by region or municipality, results refer to a “typical” case (e.g. Michigan in the United States, the capital in some other countries)." &amp; " Calculations for families with children assume two children aged 4 and 6 and neither childcare benefits nor childcare costs are considered" &amp; ". Cash housing assistance represents cash benefits for someone in privately-rented accommodation with rent plus other charges amounting to 20% of AW."</f>
        <v>Notes.  Median net household incomes are from a survey in or close to 2011, expressed in current prices and are before housing costs (or other forms of “committed” expenditure). Results are shown on an equivalised basis (equivalence scale is the square root of the household size) and account for all relevant cash benefits (social assistance, family benefits, housing-related cash support). Income levels are net of any income taxes and social contributions and account for all cash benefit entitlements of a family with a working-age head employed full-time earning 50% of the AW. Where benefit rules are not determined on a national level but vary by region or municipality, results refer to a “typical” case (e.g. Michigan in the United States, the capital in some other countries). Calculations for families with children assume two children aged 4 and 6 and neither childcare benefits nor childcare costs are considered. Cash housing assistance represents cash benefits for someone in privately-rented accommodation with rent plus other charges amounting to 20% of AW.</v>
      </c>
      <c r="B80" s="96"/>
      <c r="C80" s="96"/>
      <c r="D80" s="96"/>
      <c r="E80" s="96"/>
      <c r="F80" s="96"/>
      <c r="G80" s="96"/>
      <c r="H80" s="96"/>
      <c r="I80" s="96"/>
      <c r="J80" s="96"/>
      <c r="K80" s="96"/>
      <c r="L80" s="96"/>
      <c r="M80" s="96"/>
      <c r="N80" s="96"/>
      <c r="O80" s="96"/>
    </row>
    <row r="81" spans="1:34" ht="32.25" customHeight="1" x14ac:dyDescent="0.2">
      <c r="A81" s="96" t="s">
        <v>44</v>
      </c>
      <c r="B81" s="96"/>
      <c r="C81" s="96"/>
      <c r="D81" s="96"/>
      <c r="E81" s="96"/>
      <c r="F81" s="96"/>
      <c r="G81" s="96"/>
      <c r="H81" s="96"/>
      <c r="I81" s="96"/>
      <c r="J81" s="96"/>
      <c r="K81" s="96"/>
      <c r="L81" s="96"/>
      <c r="M81" s="96"/>
      <c r="N81" s="96"/>
      <c r="O81" s="96"/>
      <c r="P81" s="49"/>
      <c r="Q81" s="49"/>
      <c r="R81" s="49"/>
      <c r="S81" s="49"/>
      <c r="T81" s="49"/>
      <c r="U81" s="49"/>
      <c r="V81" s="49"/>
      <c r="W81" s="49"/>
      <c r="X81" s="49"/>
    </row>
    <row r="82" spans="1:34" ht="12.75" customHeight="1" x14ac:dyDescent="0.2">
      <c r="A82" s="50" t="s">
        <v>46</v>
      </c>
      <c r="B82" s="51"/>
      <c r="C82" s="51"/>
      <c r="D82" s="51"/>
      <c r="E82" s="51"/>
      <c r="F82" s="51"/>
      <c r="G82" s="51"/>
      <c r="H82" s="51"/>
      <c r="I82" s="51"/>
      <c r="J82" s="51"/>
      <c r="K82" s="51"/>
      <c r="L82" s="51"/>
      <c r="M82" s="51"/>
      <c r="N82" s="51"/>
      <c r="O82" s="51"/>
      <c r="P82" s="49"/>
      <c r="Q82" s="49"/>
      <c r="R82" s="49"/>
      <c r="S82" s="49"/>
      <c r="T82" s="49"/>
      <c r="U82" s="49"/>
      <c r="V82" s="49"/>
      <c r="W82" s="49"/>
      <c r="X82" s="49"/>
    </row>
    <row r="83" spans="1:34" s="68" customFormat="1" ht="66" customHeight="1" x14ac:dyDescent="0.2">
      <c r="A83" s="97" t="s">
        <v>54</v>
      </c>
      <c r="B83" s="97"/>
      <c r="C83" s="97"/>
      <c r="D83" s="97"/>
      <c r="E83" s="97"/>
      <c r="F83" s="97"/>
      <c r="G83" s="97"/>
      <c r="H83" s="97"/>
      <c r="I83" s="97"/>
      <c r="J83" s="97"/>
      <c r="K83" s="97"/>
      <c r="L83" s="97"/>
      <c r="M83" s="97"/>
      <c r="N83" s="97"/>
      <c r="O83" s="97"/>
      <c r="P83" s="49"/>
      <c r="Q83" s="49"/>
      <c r="R83" s="49"/>
      <c r="S83" s="49"/>
      <c r="T83" s="49"/>
      <c r="U83" s="49"/>
      <c r="V83" s="49"/>
      <c r="W83" s="49"/>
      <c r="X83" s="49"/>
      <c r="Y83" s="44"/>
      <c r="Z83" s="44"/>
      <c r="AA83" s="44"/>
      <c r="AB83" s="44"/>
      <c r="AC83" s="44"/>
      <c r="AD83" s="44"/>
      <c r="AE83" s="44"/>
      <c r="AF83" s="44"/>
      <c r="AG83" s="44"/>
      <c r="AH83" s="44"/>
    </row>
    <row r="84" spans="1:34" ht="12.75" customHeight="1" x14ac:dyDescent="0.2">
      <c r="A84" s="92" t="s">
        <v>81</v>
      </c>
      <c r="B84" s="92"/>
      <c r="C84" s="92"/>
      <c r="D84" s="92"/>
      <c r="E84" s="92"/>
      <c r="F84" s="92"/>
      <c r="G84" s="92"/>
      <c r="H84" s="92"/>
      <c r="I84" s="92"/>
      <c r="J84" s="92"/>
      <c r="K84" s="92"/>
      <c r="P84" s="68"/>
      <c r="Q84" s="68"/>
      <c r="R84" s="68"/>
      <c r="S84" s="68"/>
      <c r="T84" s="68"/>
      <c r="U84" s="68"/>
      <c r="V84" s="68"/>
      <c r="W84" s="68"/>
      <c r="X84" s="68"/>
      <c r="Y84" s="68"/>
      <c r="Z84" s="68"/>
      <c r="AA84" s="68"/>
      <c r="AB84" s="68"/>
      <c r="AC84" s="68"/>
      <c r="AD84" s="68"/>
      <c r="AE84" s="68"/>
      <c r="AF84" s="68"/>
      <c r="AG84" s="68"/>
      <c r="AH84" s="68"/>
    </row>
    <row r="85" spans="1:34" x14ac:dyDescent="0.2">
      <c r="A85" s="69"/>
      <c r="B85" s="69"/>
      <c r="C85" s="69"/>
      <c r="D85" s="69"/>
      <c r="E85" s="69"/>
      <c r="F85" s="69"/>
      <c r="G85" s="69"/>
      <c r="H85" s="69"/>
      <c r="I85" s="69"/>
      <c r="J85" s="69"/>
      <c r="K85" s="69"/>
      <c r="L85" s="45"/>
      <c r="P85" s="45"/>
    </row>
    <row r="86" spans="1:34" ht="12.75" x14ac:dyDescent="0.2">
      <c r="A86" s="68" t="s">
        <v>48</v>
      </c>
      <c r="B86" s="68"/>
      <c r="C86" s="68"/>
      <c r="D86" s="70" t="s">
        <v>49</v>
      </c>
      <c r="E86" s="71"/>
      <c r="F86" s="71"/>
      <c r="G86" s="72"/>
      <c r="H86" s="72"/>
      <c r="I86" s="69"/>
      <c r="J86" s="69"/>
      <c r="K86" s="69"/>
      <c r="L86" s="45"/>
      <c r="Q86" s="45"/>
    </row>
    <row r="87" spans="1:34" ht="12.75" x14ac:dyDescent="0.2">
      <c r="A87" s="77" t="s">
        <v>83</v>
      </c>
      <c r="B87" s="77"/>
      <c r="C87" s="77"/>
      <c r="D87" s="37" t="s">
        <v>57</v>
      </c>
      <c r="E87" s="1"/>
      <c r="H87" s="72"/>
      <c r="I87" s="73"/>
      <c r="J87" s="73"/>
      <c r="K87" s="73"/>
      <c r="L87" s="45"/>
      <c r="Q87" s="45"/>
    </row>
    <row r="88" spans="1:34" x14ac:dyDescent="0.2">
      <c r="A88" s="74" t="s">
        <v>40</v>
      </c>
      <c r="B88" s="68"/>
      <c r="C88" s="68"/>
      <c r="D88" s="75" t="s">
        <v>82</v>
      </c>
      <c r="E88" s="75"/>
      <c r="F88" s="75"/>
      <c r="G88" s="73"/>
      <c r="H88" s="73"/>
      <c r="I88" s="73"/>
      <c r="J88" s="73"/>
      <c r="K88" s="73"/>
      <c r="Q88" s="45"/>
    </row>
    <row r="89" spans="1:34" x14ac:dyDescent="0.2">
      <c r="A89" s="68" t="s">
        <v>41</v>
      </c>
      <c r="B89" s="80">
        <f ca="1">TODAY()</f>
        <v>42982</v>
      </c>
      <c r="C89" s="80"/>
      <c r="D89" s="68"/>
      <c r="E89" s="68"/>
      <c r="F89" s="68"/>
      <c r="G89" s="76"/>
      <c r="H89" s="76"/>
      <c r="I89" s="76"/>
      <c r="J89" s="76"/>
      <c r="K89" s="76"/>
    </row>
  </sheetData>
  <sortState ref="AB9:AF47">
    <sortCondition ref="AD9:AD47"/>
  </sortState>
  <mergeCells count="8">
    <mergeCell ref="B89:C89"/>
    <mergeCell ref="AH7:AH8"/>
    <mergeCell ref="C1:N1"/>
    <mergeCell ref="C2:N2"/>
    <mergeCell ref="A80:O80"/>
    <mergeCell ref="A81:O81"/>
    <mergeCell ref="A83:O83"/>
    <mergeCell ref="A84:K84"/>
  </mergeCells>
  <hyperlinks>
    <hyperlink ref="D88" r:id="rId1"/>
    <hyperlink ref="D86" r:id="rId2"/>
    <hyperlink ref="D87" r:id="rId3" display="http://www.oecd.org/els/social/inequality"/>
  </hyperlinks>
  <pageMargins left="0.23622047244094491" right="0.23622047244094491" top="0.74803149606299213" bottom="0.74803149606299213" header="0.31496062992125984" footer="0.31496062992125984"/>
  <pageSetup paperSize="9" scale="62" orientation="portrait" r:id="rId4"/>
  <headerFooter>
    <oddFooter>&amp;LBenefits and Wages: OECD Indicators
&amp;RPrinted from www.oecd.org/els/social/workincentives
 on &amp;D</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60"/>
  <sheetViews>
    <sheetView showGridLines="0" topLeftCell="A4" workbookViewId="0">
      <selection activeCell="B45" sqref="B45"/>
    </sheetView>
  </sheetViews>
  <sheetFormatPr defaultRowHeight="12" x14ac:dyDescent="0.2"/>
  <cols>
    <col min="1" max="1" width="22" style="1" customWidth="1"/>
    <col min="2" max="10" width="10.28515625" style="1" customWidth="1"/>
    <col min="11" max="11" width="3.85546875" style="1" customWidth="1"/>
    <col min="12" max="12" width="11.140625" style="1" customWidth="1"/>
    <col min="13" max="16384" width="9.140625" style="1"/>
  </cols>
  <sheetData>
    <row r="1" spans="1:15" ht="14.25" x14ac:dyDescent="0.2">
      <c r="B1" s="81" t="s">
        <v>60</v>
      </c>
      <c r="C1" s="81"/>
      <c r="D1" s="81"/>
      <c r="E1" s="81"/>
      <c r="F1" s="81"/>
      <c r="G1" s="81"/>
      <c r="H1" s="81"/>
      <c r="I1" s="81"/>
      <c r="J1" s="81"/>
    </row>
    <row r="2" spans="1:15" ht="12.75" x14ac:dyDescent="0.2">
      <c r="B2" s="82" t="s">
        <v>84</v>
      </c>
      <c r="C2" s="82"/>
      <c r="D2" s="82"/>
      <c r="E2" s="82"/>
      <c r="F2" s="82"/>
      <c r="G2" s="82"/>
      <c r="H2" s="82"/>
      <c r="I2" s="82"/>
      <c r="J2" s="82"/>
    </row>
    <row r="3" spans="1:15" ht="23.25" customHeight="1" x14ac:dyDescent="0.2">
      <c r="B3" s="83" t="s">
        <v>58</v>
      </c>
      <c r="C3" s="83"/>
      <c r="D3" s="83"/>
      <c r="E3" s="83"/>
      <c r="G3" s="83" t="s">
        <v>59</v>
      </c>
      <c r="H3" s="83"/>
      <c r="I3" s="83"/>
      <c r="J3" s="83"/>
      <c r="M3" s="39"/>
      <c r="N3" s="39"/>
      <c r="O3" s="39"/>
    </row>
    <row r="4" spans="1:15" ht="15.75" customHeight="1" x14ac:dyDescent="0.2">
      <c r="A4" s="19"/>
      <c r="B4" s="84" t="s">
        <v>0</v>
      </c>
      <c r="C4" s="85"/>
      <c r="D4" s="84" t="s">
        <v>1</v>
      </c>
      <c r="E4" s="85"/>
      <c r="G4" s="86" t="s">
        <v>0</v>
      </c>
      <c r="H4" s="85"/>
      <c r="I4" s="86" t="s">
        <v>1</v>
      </c>
      <c r="J4" s="85"/>
    </row>
    <row r="5" spans="1:15" ht="57.6" customHeight="1" x14ac:dyDescent="0.2">
      <c r="A5" s="24"/>
      <c r="B5" s="3" t="s">
        <v>2</v>
      </c>
      <c r="C5" s="4" t="s">
        <v>53</v>
      </c>
      <c r="D5" s="3" t="s">
        <v>3</v>
      </c>
      <c r="E5" s="4" t="s">
        <v>53</v>
      </c>
      <c r="G5" s="5" t="s">
        <v>2</v>
      </c>
      <c r="H5" s="4" t="s">
        <v>53</v>
      </c>
      <c r="I5" s="3" t="s">
        <v>3</v>
      </c>
      <c r="J5" s="4" t="s">
        <v>53</v>
      </c>
      <c r="L5" s="40" t="s">
        <v>62</v>
      </c>
    </row>
    <row r="6" spans="1:15" ht="12" customHeight="1" x14ac:dyDescent="0.2">
      <c r="A6" s="20" t="s">
        <v>4</v>
      </c>
      <c r="B6" s="2"/>
      <c r="C6" s="6"/>
      <c r="D6" s="2"/>
      <c r="E6" s="6"/>
      <c r="G6" s="7"/>
      <c r="H6" s="6"/>
      <c r="I6" s="2"/>
      <c r="J6" s="6"/>
      <c r="L6" s="41"/>
    </row>
    <row r="7" spans="1:15" x14ac:dyDescent="0.2">
      <c r="A7" s="21" t="s">
        <v>5</v>
      </c>
      <c r="B7" s="8">
        <v>81.883833292675362</v>
      </c>
      <c r="C7" s="9">
        <v>57.900613790799525</v>
      </c>
      <c r="D7" s="8">
        <v>47.275653193804565</v>
      </c>
      <c r="E7" s="9">
        <v>40.941916646337681</v>
      </c>
      <c r="F7" s="16"/>
      <c r="G7" s="10">
        <v>72.310290298346118</v>
      </c>
      <c r="H7" s="9">
        <v>59.266158741755689</v>
      </c>
      <c r="I7" s="8">
        <v>70.766625510219356</v>
      </c>
      <c r="J7" s="9">
        <v>58.964389142078787</v>
      </c>
      <c r="K7" s="11"/>
      <c r="L7" s="42">
        <v>50</v>
      </c>
    </row>
    <row r="8" spans="1:15" x14ac:dyDescent="0.2">
      <c r="A8" s="21" t="s">
        <v>6</v>
      </c>
      <c r="B8" s="8">
        <v>84.366074660837612</v>
      </c>
      <c r="C8" s="9">
        <v>59.655823494768818</v>
      </c>
      <c r="D8" s="8">
        <v>48.708775915906664</v>
      </c>
      <c r="E8" s="9">
        <v>42.183037330418806</v>
      </c>
      <c r="F8" s="17"/>
      <c r="G8" s="10">
        <v>64.54847295836538</v>
      </c>
      <c r="H8" s="9">
        <v>45.642662944096642</v>
      </c>
      <c r="I8" s="8">
        <v>49.343003348199233</v>
      </c>
      <c r="J8" s="9">
        <v>49.929088228582195</v>
      </c>
      <c r="K8" s="11"/>
      <c r="L8" s="42">
        <v>50</v>
      </c>
    </row>
    <row r="9" spans="1:15" x14ac:dyDescent="0.2">
      <c r="A9" s="21" t="s">
        <v>7</v>
      </c>
      <c r="B9" s="8">
        <v>96.24015524879826</v>
      </c>
      <c r="C9" s="9">
        <v>68.052066398871347</v>
      </c>
      <c r="D9" s="8">
        <v>55.564279539745051</v>
      </c>
      <c r="E9" s="9">
        <v>48.12007762439913</v>
      </c>
      <c r="G9" s="10">
        <v>72.863845687326659</v>
      </c>
      <c r="H9" s="9">
        <v>58.821013033796021</v>
      </c>
      <c r="I9" s="8">
        <v>56.764145267286025</v>
      </c>
      <c r="J9" s="9">
        <v>51.386557512150894</v>
      </c>
      <c r="K9" s="11"/>
      <c r="L9" s="42">
        <v>50</v>
      </c>
    </row>
    <row r="10" spans="1:15" x14ac:dyDescent="0.2">
      <c r="A10" s="21" t="s">
        <v>8</v>
      </c>
      <c r="B10" s="8">
        <v>65.350372914178394</v>
      </c>
      <c r="C10" s="9">
        <v>46.209691840685217</v>
      </c>
      <c r="D10" s="8">
        <v>37.730055393643326</v>
      </c>
      <c r="E10" s="9">
        <v>32.675186457089197</v>
      </c>
      <c r="G10" s="10">
        <v>57.005612864964235</v>
      </c>
      <c r="H10" s="9">
        <v>49.840148507208788</v>
      </c>
      <c r="I10" s="8">
        <v>56.58226767096609</v>
      </c>
      <c r="J10" s="9">
        <v>50.820605391664039</v>
      </c>
      <c r="K10" s="11"/>
      <c r="L10" s="42">
        <v>50</v>
      </c>
    </row>
    <row r="11" spans="1:15" x14ac:dyDescent="0.2">
      <c r="A11" s="21" t="s">
        <v>50</v>
      </c>
      <c r="B11" s="8">
        <v>101.03519270712454</v>
      </c>
      <c r="C11" s="9">
        <v>71.442669901697371</v>
      </c>
      <c r="D11" s="8">
        <v>58.332695707084071</v>
      </c>
      <c r="E11" s="9">
        <v>50.517596353562269</v>
      </c>
      <c r="G11" s="10">
        <v>81.889023689124443</v>
      </c>
      <c r="H11" s="9">
        <v>57.904283955325724</v>
      </c>
      <c r="I11" s="8">
        <v>49.541187313388228</v>
      </c>
      <c r="J11" s="9">
        <v>42.903926747037545</v>
      </c>
      <c r="K11" s="11"/>
      <c r="L11" s="42">
        <v>50</v>
      </c>
    </row>
    <row r="12" spans="1:15" x14ac:dyDescent="0.2">
      <c r="A12" s="21" t="s">
        <v>9</v>
      </c>
      <c r="B12" s="8">
        <v>71.83319597813356</v>
      </c>
      <c r="C12" s="9">
        <v>50.793739990440471</v>
      </c>
      <c r="D12" s="8">
        <v>41.472915034726554</v>
      </c>
      <c r="E12" s="9">
        <v>35.91659798906678</v>
      </c>
      <c r="G12" s="10">
        <v>71.420768116871031</v>
      </c>
      <c r="H12" s="9">
        <v>51.961996010220602</v>
      </c>
      <c r="I12" s="8">
        <v>48.73577417869334</v>
      </c>
      <c r="J12" s="9">
        <v>43.238714196229928</v>
      </c>
      <c r="K12" s="11"/>
      <c r="L12" s="42">
        <v>50</v>
      </c>
    </row>
    <row r="13" spans="1:15" x14ac:dyDescent="0.2">
      <c r="A13" s="21" t="s">
        <v>10</v>
      </c>
      <c r="B13" s="8">
        <v>85.048198420871358</v>
      </c>
      <c r="C13" s="9">
        <v>60.138157831097161</v>
      </c>
      <c r="D13" s="8">
        <v>49.102600252382786</v>
      </c>
      <c r="E13" s="9">
        <v>42.524099210435679</v>
      </c>
      <c r="G13" s="10">
        <v>63.296821714700243</v>
      </c>
      <c r="H13" s="9">
        <v>50.216418999630456</v>
      </c>
      <c r="I13" s="8">
        <v>63.374522542572663</v>
      </c>
      <c r="J13" s="9">
        <v>52.61897659629274</v>
      </c>
      <c r="K13" s="11"/>
      <c r="L13" s="42">
        <v>50</v>
      </c>
    </row>
    <row r="14" spans="1:15" x14ac:dyDescent="0.2">
      <c r="A14" s="22" t="s">
        <v>11</v>
      </c>
      <c r="B14" s="8">
        <v>83.852230169581446</v>
      </c>
      <c r="C14" s="9">
        <v>59.292480570526244</v>
      </c>
      <c r="D14" s="8">
        <v>48.412107660558313</v>
      </c>
      <c r="E14" s="9">
        <v>41.926115084790723</v>
      </c>
      <c r="G14" s="10">
        <v>68.525991501401478</v>
      </c>
      <c r="H14" s="9">
        <v>51.942969291658315</v>
      </c>
      <c r="I14" s="8">
        <v>49.63612229352519</v>
      </c>
      <c r="J14" s="9">
        <v>43.888143664327451</v>
      </c>
      <c r="K14" s="11"/>
      <c r="L14" s="42">
        <v>50</v>
      </c>
    </row>
    <row r="15" spans="1:15" x14ac:dyDescent="0.2">
      <c r="A15" s="21" t="s">
        <v>12</v>
      </c>
      <c r="B15" s="8">
        <v>81.35770281781798</v>
      </c>
      <c r="C15" s="9">
        <v>57.528583364238969</v>
      </c>
      <c r="D15" s="8">
        <v>46.971891622516779</v>
      </c>
      <c r="E15" s="9">
        <v>40.67885140890899</v>
      </c>
      <c r="G15" s="10">
        <v>68.696225770834602</v>
      </c>
      <c r="H15" s="9">
        <v>54.453009614175983</v>
      </c>
      <c r="I15" s="8">
        <v>62.931261812137407</v>
      </c>
      <c r="J15" s="9">
        <v>51.647555429142692</v>
      </c>
      <c r="K15" s="11"/>
      <c r="L15" s="42">
        <v>50</v>
      </c>
    </row>
    <row r="16" spans="1:15" x14ac:dyDescent="0.2">
      <c r="A16" s="21" t="s">
        <v>13</v>
      </c>
      <c r="B16" s="8">
        <v>84.513836199336225</v>
      </c>
      <c r="C16" s="9">
        <v>59.760306680639758</v>
      </c>
      <c r="D16" s="8">
        <v>48.794086079934715</v>
      </c>
      <c r="E16" s="9">
        <v>42.256918099668113</v>
      </c>
      <c r="G16" s="10">
        <v>67.002397314222421</v>
      </c>
      <c r="H16" s="9">
        <v>57.782853026511752</v>
      </c>
      <c r="I16" s="8">
        <v>55.698531319750522</v>
      </c>
      <c r="J16" s="9">
        <v>52.350070899413524</v>
      </c>
      <c r="K16" s="11"/>
      <c r="L16" s="42">
        <v>50</v>
      </c>
    </row>
    <row r="17" spans="1:12" x14ac:dyDescent="0.2">
      <c r="A17" s="21" t="s">
        <v>14</v>
      </c>
      <c r="B17" s="8">
        <v>108.55377615555608</v>
      </c>
      <c r="C17" s="9">
        <v>76.759111243000248</v>
      </c>
      <c r="D17" s="8">
        <v>62.673551884960688</v>
      </c>
      <c r="E17" s="9">
        <v>54.27688807777804</v>
      </c>
      <c r="G17" s="10">
        <v>75.164808060986289</v>
      </c>
      <c r="H17" s="9">
        <v>60.657795899993026</v>
      </c>
      <c r="I17" s="8">
        <v>70.542751174997917</v>
      </c>
      <c r="J17" s="9">
        <v>67.977972055621578</v>
      </c>
      <c r="K17" s="11"/>
      <c r="L17" s="42">
        <v>50</v>
      </c>
    </row>
    <row r="18" spans="1:12" x14ac:dyDescent="0.2">
      <c r="A18" s="21" t="s">
        <v>15</v>
      </c>
      <c r="B18" s="8">
        <v>114.41601695766913</v>
      </c>
      <c r="C18" s="9">
        <v>80.904341467122848</v>
      </c>
      <c r="D18" s="8">
        <v>66.058118190115067</v>
      </c>
      <c r="E18" s="9">
        <v>57.208008478834564</v>
      </c>
      <c r="G18" s="10">
        <v>96.681534329230416</v>
      </c>
      <c r="H18" s="9">
        <v>75.200585393690702</v>
      </c>
      <c r="I18" s="8">
        <v>65.535709918022349</v>
      </c>
      <c r="J18" s="9">
        <v>60.577025863831103</v>
      </c>
      <c r="K18" s="11"/>
      <c r="L18" s="42">
        <v>50</v>
      </c>
    </row>
    <row r="19" spans="1:12" x14ac:dyDescent="0.2">
      <c r="A19" s="21" t="s">
        <v>16</v>
      </c>
      <c r="B19" s="8">
        <v>101.23940970240521</v>
      </c>
      <c r="C19" s="9">
        <v>71.587073123893873</v>
      </c>
      <c r="D19" s="8">
        <v>58.450600444282465</v>
      </c>
      <c r="E19" s="9">
        <v>50.619704851202606</v>
      </c>
      <c r="G19" s="10">
        <v>66.311813355075415</v>
      </c>
      <c r="H19" s="9">
        <v>48.465057895438385</v>
      </c>
      <c r="I19" s="8">
        <v>62.54317504974545</v>
      </c>
      <c r="J19" s="9">
        <v>54.575121244734341</v>
      </c>
      <c r="K19" s="11"/>
      <c r="L19" s="42">
        <v>50</v>
      </c>
    </row>
    <row r="20" spans="1:12" x14ac:dyDescent="0.2">
      <c r="A20" s="21" t="s">
        <v>17</v>
      </c>
      <c r="B20" s="8">
        <v>88.907512130279201</v>
      </c>
      <c r="C20" s="9">
        <v>62.867104725745641</v>
      </c>
      <c r="D20" s="8">
        <v>51.330776061396612</v>
      </c>
      <c r="E20" s="9">
        <v>44.453756065139601</v>
      </c>
      <c r="G20" s="10">
        <v>73.40284116044225</v>
      </c>
      <c r="H20" s="9">
        <v>62.850778788997729</v>
      </c>
      <c r="I20" s="8">
        <v>57.518291649407324</v>
      </c>
      <c r="J20" s="9">
        <v>55.134349369580946</v>
      </c>
      <c r="K20" s="11"/>
      <c r="L20" s="42">
        <v>50</v>
      </c>
    </row>
    <row r="21" spans="1:12" x14ac:dyDescent="0.2">
      <c r="A21" s="21" t="s">
        <v>18</v>
      </c>
      <c r="B21" s="8">
        <v>79.989578684643448</v>
      </c>
      <c r="C21" s="9">
        <v>56.561173512166292</v>
      </c>
      <c r="D21" s="8">
        <v>46.182004785943647</v>
      </c>
      <c r="E21" s="9">
        <v>39.994789342321724</v>
      </c>
      <c r="G21" s="10">
        <v>77.027450702959143</v>
      </c>
      <c r="H21" s="9">
        <v>54.856527178620091</v>
      </c>
      <c r="I21" s="8">
        <v>85.772097928017885</v>
      </c>
      <c r="J21" s="9">
        <v>66.805888143555691</v>
      </c>
      <c r="K21" s="11"/>
      <c r="L21" s="42">
        <v>50</v>
      </c>
    </row>
    <row r="22" spans="1:12" x14ac:dyDescent="0.2">
      <c r="A22" s="21" t="s">
        <v>42</v>
      </c>
      <c r="B22" s="8">
        <v>93.511488984365641</v>
      </c>
      <c r="C22" s="9">
        <v>66.122607979696085</v>
      </c>
      <c r="D22" s="8">
        <v>53.988883337446232</v>
      </c>
      <c r="E22" s="9">
        <v>46.755744492182821</v>
      </c>
      <c r="G22" s="10">
        <v>83.462272531906962</v>
      </c>
      <c r="H22" s="9">
        <v>69.027285996543853</v>
      </c>
      <c r="I22" s="8">
        <v>69.537376431471358</v>
      </c>
      <c r="J22" s="9">
        <v>56.695612295253127</v>
      </c>
      <c r="K22" s="11"/>
      <c r="L22" s="42">
        <v>50</v>
      </c>
    </row>
    <row r="23" spans="1:12" x14ac:dyDescent="0.2">
      <c r="A23" s="21" t="s">
        <v>19</v>
      </c>
      <c r="B23" s="8">
        <v>86.282970794649728</v>
      </c>
      <c r="C23" s="9">
        <v>61.011273749817647</v>
      </c>
      <c r="D23" s="8">
        <v>49.815496414771637</v>
      </c>
      <c r="E23" s="9">
        <v>43.141485397324864</v>
      </c>
      <c r="G23" s="10">
        <v>70.469854242263679</v>
      </c>
      <c r="H23" s="9">
        <v>54.385753997301876</v>
      </c>
      <c r="I23" s="8">
        <v>55.265357521221325</v>
      </c>
      <c r="J23" s="9">
        <v>47.861203562607059</v>
      </c>
      <c r="K23" s="11"/>
      <c r="L23" s="42">
        <v>50</v>
      </c>
    </row>
    <row r="24" spans="1:12" x14ac:dyDescent="0.2">
      <c r="A24" s="21" t="s">
        <v>20</v>
      </c>
      <c r="B24" s="8">
        <v>97.588162788199341</v>
      </c>
      <c r="C24" s="9">
        <v>69.005251671072443</v>
      </c>
      <c r="D24" s="8">
        <v>56.342552055487907</v>
      </c>
      <c r="E24" s="9">
        <v>48.79408139409967</v>
      </c>
      <c r="G24" s="10">
        <v>80.50326497981689</v>
      </c>
      <c r="H24" s="9">
        <v>76.395872658467454</v>
      </c>
      <c r="I24" s="8">
        <v>83.394472155328714</v>
      </c>
      <c r="J24" s="9">
        <v>73.95756639094671</v>
      </c>
      <c r="K24" s="11"/>
      <c r="L24" s="42">
        <v>50</v>
      </c>
    </row>
    <row r="25" spans="1:12" x14ac:dyDescent="0.2">
      <c r="A25" s="21" t="s">
        <v>21</v>
      </c>
      <c r="B25" s="8">
        <v>94.958568238883103</v>
      </c>
      <c r="C25" s="9">
        <v>67.145847533479753</v>
      </c>
      <c r="D25" s="8">
        <v>54.824354934580612</v>
      </c>
      <c r="E25" s="9">
        <v>47.479284119441552</v>
      </c>
      <c r="G25" s="10">
        <v>86.342166945411535</v>
      </c>
      <c r="H25" s="9">
        <v>61.197542840180795</v>
      </c>
      <c r="I25" s="8">
        <v>60.414747257608198</v>
      </c>
      <c r="J25" s="9">
        <v>49.02004935366827</v>
      </c>
      <c r="K25" s="11"/>
      <c r="L25" s="42">
        <v>50</v>
      </c>
    </row>
    <row r="26" spans="1:12" x14ac:dyDescent="0.2">
      <c r="A26" s="21" t="s">
        <v>22</v>
      </c>
      <c r="B26" s="8">
        <v>72.976757234691149</v>
      </c>
      <c r="C26" s="9">
        <v>51.602359909654552</v>
      </c>
      <c r="D26" s="8">
        <v>42.13315043403491</v>
      </c>
      <c r="E26" s="9">
        <v>36.488378617345575</v>
      </c>
      <c r="G26" s="10">
        <v>60.197794777212522</v>
      </c>
      <c r="H26" s="9">
        <v>57.924570918156142</v>
      </c>
      <c r="I26" s="8">
        <v>51.542887251783974</v>
      </c>
      <c r="J26" s="9">
        <v>56.1143915570185</v>
      </c>
      <c r="K26" s="11"/>
      <c r="L26" s="42">
        <v>50</v>
      </c>
    </row>
    <row r="27" spans="1:12" x14ac:dyDescent="0.2">
      <c r="A27" s="21" t="s">
        <v>23</v>
      </c>
      <c r="B27" s="8">
        <v>108.17114752743279</v>
      </c>
      <c r="C27" s="9">
        <v>76.488551945378163</v>
      </c>
      <c r="D27" s="8">
        <v>62.452641143514043</v>
      </c>
      <c r="E27" s="9">
        <v>54.085573763716397</v>
      </c>
      <c r="G27" s="10">
        <v>81.101508987442202</v>
      </c>
      <c r="H27" s="9">
        <v>67.425280963559672</v>
      </c>
      <c r="I27" s="8">
        <v>77.945294233357771</v>
      </c>
      <c r="J27" s="9">
        <v>57.386208408705301</v>
      </c>
      <c r="K27" s="11"/>
      <c r="L27" s="42">
        <v>50</v>
      </c>
    </row>
    <row r="28" spans="1:12" x14ac:dyDescent="0.2">
      <c r="A28" s="21" t="s">
        <v>24</v>
      </c>
      <c r="B28" s="8">
        <v>73.250878408497812</v>
      </c>
      <c r="C28" s="9">
        <v>51.796192850520058</v>
      </c>
      <c r="D28" s="8">
        <v>42.291414367522762</v>
      </c>
      <c r="E28" s="9">
        <v>36.625439204248906</v>
      </c>
      <c r="G28" s="10">
        <v>67.124017175936018</v>
      </c>
      <c r="H28" s="9">
        <v>52.071828505689957</v>
      </c>
      <c r="I28" s="8">
        <v>59.026916972671678</v>
      </c>
      <c r="J28" s="9">
        <v>50.900875675213818</v>
      </c>
      <c r="K28" s="11"/>
      <c r="L28" s="42">
        <v>50</v>
      </c>
    </row>
    <row r="29" spans="1:12" x14ac:dyDescent="0.2">
      <c r="A29" s="21" t="s">
        <v>25</v>
      </c>
      <c r="B29" s="8">
        <v>77.066442902459201</v>
      </c>
      <c r="C29" s="9">
        <v>54.494204378254771</v>
      </c>
      <c r="D29" s="8">
        <v>44.494331555221748</v>
      </c>
      <c r="E29" s="9">
        <v>38.533221451229601</v>
      </c>
      <c r="G29" s="10">
        <v>60.23037757802966</v>
      </c>
      <c r="H29" s="9">
        <v>43.859168399117308</v>
      </c>
      <c r="I29" s="8">
        <v>43.837583134974182</v>
      </c>
      <c r="J29" s="9">
        <v>41.806912192076609</v>
      </c>
      <c r="K29" s="11"/>
      <c r="L29" s="42">
        <v>50</v>
      </c>
    </row>
    <row r="30" spans="1:12" x14ac:dyDescent="0.2">
      <c r="A30" s="21" t="s">
        <v>26</v>
      </c>
      <c r="B30" s="8">
        <v>88.167683930027607</v>
      </c>
      <c r="C30" s="9">
        <v>62.343967188434711</v>
      </c>
      <c r="D30" s="8">
        <v>50.903636050827288</v>
      </c>
      <c r="E30" s="9">
        <v>44.083841965013804</v>
      </c>
      <c r="G30" s="10">
        <v>64.589084907649635</v>
      </c>
      <c r="H30" s="9">
        <v>58.930362726422274</v>
      </c>
      <c r="I30" s="8">
        <v>63.879804939364639</v>
      </c>
      <c r="J30" s="9">
        <v>47.240205929849843</v>
      </c>
      <c r="K30" s="11"/>
      <c r="L30" s="42">
        <v>50</v>
      </c>
    </row>
    <row r="31" spans="1:12" x14ac:dyDescent="0.2">
      <c r="A31" s="21" t="s">
        <v>27</v>
      </c>
      <c r="B31" s="8">
        <v>94.750870300658249</v>
      </c>
      <c r="C31" s="9">
        <v>66.9989829129225</v>
      </c>
      <c r="D31" s="8">
        <v>54.704440474036353</v>
      </c>
      <c r="E31" s="9">
        <v>47.375435150329125</v>
      </c>
      <c r="G31" s="10">
        <v>84.328274567585851</v>
      </c>
      <c r="H31" s="9">
        <v>59.629094792501029</v>
      </c>
      <c r="I31" s="8">
        <v>55.347055416889219</v>
      </c>
      <c r="J31" s="9">
        <v>46.970652893708191</v>
      </c>
      <c r="K31" s="11"/>
      <c r="L31" s="42">
        <v>50</v>
      </c>
    </row>
    <row r="32" spans="1:12" x14ac:dyDescent="0.2">
      <c r="A32" s="21" t="s">
        <v>28</v>
      </c>
      <c r="B32" s="8">
        <v>65.947288617780956</v>
      </c>
      <c r="C32" s="9">
        <v>46.631774982499337</v>
      </c>
      <c r="D32" s="8">
        <v>38.074684835801783</v>
      </c>
      <c r="E32" s="9">
        <v>32.973644308890478</v>
      </c>
      <c r="G32" s="10">
        <v>55.404270142388278</v>
      </c>
      <c r="H32" s="9">
        <v>40.383117134844419</v>
      </c>
      <c r="I32" s="8">
        <v>58.892676178727392</v>
      </c>
      <c r="J32" s="9">
        <v>36.570314236943695</v>
      </c>
      <c r="K32" s="11"/>
      <c r="L32" s="42">
        <v>50</v>
      </c>
    </row>
    <row r="33" spans="1:12" x14ac:dyDescent="0.2">
      <c r="A33" s="22" t="s">
        <v>29</v>
      </c>
      <c r="B33" s="8">
        <v>66.416339849562362</v>
      </c>
      <c r="C33" s="9">
        <v>46.963444289215872</v>
      </c>
      <c r="D33" s="8">
        <v>38.345491690734505</v>
      </c>
      <c r="E33" s="9">
        <v>33.208169924781181</v>
      </c>
      <c r="G33" s="10">
        <v>57.2198736854928</v>
      </c>
      <c r="H33" s="9">
        <v>42.86445770649852</v>
      </c>
      <c r="I33" s="8">
        <v>50.824697389164079</v>
      </c>
      <c r="J33" s="9">
        <v>48.321692821340065</v>
      </c>
      <c r="K33" s="11"/>
      <c r="L33" s="42">
        <v>50</v>
      </c>
    </row>
    <row r="34" spans="1:12" x14ac:dyDescent="0.2">
      <c r="A34" s="21" t="s">
        <v>30</v>
      </c>
      <c r="B34" s="8">
        <v>85.566457766506687</v>
      </c>
      <c r="C34" s="9">
        <v>60.5046225288092</v>
      </c>
      <c r="D34" s="8">
        <v>49.401817425095381</v>
      </c>
      <c r="E34" s="9">
        <v>42.783228883253344</v>
      </c>
      <c r="G34" s="10">
        <v>75.271106430992035</v>
      </c>
      <c r="H34" s="9">
        <v>56.267918091828761</v>
      </c>
      <c r="I34" s="8">
        <v>48.460372959322598</v>
      </c>
      <c r="J34" s="9">
        <v>41.967914059641842</v>
      </c>
      <c r="K34" s="11"/>
      <c r="L34" s="42">
        <v>50</v>
      </c>
    </row>
    <row r="35" spans="1:12" x14ac:dyDescent="0.2">
      <c r="A35" s="21" t="s">
        <v>31</v>
      </c>
      <c r="B35" s="8">
        <v>83.643314048686051</v>
      </c>
      <c r="C35" s="9">
        <v>59.144754564741916</v>
      </c>
      <c r="D35" s="8">
        <v>48.291489881921301</v>
      </c>
      <c r="E35" s="9">
        <v>41.821657024343025</v>
      </c>
      <c r="G35" s="10">
        <v>67.095303158322565</v>
      </c>
      <c r="H35" s="9">
        <v>47.443543849017061</v>
      </c>
      <c r="I35" s="8">
        <v>60.021390415040187</v>
      </c>
      <c r="J35" s="9">
        <v>43.506457479300785</v>
      </c>
      <c r="K35" s="11"/>
      <c r="L35" s="42">
        <v>50</v>
      </c>
    </row>
    <row r="36" spans="1:12" x14ac:dyDescent="0.2">
      <c r="A36" s="21" t="s">
        <v>32</v>
      </c>
      <c r="B36" s="8">
        <v>80.636665703900078</v>
      </c>
      <c r="C36" s="9">
        <v>57.018733131500454</v>
      </c>
      <c r="D36" s="8">
        <v>46.555600650700576</v>
      </c>
      <c r="E36" s="9">
        <v>40.318332851950039</v>
      </c>
      <c r="G36" s="10">
        <v>59.703612051888882</v>
      </c>
      <c r="H36" s="9">
        <v>38.497121716090469</v>
      </c>
      <c r="I36" s="8">
        <v>43.207603051590979</v>
      </c>
      <c r="J36" s="9">
        <v>33.578191485177207</v>
      </c>
      <c r="K36" s="11"/>
      <c r="L36" s="42">
        <v>50</v>
      </c>
    </row>
    <row r="37" spans="1:12" x14ac:dyDescent="0.2">
      <c r="A37" s="21" t="s">
        <v>45</v>
      </c>
      <c r="B37" s="8">
        <v>116.39994707139704</v>
      </c>
      <c r="C37" s="9">
        <v>82.307191903940065</v>
      </c>
      <c r="D37" s="8">
        <v>67.203540775329273</v>
      </c>
      <c r="E37" s="9">
        <v>58.199973535698518</v>
      </c>
      <c r="G37" s="10">
        <v>91.090395484268555</v>
      </c>
      <c r="H37" s="9">
        <v>65.565158882561079</v>
      </c>
      <c r="I37" s="8">
        <v>54.00505990667542</v>
      </c>
      <c r="J37" s="9">
        <v>47.586124525379439</v>
      </c>
      <c r="K37" s="11"/>
      <c r="L37" s="42">
        <v>50</v>
      </c>
    </row>
    <row r="38" spans="1:12" ht="14.25" customHeight="1" x14ac:dyDescent="0.2">
      <c r="A38" s="21" t="s">
        <v>33</v>
      </c>
      <c r="B38" s="8">
        <v>96.165818961379841</v>
      </c>
      <c r="C38" s="9">
        <v>67.999502705949553</v>
      </c>
      <c r="D38" s="8">
        <v>55.521361464193475</v>
      </c>
      <c r="E38" s="9">
        <v>48.082909480689921</v>
      </c>
      <c r="G38" s="10">
        <v>81.574025037335574</v>
      </c>
      <c r="H38" s="9">
        <v>63.476923935375915</v>
      </c>
      <c r="I38" s="8">
        <v>79.497673316079897</v>
      </c>
      <c r="J38" s="9">
        <v>71.281106088707247</v>
      </c>
      <c r="K38" s="11"/>
      <c r="L38" s="42">
        <v>50</v>
      </c>
    </row>
    <row r="39" spans="1:12" x14ac:dyDescent="0.2">
      <c r="A39" s="21" t="s">
        <v>34</v>
      </c>
      <c r="B39" s="12">
        <v>76.496171565225836</v>
      </c>
      <c r="C39" s="13">
        <v>54.090961648580745</v>
      </c>
      <c r="D39" s="12">
        <v>44.165085245158942</v>
      </c>
      <c r="E39" s="13">
        <v>38.248085782612918</v>
      </c>
      <c r="G39" s="14">
        <v>60.674504249751578</v>
      </c>
      <c r="H39" s="13">
        <v>46.117565626144462</v>
      </c>
      <c r="I39" s="12">
        <v>50.333791397263624</v>
      </c>
      <c r="J39" s="13">
        <v>48.910669085450465</v>
      </c>
      <c r="K39" s="11"/>
      <c r="L39" s="43">
        <v>50</v>
      </c>
    </row>
    <row r="40" spans="1:12" x14ac:dyDescent="0.2">
      <c r="A40" s="25" t="s">
        <v>47</v>
      </c>
      <c r="B40" s="8"/>
      <c r="C40" s="9"/>
      <c r="D40" s="8"/>
      <c r="E40" s="9"/>
      <c r="G40" s="10"/>
      <c r="H40" s="9"/>
      <c r="I40" s="8"/>
      <c r="J40" s="9"/>
      <c r="K40" s="11"/>
      <c r="L40" s="42"/>
    </row>
    <row r="41" spans="1:12" x14ac:dyDescent="0.2">
      <c r="A41" s="21" t="s">
        <v>35</v>
      </c>
      <c r="B41" s="8">
        <v>72.020466086581834</v>
      </c>
      <c r="C41" s="9">
        <v>50.926159954037779</v>
      </c>
      <c r="D41" s="8">
        <v>41.581035482250336</v>
      </c>
      <c r="E41" s="9">
        <v>36.010233043290917</v>
      </c>
      <c r="G41" s="10">
        <v>56.456843365271496</v>
      </c>
      <c r="H41" s="9">
        <v>39.921016787970217</v>
      </c>
      <c r="I41" s="8">
        <v>57.202508239056165</v>
      </c>
      <c r="J41" s="9">
        <v>35.62182701761094</v>
      </c>
      <c r="K41" s="11"/>
      <c r="L41" s="42">
        <v>50</v>
      </c>
    </row>
    <row r="42" spans="1:12" x14ac:dyDescent="0.2">
      <c r="A42" s="21" t="s">
        <v>80</v>
      </c>
      <c r="B42" s="8">
        <v>91.814785700258668</v>
      </c>
      <c r="C42" s="9">
        <v>64.92285758184255</v>
      </c>
      <c r="D42" s="8">
        <v>53.009291239632148</v>
      </c>
      <c r="E42" s="9">
        <v>45.907392850129334</v>
      </c>
      <c r="G42" s="10">
        <v>70.577654544399309</v>
      </c>
      <c r="H42" s="9">
        <v>51.938286065474038</v>
      </c>
      <c r="I42" s="8">
        <v>50.223749031122409</v>
      </c>
      <c r="J42" s="9">
        <v>42.612112761966522</v>
      </c>
      <c r="K42" s="11"/>
      <c r="L42" s="42">
        <v>50</v>
      </c>
    </row>
    <row r="43" spans="1:12" ht="13.5" x14ac:dyDescent="0.2">
      <c r="A43" s="22" t="s">
        <v>43</v>
      </c>
      <c r="B43" s="8" t="s">
        <v>78</v>
      </c>
      <c r="C43" s="9" t="s">
        <v>78</v>
      </c>
      <c r="D43" s="8" t="s">
        <v>78</v>
      </c>
      <c r="E43" s="9" t="s">
        <v>78</v>
      </c>
      <c r="G43" s="10" t="s">
        <v>78</v>
      </c>
      <c r="H43" s="9" t="s">
        <v>78</v>
      </c>
      <c r="I43" s="8" t="s">
        <v>78</v>
      </c>
      <c r="J43" s="9" t="s">
        <v>78</v>
      </c>
      <c r="K43" s="11"/>
      <c r="L43" s="42">
        <v>50</v>
      </c>
    </row>
    <row r="44" spans="1:12" x14ac:dyDescent="0.2">
      <c r="A44" s="22" t="s">
        <v>36</v>
      </c>
      <c r="B44" s="8">
        <v>82.361327630560027</v>
      </c>
      <c r="C44" s="9">
        <v>58.238253275095964</v>
      </c>
      <c r="D44" s="8">
        <v>47.551334678318796</v>
      </c>
      <c r="E44" s="9">
        <v>41.180663815280013</v>
      </c>
      <c r="G44" s="10">
        <v>60.023535101135757</v>
      </c>
      <c r="H44" s="9">
        <v>48.667704111581344</v>
      </c>
      <c r="I44" s="8">
        <v>63.740286035907026</v>
      </c>
      <c r="J44" s="9">
        <v>41.776421866696751</v>
      </c>
      <c r="K44" s="11"/>
      <c r="L44" s="42">
        <v>50</v>
      </c>
    </row>
    <row r="45" spans="1:12" x14ac:dyDescent="0.2">
      <c r="A45" s="22" t="s">
        <v>37</v>
      </c>
      <c r="B45" s="8">
        <v>78.05351736851182</v>
      </c>
      <c r="C45" s="9">
        <v>55.192171426736671</v>
      </c>
      <c r="D45" s="8">
        <v>45.064219263907432</v>
      </c>
      <c r="E45" s="9">
        <v>39.02675868425591</v>
      </c>
      <c r="G45" s="10">
        <v>64.598996772818822</v>
      </c>
      <c r="H45" s="9">
        <v>45.678388675908089</v>
      </c>
      <c r="I45" s="8">
        <v>58.677293414212976</v>
      </c>
      <c r="J45" s="9">
        <v>47.771143400778051</v>
      </c>
      <c r="K45" s="11"/>
      <c r="L45" s="42">
        <v>50</v>
      </c>
    </row>
    <row r="46" spans="1:12" x14ac:dyDescent="0.2">
      <c r="A46" s="22" t="s">
        <v>38</v>
      </c>
      <c r="B46" s="8">
        <v>72.866678969737052</v>
      </c>
      <c r="C46" s="9">
        <v>51.524522822044254</v>
      </c>
      <c r="D46" s="8">
        <v>42.069596718131727</v>
      </c>
      <c r="E46" s="9">
        <v>36.433339484868526</v>
      </c>
      <c r="G46" s="10">
        <v>69.664099567213484</v>
      </c>
      <c r="H46" s="9">
        <v>51.27067029496979</v>
      </c>
      <c r="I46" s="8">
        <v>50.586453182313271</v>
      </c>
      <c r="J46" s="9">
        <v>43.809153543235446</v>
      </c>
      <c r="K46" s="11"/>
      <c r="L46" s="42">
        <v>50</v>
      </c>
    </row>
    <row r="47" spans="1:12" x14ac:dyDescent="0.2">
      <c r="A47" s="23" t="s">
        <v>39</v>
      </c>
      <c r="B47" s="12">
        <v>122.2280385447368</v>
      </c>
      <c r="C47" s="13">
        <v>86.428274906114098</v>
      </c>
      <c r="D47" s="12">
        <v>70.568390956323753</v>
      </c>
      <c r="E47" s="13">
        <v>61.114019272368402</v>
      </c>
      <c r="G47" s="14">
        <v>89.805014186769625</v>
      </c>
      <c r="H47" s="13">
        <v>64.582087952345319</v>
      </c>
      <c r="I47" s="12">
        <v>66.109644787733345</v>
      </c>
      <c r="J47" s="13">
        <v>55.151837408854931</v>
      </c>
      <c r="K47" s="11"/>
      <c r="L47" s="43">
        <v>50</v>
      </c>
    </row>
    <row r="48" spans="1:12" s="26" customFormat="1" x14ac:dyDescent="0.2">
      <c r="A48" s="30" t="s">
        <v>51</v>
      </c>
      <c r="B48" s="31">
        <f>MEDIAN(B7:B39)</f>
        <v>85.048198420871358</v>
      </c>
      <c r="C48" s="32">
        <f>MEDIAN(C7:C39)</f>
        <v>60.138157831097161</v>
      </c>
      <c r="D48" s="31">
        <f>MEDIAN(D7:D39)</f>
        <v>49.102600252382786</v>
      </c>
      <c r="E48" s="32">
        <f>MEDIAN(E7:E39)</f>
        <v>42.524099210435679</v>
      </c>
      <c r="G48" s="33">
        <f>MEDIAN(G7:G39)</f>
        <v>70.469854242263679</v>
      </c>
      <c r="H48" s="32">
        <f>MEDIAN(H7:H39)</f>
        <v>56.267918091828761</v>
      </c>
      <c r="I48" s="31">
        <f>MEDIAN(I7:I39)</f>
        <v>57.518291649407324</v>
      </c>
      <c r="J48" s="32">
        <f>MEDIAN(J7:J39)</f>
        <v>50.820605391664039</v>
      </c>
      <c r="K48" s="34"/>
    </row>
    <row r="49" spans="1:11" s="26" customFormat="1" x14ac:dyDescent="0.2">
      <c r="A49" s="35" t="s">
        <v>52</v>
      </c>
      <c r="B49" s="27">
        <f>MEDIAN(B8:B9,B12:B19,B21,B23,B26:B27,B30:B35,B38,B41:B47)</f>
        <v>84.513836199336225</v>
      </c>
      <c r="C49" s="28">
        <f>MEDIAN(C8:C9,C12:C19,C21,C23,C26:C27,C30:C35,C38,C41:C47)</f>
        <v>59.760306680639758</v>
      </c>
      <c r="D49" s="27">
        <f>MEDIAN(D8:D9,D12:D19,D21,D23,D26:D27,D30:D35,D38,D41:D47)</f>
        <v>48.794086079934715</v>
      </c>
      <c r="E49" s="28">
        <f>MEDIAN(E8:E9,E12:E19,E21,E23,E26:E27,E30:E35,E38,E41:E47)</f>
        <v>42.256918099668113</v>
      </c>
      <c r="G49" s="29">
        <f>MEDIAN(G8:G9,G12:G19,G21,G23,G26:G27,G30:G35,G38,G41:G47)</f>
        <v>68.696225770834602</v>
      </c>
      <c r="H49" s="28">
        <f>MEDIAN(H8:H9,H12:H19,H21,H23,H26:H27,H30:H35,H38,H41:H47)</f>
        <v>54.385753997301876</v>
      </c>
      <c r="I49" s="27">
        <f>MEDIAN(I8:I9,I12:I19,I21,I23,I26:I27,I30:I35,I38,I41:I47)</f>
        <v>58.677293414212976</v>
      </c>
      <c r="J49" s="28">
        <f>MEDIAN(J8:J9,J12:J19,J21,J23,J26:J27,J30:J35,J38,J41:J47)</f>
        <v>48.321692821340065</v>
      </c>
    </row>
    <row r="50" spans="1:11" s="18" customFormat="1" ht="144.75" customHeight="1" x14ac:dyDescent="0.2">
      <c r="A50" s="87" t="s">
        <v>85</v>
      </c>
      <c r="B50" s="88"/>
      <c r="C50" s="88"/>
      <c r="D50" s="88"/>
      <c r="E50" s="88"/>
      <c r="F50" s="88"/>
      <c r="G50" s="88"/>
      <c r="H50" s="88"/>
      <c r="I50" s="88"/>
      <c r="J50" s="88"/>
    </row>
    <row r="51" spans="1:11" ht="50.25" customHeight="1" x14ac:dyDescent="0.2">
      <c r="A51" s="89" t="s">
        <v>44</v>
      </c>
      <c r="B51" s="89"/>
      <c r="C51" s="89"/>
      <c r="D51" s="89"/>
      <c r="E51" s="89"/>
      <c r="F51" s="90"/>
      <c r="G51" s="90"/>
      <c r="H51" s="90"/>
      <c r="I51" s="90"/>
      <c r="J51" s="90"/>
    </row>
    <row r="52" spans="1:11" s="15" customFormat="1" ht="15" customHeight="1" x14ac:dyDescent="0.2">
      <c r="A52" s="89" t="s">
        <v>46</v>
      </c>
      <c r="B52" s="89"/>
      <c r="C52" s="89"/>
      <c r="D52" s="89"/>
      <c r="E52" s="89"/>
      <c r="F52" s="90"/>
      <c r="G52" s="90"/>
      <c r="H52" s="90"/>
      <c r="I52" s="90"/>
      <c r="J52" s="90"/>
    </row>
    <row r="53" spans="1:11" ht="111.75" customHeight="1" x14ac:dyDescent="0.2">
      <c r="A53" s="89" t="s">
        <v>54</v>
      </c>
      <c r="B53" s="89"/>
      <c r="C53" s="89"/>
      <c r="D53" s="89"/>
      <c r="E53" s="89"/>
      <c r="F53" s="91"/>
      <c r="G53" s="91"/>
      <c r="H53" s="91"/>
      <c r="I53" s="91"/>
      <c r="J53" s="91"/>
    </row>
    <row r="54" spans="1:11" x14ac:dyDescent="0.2">
      <c r="A54" s="92" t="s">
        <v>81</v>
      </c>
      <c r="B54" s="92"/>
      <c r="C54" s="92"/>
      <c r="D54" s="92"/>
      <c r="E54" s="92"/>
      <c r="F54" s="92"/>
      <c r="G54" s="92"/>
      <c r="H54" s="92"/>
      <c r="I54" s="92"/>
      <c r="J54" s="92"/>
      <c r="K54" s="92"/>
    </row>
    <row r="55" spans="1:11" x14ac:dyDescent="0.2">
      <c r="A55" s="78"/>
      <c r="B55" s="78"/>
      <c r="C55" s="78"/>
      <c r="D55" s="78"/>
      <c r="E55" s="78"/>
      <c r="F55" s="78"/>
      <c r="G55" s="78"/>
      <c r="H55" s="78"/>
      <c r="I55" s="78"/>
      <c r="J55" s="78"/>
      <c r="K55" s="78"/>
    </row>
    <row r="56" spans="1:11" ht="12.75" x14ac:dyDescent="0.2">
      <c r="A56" s="68" t="s">
        <v>48</v>
      </c>
      <c r="B56" s="68"/>
      <c r="C56" s="68"/>
      <c r="D56" s="70" t="s">
        <v>49</v>
      </c>
      <c r="E56" s="71"/>
      <c r="F56" s="71"/>
      <c r="G56" s="72"/>
      <c r="H56" s="72"/>
      <c r="I56" s="78"/>
      <c r="J56" s="78"/>
      <c r="K56" s="78"/>
    </row>
    <row r="57" spans="1:11" ht="12.75" x14ac:dyDescent="0.2">
      <c r="A57" s="77" t="s">
        <v>83</v>
      </c>
      <c r="B57" s="77"/>
      <c r="C57" s="77"/>
      <c r="D57" s="37" t="s">
        <v>57</v>
      </c>
      <c r="F57" s="44"/>
      <c r="G57" s="44"/>
      <c r="H57" s="72"/>
      <c r="I57" s="73"/>
      <c r="J57" s="73"/>
      <c r="K57" s="73"/>
    </row>
    <row r="58" spans="1:11" x14ac:dyDescent="0.2">
      <c r="A58" s="74" t="s">
        <v>40</v>
      </c>
      <c r="B58" s="68"/>
      <c r="C58" s="68"/>
      <c r="D58" s="75" t="s">
        <v>82</v>
      </c>
      <c r="E58" s="75"/>
      <c r="F58" s="75"/>
      <c r="G58" s="73"/>
      <c r="H58" s="73"/>
      <c r="I58" s="73"/>
      <c r="J58" s="73"/>
      <c r="K58" s="73"/>
    </row>
    <row r="59" spans="1:11" x14ac:dyDescent="0.2">
      <c r="A59" s="68" t="s">
        <v>41</v>
      </c>
      <c r="B59" s="80">
        <f ca="1">TODAY()</f>
        <v>42982</v>
      </c>
      <c r="C59" s="80"/>
      <c r="D59" s="68"/>
      <c r="E59" s="68"/>
      <c r="F59" s="68"/>
      <c r="G59" s="76"/>
      <c r="H59" s="76"/>
      <c r="I59" s="76"/>
      <c r="J59" s="76"/>
      <c r="K59" s="76"/>
    </row>
    <row r="60" spans="1:11" x14ac:dyDescent="0.2">
      <c r="A60" s="76"/>
      <c r="B60" s="76"/>
      <c r="C60" s="76"/>
      <c r="D60" s="76"/>
      <c r="E60" s="76"/>
      <c r="F60" s="76"/>
      <c r="G60" s="76"/>
      <c r="H60" s="76"/>
      <c r="I60" s="76"/>
      <c r="J60" s="76"/>
      <c r="K60" s="76"/>
    </row>
  </sheetData>
  <mergeCells count="14">
    <mergeCell ref="A54:K54"/>
    <mergeCell ref="B59:C59"/>
    <mergeCell ref="B2:J2"/>
    <mergeCell ref="B3:E3"/>
    <mergeCell ref="G3:J3"/>
    <mergeCell ref="B4:C4"/>
    <mergeCell ref="D4:E4"/>
    <mergeCell ref="G4:H4"/>
    <mergeCell ref="I4:J4"/>
    <mergeCell ref="B1:J1"/>
    <mergeCell ref="A50:J50"/>
    <mergeCell ref="A51:J51"/>
    <mergeCell ref="A52:J52"/>
    <mergeCell ref="A53:J53"/>
  </mergeCells>
  <hyperlinks>
    <hyperlink ref="D58" r:id="rId1"/>
    <hyperlink ref="D56" r:id="rId2"/>
    <hyperlink ref="D57" r:id="rId3" display="http://www.oecd.org/els/social/inequality"/>
  </hyperlinks>
  <printOptions horizontalCentered="1"/>
  <pageMargins left="0.25" right="0.25" top="0.75" bottom="0.75" header="0.3" footer="0.3"/>
  <pageSetup paperSize="9" scale="59" orientation="landscape" r:id="rId4"/>
  <headerFooter alignWithMargins="0">
    <oddFooter xml:space="preserve">&amp;LBenefits and Wages: OECD Indicators
&amp;RPrinted from www.oecd.org/els/social/workincentives on &amp;D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60"/>
  <sheetViews>
    <sheetView showGridLines="0" workbookViewId="0">
      <selection activeCell="B15" sqref="B15"/>
    </sheetView>
  </sheetViews>
  <sheetFormatPr defaultRowHeight="12" x14ac:dyDescent="0.2"/>
  <cols>
    <col min="1" max="1" width="22" style="1" customWidth="1"/>
    <col min="2" max="10" width="10.28515625" style="1" customWidth="1"/>
    <col min="11" max="11" width="3.85546875" style="1" customWidth="1"/>
    <col min="12" max="12" width="11.140625" style="1" customWidth="1"/>
    <col min="13" max="16384" width="9.140625" style="1"/>
  </cols>
  <sheetData>
    <row r="1" spans="1:15" ht="14.25" x14ac:dyDescent="0.2">
      <c r="B1" s="81" t="s">
        <v>60</v>
      </c>
      <c r="C1" s="81"/>
      <c r="D1" s="81"/>
      <c r="E1" s="81"/>
      <c r="F1" s="81"/>
      <c r="G1" s="81"/>
      <c r="H1" s="81"/>
      <c r="I1" s="81"/>
      <c r="J1" s="81"/>
    </row>
    <row r="2" spans="1:15" ht="12.75" x14ac:dyDescent="0.2">
      <c r="B2" s="82" t="s">
        <v>79</v>
      </c>
      <c r="C2" s="82"/>
      <c r="D2" s="82"/>
      <c r="E2" s="82"/>
      <c r="F2" s="82"/>
      <c r="G2" s="82"/>
      <c r="H2" s="82"/>
      <c r="I2" s="82"/>
      <c r="J2" s="82"/>
    </row>
    <row r="3" spans="1:15" ht="23.25" customHeight="1" x14ac:dyDescent="0.2">
      <c r="B3" s="83" t="s">
        <v>58</v>
      </c>
      <c r="C3" s="83"/>
      <c r="D3" s="83"/>
      <c r="E3" s="83"/>
      <c r="G3" s="83" t="s">
        <v>59</v>
      </c>
      <c r="H3" s="83"/>
      <c r="I3" s="83"/>
      <c r="J3" s="83"/>
      <c r="M3" s="39"/>
      <c r="N3" s="39"/>
      <c r="O3" s="39"/>
    </row>
    <row r="4" spans="1:15" ht="15.75" customHeight="1" x14ac:dyDescent="0.2">
      <c r="A4" s="19"/>
      <c r="B4" s="84" t="s">
        <v>0</v>
      </c>
      <c r="C4" s="85"/>
      <c r="D4" s="84" t="s">
        <v>1</v>
      </c>
      <c r="E4" s="85"/>
      <c r="G4" s="86" t="s">
        <v>0</v>
      </c>
      <c r="H4" s="85"/>
      <c r="I4" s="86" t="s">
        <v>1</v>
      </c>
      <c r="J4" s="85"/>
    </row>
    <row r="5" spans="1:15" ht="57.6" customHeight="1" x14ac:dyDescent="0.2">
      <c r="A5" s="24"/>
      <c r="B5" s="3" t="s">
        <v>2</v>
      </c>
      <c r="C5" s="4" t="s">
        <v>53</v>
      </c>
      <c r="D5" s="3" t="s">
        <v>3</v>
      </c>
      <c r="E5" s="4" t="s">
        <v>53</v>
      </c>
      <c r="G5" s="5" t="s">
        <v>2</v>
      </c>
      <c r="H5" s="4" t="s">
        <v>53</v>
      </c>
      <c r="I5" s="3" t="s">
        <v>3</v>
      </c>
      <c r="J5" s="4" t="s">
        <v>53</v>
      </c>
      <c r="L5" s="40" t="s">
        <v>62</v>
      </c>
    </row>
    <row r="6" spans="1:15" ht="12" customHeight="1" x14ac:dyDescent="0.2">
      <c r="A6" s="20" t="s">
        <v>4</v>
      </c>
      <c r="B6" s="2"/>
      <c r="C6" s="6"/>
      <c r="D6" s="2"/>
      <c r="E6" s="6"/>
      <c r="G6" s="7"/>
      <c r="H6" s="6"/>
      <c r="I6" s="2"/>
      <c r="J6" s="6"/>
      <c r="L6" s="41"/>
    </row>
    <row r="7" spans="1:15" x14ac:dyDescent="0.2">
      <c r="A7" s="21" t="s">
        <v>5</v>
      </c>
      <c r="B7" s="8">
        <v>81.997005877273779</v>
      </c>
      <c r="C7" s="9">
        <v>57.980638892813474</v>
      </c>
      <c r="D7" s="8">
        <v>47.340993415987342</v>
      </c>
      <c r="E7" s="9">
        <v>40.998502938636889</v>
      </c>
      <c r="F7" s="16"/>
      <c r="G7" s="10">
        <v>72.872024666724457</v>
      </c>
      <c r="H7" s="9">
        <v>58.864116019047422</v>
      </c>
      <c r="I7" s="8">
        <v>71.278304289977612</v>
      </c>
      <c r="J7" s="9">
        <v>58.941442203508778</v>
      </c>
      <c r="K7" s="11"/>
      <c r="L7" s="42">
        <v>50</v>
      </c>
    </row>
    <row r="8" spans="1:15" x14ac:dyDescent="0.2">
      <c r="A8" s="21" t="s">
        <v>6</v>
      </c>
      <c r="B8" s="8">
        <v>83.94607742026767</v>
      </c>
      <c r="C8" s="9">
        <v>59.358840597882185</v>
      </c>
      <c r="D8" s="8">
        <v>48.466290396004709</v>
      </c>
      <c r="E8" s="9">
        <v>41.973038710133835</v>
      </c>
      <c r="F8" s="17"/>
      <c r="G8" s="10">
        <v>64.591910427078446</v>
      </c>
      <c r="H8" s="9">
        <v>45.673377872781238</v>
      </c>
      <c r="I8" s="8">
        <v>49.286368680991281</v>
      </c>
      <c r="J8" s="9">
        <v>49.536831213182708</v>
      </c>
      <c r="K8" s="11"/>
      <c r="L8" s="42">
        <v>50</v>
      </c>
    </row>
    <row r="9" spans="1:15" x14ac:dyDescent="0.2">
      <c r="A9" s="21" t="s">
        <v>7</v>
      </c>
      <c r="B9" s="8">
        <v>95.980514329404414</v>
      </c>
      <c r="C9" s="9">
        <v>67.868472544094445</v>
      </c>
      <c r="D9" s="8">
        <v>55.41437578504037</v>
      </c>
      <c r="E9" s="9">
        <v>47.990257164702207</v>
      </c>
      <c r="G9" s="10">
        <v>72.284848691332002</v>
      </c>
      <c r="H9" s="9">
        <v>59.600063296879135</v>
      </c>
      <c r="I9" s="8">
        <v>56.421915870292018</v>
      </c>
      <c r="J9" s="9">
        <v>52.16560425391804</v>
      </c>
      <c r="K9" s="11"/>
      <c r="L9" s="42">
        <v>50</v>
      </c>
    </row>
    <row r="10" spans="1:15" x14ac:dyDescent="0.2">
      <c r="A10" s="21" t="s">
        <v>8</v>
      </c>
      <c r="B10" s="8">
        <v>64.083174222939689</v>
      </c>
      <c r="C10" s="9">
        <v>45.313647052999613</v>
      </c>
      <c r="D10" s="8">
        <v>36.998437888139918</v>
      </c>
      <c r="E10" s="9">
        <v>32.041587111469845</v>
      </c>
      <c r="G10" s="10">
        <v>56.336749528224985</v>
      </c>
      <c r="H10" s="9">
        <v>45.958770253711798</v>
      </c>
      <c r="I10" s="8">
        <v>54.846920935651774</v>
      </c>
      <c r="J10" s="9">
        <v>47.607089001052564</v>
      </c>
      <c r="K10" s="11"/>
      <c r="L10" s="42">
        <v>50</v>
      </c>
    </row>
    <row r="11" spans="1:15" x14ac:dyDescent="0.2">
      <c r="A11" s="21" t="s">
        <v>50</v>
      </c>
      <c r="B11" s="8">
        <v>99.535991053646711</v>
      </c>
      <c r="C11" s="9">
        <v>70.38257424615712</v>
      </c>
      <c r="D11" s="8">
        <v>57.467131228879111</v>
      </c>
      <c r="E11" s="9">
        <v>49.767995526823356</v>
      </c>
      <c r="G11" s="10">
        <v>80.544523960610917</v>
      </c>
      <c r="H11" s="9">
        <v>56.953579079990334</v>
      </c>
      <c r="I11" s="8">
        <v>48.713511167265672</v>
      </c>
      <c r="J11" s="9">
        <v>42.18713817838902</v>
      </c>
      <c r="K11" s="11"/>
      <c r="L11" s="42">
        <v>50</v>
      </c>
    </row>
    <row r="12" spans="1:15" x14ac:dyDescent="0.2">
      <c r="A12" s="21" t="s">
        <v>9</v>
      </c>
      <c r="B12" s="8">
        <v>70.071816309631174</v>
      </c>
      <c r="C12" s="9">
        <v>49.548256482598319</v>
      </c>
      <c r="D12" s="8">
        <v>40.455982008971567</v>
      </c>
      <c r="E12" s="9">
        <v>35.035908154815587</v>
      </c>
      <c r="G12" s="10">
        <v>69.896823956345244</v>
      </c>
      <c r="H12" s="9">
        <v>50.687866381698079</v>
      </c>
      <c r="I12" s="8">
        <v>47.884018144764688</v>
      </c>
      <c r="J12" s="9">
        <v>42.362098212844941</v>
      </c>
      <c r="K12" s="11"/>
      <c r="L12" s="42">
        <v>50</v>
      </c>
    </row>
    <row r="13" spans="1:15" x14ac:dyDescent="0.2">
      <c r="A13" s="21" t="s">
        <v>10</v>
      </c>
      <c r="B13" s="8">
        <v>84.639138766347855</v>
      </c>
      <c r="C13" s="9">
        <v>59.848908975473769</v>
      </c>
      <c r="D13" s="8">
        <v>48.86642955072903</v>
      </c>
      <c r="E13" s="9">
        <v>42.319569383173928</v>
      </c>
      <c r="G13" s="10">
        <v>62.819343146887782</v>
      </c>
      <c r="H13" s="9">
        <v>69.617883335865656</v>
      </c>
      <c r="I13" s="8">
        <v>61.866838872484877</v>
      </c>
      <c r="J13" s="9">
        <v>66.483510549931836</v>
      </c>
      <c r="K13" s="11"/>
      <c r="L13" s="42">
        <v>50</v>
      </c>
    </row>
    <row r="14" spans="1:15" x14ac:dyDescent="0.2">
      <c r="A14" s="22" t="s">
        <v>11</v>
      </c>
      <c r="B14" s="8">
        <v>79.66181698431275</v>
      </c>
      <c r="C14" s="9">
        <v>56.329410991249226</v>
      </c>
      <c r="D14" s="8">
        <v>45.99277148002767</v>
      </c>
      <c r="E14" s="9">
        <v>39.830908492156375</v>
      </c>
      <c r="G14" s="10">
        <v>65.343582088044471</v>
      </c>
      <c r="H14" s="9">
        <v>49.689554707188712</v>
      </c>
      <c r="I14" s="8">
        <v>47.789771971638267</v>
      </c>
      <c r="J14" s="9">
        <v>42.288352741847312</v>
      </c>
      <c r="K14" s="11"/>
      <c r="L14" s="42">
        <v>50</v>
      </c>
    </row>
    <row r="15" spans="1:15" x14ac:dyDescent="0.2">
      <c r="A15" s="21" t="s">
        <v>12</v>
      </c>
      <c r="B15" s="8">
        <v>81.692497904918355</v>
      </c>
      <c r="C15" s="9">
        <v>57.765319240635598</v>
      </c>
      <c r="D15" s="8">
        <v>47.165185656177556</v>
      </c>
      <c r="E15" s="9">
        <v>40.846248952459177</v>
      </c>
      <c r="G15" s="10">
        <v>67.853485760562535</v>
      </c>
      <c r="H15" s="9">
        <v>54.747049347499846</v>
      </c>
      <c r="I15" s="8">
        <v>63.264707671075506</v>
      </c>
      <c r="J15" s="9">
        <v>51.877573380272011</v>
      </c>
      <c r="K15" s="11"/>
      <c r="L15" s="42">
        <v>50</v>
      </c>
    </row>
    <row r="16" spans="1:15" x14ac:dyDescent="0.2">
      <c r="A16" s="21" t="s">
        <v>13</v>
      </c>
      <c r="B16" s="8">
        <v>83.504622525402084</v>
      </c>
      <c r="C16" s="9">
        <v>59.046684848134738</v>
      </c>
      <c r="D16" s="8">
        <v>48.211416293618989</v>
      </c>
      <c r="E16" s="9">
        <v>41.752311262701042</v>
      </c>
      <c r="G16" s="10">
        <v>66.43330633432916</v>
      </c>
      <c r="H16" s="9">
        <v>56.733137380546609</v>
      </c>
      <c r="I16" s="8">
        <v>55.311818656940559</v>
      </c>
      <c r="J16" s="9">
        <v>50.849999874750658</v>
      </c>
      <c r="K16" s="11"/>
      <c r="L16" s="42">
        <v>50</v>
      </c>
    </row>
    <row r="17" spans="1:12" x14ac:dyDescent="0.2">
      <c r="A17" s="21" t="s">
        <v>14</v>
      </c>
      <c r="B17" s="8">
        <v>107.18294620963157</v>
      </c>
      <c r="C17" s="9">
        <v>75.789788092383432</v>
      </c>
      <c r="D17" s="8">
        <v>61.882102846667969</v>
      </c>
      <c r="E17" s="9">
        <v>53.591473104815783</v>
      </c>
      <c r="G17" s="10">
        <v>74.244056261564651</v>
      </c>
      <c r="H17" s="9">
        <v>60.428367955537936</v>
      </c>
      <c r="I17" s="8">
        <v>70.822179096216615</v>
      </c>
      <c r="J17" s="9">
        <v>67.911050576502859</v>
      </c>
      <c r="K17" s="11"/>
      <c r="L17" s="42">
        <v>50</v>
      </c>
    </row>
    <row r="18" spans="1:12" x14ac:dyDescent="0.2">
      <c r="A18" s="21" t="s">
        <v>15</v>
      </c>
      <c r="B18" s="8">
        <v>114.26621969823317</v>
      </c>
      <c r="C18" s="9">
        <v>80.798418809172531</v>
      </c>
      <c r="D18" s="8">
        <v>65.971632702055842</v>
      </c>
      <c r="E18" s="9">
        <v>57.133109849116586</v>
      </c>
      <c r="G18" s="10">
        <v>95.412293448024698</v>
      </c>
      <c r="H18" s="9">
        <v>74.21334767622497</v>
      </c>
      <c r="I18" s="8">
        <v>64.67790034028242</v>
      </c>
      <c r="J18" s="9">
        <v>59.791210850992975</v>
      </c>
      <c r="K18" s="11"/>
      <c r="L18" s="42">
        <v>50</v>
      </c>
    </row>
    <row r="19" spans="1:12" x14ac:dyDescent="0.2">
      <c r="A19" s="21" t="s">
        <v>16</v>
      </c>
      <c r="B19" s="8">
        <v>97.132136404329785</v>
      </c>
      <c r="C19" s="9">
        <v>68.682792322638306</v>
      </c>
      <c r="D19" s="8">
        <v>56.079265100003255</v>
      </c>
      <c r="E19" s="9">
        <v>48.566068202164892</v>
      </c>
      <c r="G19" s="10">
        <v>63.621549344835941</v>
      </c>
      <c r="H19" s="9">
        <v>46.672268977280844</v>
      </c>
      <c r="I19" s="8">
        <v>60.747002535719432</v>
      </c>
      <c r="J19" s="9">
        <v>53.13800438403733</v>
      </c>
      <c r="K19" s="11"/>
      <c r="L19" s="42">
        <v>50</v>
      </c>
    </row>
    <row r="20" spans="1:12" x14ac:dyDescent="0.2">
      <c r="A20" s="21" t="s">
        <v>17</v>
      </c>
      <c r="B20" s="8">
        <v>86.872657099128432</v>
      </c>
      <c r="C20" s="9">
        <v>61.428244934487381</v>
      </c>
      <c r="D20" s="8">
        <v>50.155951961399857</v>
      </c>
      <c r="E20" s="9">
        <v>43.436328549564216</v>
      </c>
      <c r="G20" s="10">
        <v>71.32386909405615</v>
      </c>
      <c r="H20" s="9">
        <v>61.166378724431318</v>
      </c>
      <c r="I20" s="8">
        <v>56.636658496206884</v>
      </c>
      <c r="J20" s="9">
        <v>54.169188890251846</v>
      </c>
      <c r="K20" s="11"/>
      <c r="L20" s="42">
        <v>50</v>
      </c>
    </row>
    <row r="21" spans="1:12" x14ac:dyDescent="0.2">
      <c r="A21" s="21" t="s">
        <v>18</v>
      </c>
      <c r="B21" s="8">
        <v>79.147871090692888</v>
      </c>
      <c r="C21" s="9">
        <v>55.965996364707642</v>
      </c>
      <c r="D21" s="8">
        <v>45.696044679997343</v>
      </c>
      <c r="E21" s="9">
        <v>39.573935545346444</v>
      </c>
      <c r="G21" s="10">
        <v>76.448533345768325</v>
      </c>
      <c r="H21" s="9">
        <v>54.307311069829218</v>
      </c>
      <c r="I21" s="8">
        <v>85.859859818048747</v>
      </c>
      <c r="J21" s="9">
        <v>66.742369683107441</v>
      </c>
      <c r="K21" s="11"/>
      <c r="L21" s="42">
        <v>50</v>
      </c>
    </row>
    <row r="22" spans="1:12" x14ac:dyDescent="0.2">
      <c r="A22" s="21" t="s">
        <v>42</v>
      </c>
      <c r="B22" s="8">
        <v>89.706986859600192</v>
      </c>
      <c r="C22" s="9">
        <v>63.432418728235803</v>
      </c>
      <c r="D22" s="8">
        <v>51.792353011580396</v>
      </c>
      <c r="E22" s="9">
        <v>44.853493429800096</v>
      </c>
      <c r="G22" s="10">
        <v>81.17361182623776</v>
      </c>
      <c r="H22" s="9">
        <v>67.455780508175295</v>
      </c>
      <c r="I22" s="8">
        <v>70.036429146522352</v>
      </c>
      <c r="J22" s="9">
        <v>57.399168651410051</v>
      </c>
      <c r="K22" s="11"/>
      <c r="L22" s="42">
        <v>50</v>
      </c>
    </row>
    <row r="23" spans="1:12" x14ac:dyDescent="0.2">
      <c r="A23" s="21" t="s">
        <v>19</v>
      </c>
      <c r="B23" s="8">
        <v>85.486608712096427</v>
      </c>
      <c r="C23" s="9">
        <v>60.448160720964367</v>
      </c>
      <c r="D23" s="8">
        <v>49.35571655203708</v>
      </c>
      <c r="E23" s="9">
        <v>42.743304356048213</v>
      </c>
      <c r="G23" s="10">
        <v>65.757991387422237</v>
      </c>
      <c r="H23" s="9">
        <v>51.071584818145865</v>
      </c>
      <c r="I23" s="8">
        <v>53.654891050561574</v>
      </c>
      <c r="J23" s="9">
        <v>47.525475513517407</v>
      </c>
      <c r="K23" s="11"/>
      <c r="L23" s="42">
        <v>50</v>
      </c>
    </row>
    <row r="24" spans="1:12" x14ac:dyDescent="0.2">
      <c r="A24" s="21" t="s">
        <v>20</v>
      </c>
      <c r="B24" s="8">
        <v>97.559453350184896</v>
      </c>
      <c r="C24" s="9">
        <v>68.984951032768379</v>
      </c>
      <c r="D24" s="8">
        <v>56.325976653721995</v>
      </c>
      <c r="E24" s="9">
        <v>48.779726675092448</v>
      </c>
      <c r="G24" s="10">
        <v>81.885940099885772</v>
      </c>
      <c r="H24" s="9">
        <v>77.544488041595358</v>
      </c>
      <c r="I24" s="8">
        <v>85.906026122319162</v>
      </c>
      <c r="J24" s="9">
        <v>76.882394610970692</v>
      </c>
      <c r="K24" s="11"/>
      <c r="L24" s="42">
        <v>50</v>
      </c>
    </row>
    <row r="25" spans="1:12" x14ac:dyDescent="0.2">
      <c r="A25" s="21" t="s">
        <v>21</v>
      </c>
      <c r="B25" s="8">
        <v>93.698337707625996</v>
      </c>
      <c r="C25" s="9">
        <v>66.254729978969536</v>
      </c>
      <c r="D25" s="8">
        <v>54.096760498118343</v>
      </c>
      <c r="E25" s="9">
        <v>46.849168853812998</v>
      </c>
      <c r="G25" s="10">
        <v>84.96830668962977</v>
      </c>
      <c r="H25" s="9">
        <v>60.227954147007992</v>
      </c>
      <c r="I25" s="8">
        <v>56.691433323700366</v>
      </c>
      <c r="J25" s="9">
        <v>45.752659430365689</v>
      </c>
      <c r="K25" s="11"/>
      <c r="L25" s="42">
        <v>50</v>
      </c>
    </row>
    <row r="26" spans="1:12" x14ac:dyDescent="0.2">
      <c r="A26" s="21" t="s">
        <v>22</v>
      </c>
      <c r="B26" s="8">
        <v>71.724514684148005</v>
      </c>
      <c r="C26" s="9">
        <v>50.716890710475155</v>
      </c>
      <c r="D26" s="8">
        <v>41.410167860388121</v>
      </c>
      <c r="E26" s="9">
        <v>35.862257342074003</v>
      </c>
      <c r="G26" s="10">
        <v>59.415699077877221</v>
      </c>
      <c r="H26" s="9">
        <v>57.144513359228981</v>
      </c>
      <c r="I26" s="8">
        <v>51.001866102012798</v>
      </c>
      <c r="J26" s="9">
        <v>55.570135248483396</v>
      </c>
      <c r="K26" s="11"/>
      <c r="L26" s="42">
        <v>50</v>
      </c>
    </row>
    <row r="27" spans="1:12" x14ac:dyDescent="0.2">
      <c r="A27" s="21" t="s">
        <v>23</v>
      </c>
      <c r="B27" s="8">
        <v>107.64584419647512</v>
      </c>
      <c r="C27" s="9">
        <v>76.117106397878118</v>
      </c>
      <c r="D27" s="8">
        <v>62.149357123979428</v>
      </c>
      <c r="E27" s="9">
        <v>53.822922098237562</v>
      </c>
      <c r="G27" s="10">
        <v>78.906290978763039</v>
      </c>
      <c r="H27" s="9">
        <v>66.103283877995949</v>
      </c>
      <c r="I27" s="8">
        <v>76.499994371835228</v>
      </c>
      <c r="J27" s="9">
        <v>56.45633824566476</v>
      </c>
      <c r="K27" s="11"/>
      <c r="L27" s="42">
        <v>50</v>
      </c>
    </row>
    <row r="28" spans="1:12" x14ac:dyDescent="0.2">
      <c r="A28" s="21" t="s">
        <v>24</v>
      </c>
      <c r="B28" s="8">
        <v>72.116010111259826</v>
      </c>
      <c r="C28" s="9">
        <v>50.993719781789444</v>
      </c>
      <c r="D28" s="8">
        <v>41.636197850617634</v>
      </c>
      <c r="E28" s="9">
        <v>36.058005055629913</v>
      </c>
      <c r="G28" s="10">
        <v>66.670897771599442</v>
      </c>
      <c r="H28" s="9">
        <v>51.548422327182998</v>
      </c>
      <c r="I28" s="8">
        <v>58.707351025767501</v>
      </c>
      <c r="J28" s="9">
        <v>50.477149756427856</v>
      </c>
      <c r="K28" s="11"/>
      <c r="L28" s="42">
        <v>50</v>
      </c>
    </row>
    <row r="29" spans="1:12" x14ac:dyDescent="0.2">
      <c r="A29" s="21" t="s">
        <v>25</v>
      </c>
      <c r="B29" s="8">
        <v>76.757434714727864</v>
      </c>
      <c r="C29" s="9">
        <v>54.275702593267788</v>
      </c>
      <c r="D29" s="8">
        <v>44.315925594853262</v>
      </c>
      <c r="E29" s="9">
        <v>38.378717357363932</v>
      </c>
      <c r="G29" s="10">
        <v>59.797329176832392</v>
      </c>
      <c r="H29" s="9">
        <v>45.013390623414487</v>
      </c>
      <c r="I29" s="8">
        <v>47.02665614557862</v>
      </c>
      <c r="J29" s="9">
        <v>41.631666575980063</v>
      </c>
      <c r="K29" s="11"/>
      <c r="L29" s="42">
        <v>50</v>
      </c>
    </row>
    <row r="30" spans="1:12" x14ac:dyDescent="0.2">
      <c r="A30" s="21" t="s">
        <v>26</v>
      </c>
      <c r="B30" s="8">
        <v>82.576539640298449</v>
      </c>
      <c r="C30" s="9">
        <v>58.390431146574777</v>
      </c>
      <c r="D30" s="8">
        <v>47.675587390074114</v>
      </c>
      <c r="E30" s="9">
        <v>41.288269820149225</v>
      </c>
      <c r="G30" s="10">
        <v>60.696115794542159</v>
      </c>
      <c r="H30" s="9">
        <v>55.436998463183464</v>
      </c>
      <c r="I30" s="8">
        <v>60.752304200389574</v>
      </c>
      <c r="J30" s="9">
        <v>44.524296777215838</v>
      </c>
      <c r="K30" s="11"/>
      <c r="L30" s="42">
        <v>50</v>
      </c>
    </row>
    <row r="31" spans="1:12" x14ac:dyDescent="0.2">
      <c r="A31" s="21" t="s">
        <v>27</v>
      </c>
      <c r="B31" s="8">
        <v>96.173933501739413</v>
      </c>
      <c r="C31" s="9">
        <v>68.005240552464016</v>
      </c>
      <c r="D31" s="8">
        <v>55.526046396254422</v>
      </c>
      <c r="E31" s="9">
        <v>48.086966750869706</v>
      </c>
      <c r="G31" s="10">
        <v>85.594800816548073</v>
      </c>
      <c r="H31" s="9">
        <v>60.524664091692976</v>
      </c>
      <c r="I31" s="8">
        <v>54.927198827133097</v>
      </c>
      <c r="J31" s="9">
        <v>46.7731913538924</v>
      </c>
      <c r="K31" s="11"/>
      <c r="L31" s="42">
        <v>50</v>
      </c>
    </row>
    <row r="32" spans="1:12" x14ac:dyDescent="0.2">
      <c r="A32" s="21" t="s">
        <v>28</v>
      </c>
      <c r="B32" s="8">
        <v>63.2231913094258</v>
      </c>
      <c r="C32" s="9">
        <v>44.705547303149373</v>
      </c>
      <c r="D32" s="8">
        <v>36.501926521524197</v>
      </c>
      <c r="E32" s="9">
        <v>31.6115956547129</v>
      </c>
      <c r="G32" s="10">
        <v>53.323158579044808</v>
      </c>
      <c r="H32" s="9">
        <v>38.715003964527362</v>
      </c>
      <c r="I32" s="8">
        <v>57.559640619468631</v>
      </c>
      <c r="J32" s="9">
        <v>34.202148692019648</v>
      </c>
      <c r="K32" s="11"/>
      <c r="L32" s="42">
        <v>50</v>
      </c>
    </row>
    <row r="33" spans="1:12" x14ac:dyDescent="0.2">
      <c r="A33" s="22" t="s">
        <v>29</v>
      </c>
      <c r="B33" s="8">
        <v>65.521751479910378</v>
      </c>
      <c r="C33" s="9">
        <v>46.330874786664324</v>
      </c>
      <c r="D33" s="8">
        <v>37.829000854702016</v>
      </c>
      <c r="E33" s="9">
        <v>32.760875739955189</v>
      </c>
      <c r="G33" s="10">
        <v>56.660379226646974</v>
      </c>
      <c r="H33" s="9">
        <v>42.383501557153295</v>
      </c>
      <c r="I33" s="8">
        <v>50.065998742454099</v>
      </c>
      <c r="J33" s="9">
        <v>47.847183942356224</v>
      </c>
      <c r="K33" s="11"/>
      <c r="L33" s="42">
        <v>50</v>
      </c>
    </row>
    <row r="34" spans="1:12" x14ac:dyDescent="0.2">
      <c r="A34" s="21" t="s">
        <v>30</v>
      </c>
      <c r="B34" s="8">
        <v>84.871696990270422</v>
      </c>
      <c r="C34" s="9">
        <v>60.01335247263011</v>
      </c>
      <c r="D34" s="8">
        <v>49.000697103912984</v>
      </c>
      <c r="E34" s="9">
        <v>42.435848495135211</v>
      </c>
      <c r="G34" s="10">
        <v>74.864631702517187</v>
      </c>
      <c r="H34" s="9">
        <v>55.865986415691729</v>
      </c>
      <c r="I34" s="8">
        <v>48.080627564093653</v>
      </c>
      <c r="J34" s="9">
        <v>41.639044900403412</v>
      </c>
      <c r="K34" s="11"/>
      <c r="L34" s="42">
        <v>50</v>
      </c>
    </row>
    <row r="35" spans="1:12" x14ac:dyDescent="0.2">
      <c r="A35" s="21" t="s">
        <v>31</v>
      </c>
      <c r="B35" s="8">
        <v>81.443507422343515</v>
      </c>
      <c r="C35" s="9">
        <v>57.589256381956019</v>
      </c>
      <c r="D35" s="8">
        <v>47.021430934037319</v>
      </c>
      <c r="E35" s="9">
        <v>40.721753711171758</v>
      </c>
      <c r="G35" s="10">
        <v>64.849663772553797</v>
      </c>
      <c r="H35" s="9">
        <v>45.855637011240376</v>
      </c>
      <c r="I35" s="8">
        <v>58.400470802078374</v>
      </c>
      <c r="J35" s="9">
        <v>41.873604029595342</v>
      </c>
      <c r="K35" s="11"/>
      <c r="L35" s="42">
        <v>50</v>
      </c>
    </row>
    <row r="36" spans="1:12" x14ac:dyDescent="0.2">
      <c r="A36" s="21" t="s">
        <v>32</v>
      </c>
      <c r="B36" s="8">
        <v>83.601205261224194</v>
      </c>
      <c r="C36" s="9">
        <v>59.114979155580095</v>
      </c>
      <c r="D36" s="8">
        <v>48.267178362144946</v>
      </c>
      <c r="E36" s="9">
        <v>41.800602630612097</v>
      </c>
      <c r="G36" s="10">
        <v>61.994973830538655</v>
      </c>
      <c r="H36" s="9">
        <v>40.294129062070326</v>
      </c>
      <c r="I36" s="8">
        <v>44.645843292663685</v>
      </c>
      <c r="J36" s="9">
        <v>34.910482819943553</v>
      </c>
      <c r="K36" s="11"/>
      <c r="L36" s="42">
        <v>50</v>
      </c>
    </row>
    <row r="37" spans="1:12" x14ac:dyDescent="0.2">
      <c r="A37" s="21" t="s">
        <v>45</v>
      </c>
      <c r="B37" s="8">
        <v>113.79595008934344</v>
      </c>
      <c r="C37" s="9">
        <v>80.465887979740643</v>
      </c>
      <c r="D37" s="8">
        <v>65.700122416771663</v>
      </c>
      <c r="E37" s="9">
        <v>56.897975044671718</v>
      </c>
      <c r="G37" s="10">
        <v>89.477770036862296</v>
      </c>
      <c r="H37" s="9">
        <v>64.419231955099619</v>
      </c>
      <c r="I37" s="8">
        <v>53.067116647358574</v>
      </c>
      <c r="J37" s="9">
        <v>46.769861858053588</v>
      </c>
      <c r="K37" s="11"/>
      <c r="L37" s="42">
        <v>50</v>
      </c>
    </row>
    <row r="38" spans="1:12" ht="14.25" customHeight="1" x14ac:dyDescent="0.2">
      <c r="A38" s="21" t="s">
        <v>33</v>
      </c>
      <c r="B38" s="8">
        <v>97.473161085546693</v>
      </c>
      <c r="C38" s="9">
        <v>68.923933187278763</v>
      </c>
      <c r="D38" s="8">
        <v>56.276155791504145</v>
      </c>
      <c r="E38" s="9">
        <v>48.736580542773346</v>
      </c>
      <c r="G38" s="10">
        <v>81.941681813349703</v>
      </c>
      <c r="H38" s="9">
        <v>63.736794348225068</v>
      </c>
      <c r="I38" s="8">
        <v>79.99692113715804</v>
      </c>
      <c r="J38" s="9">
        <v>71.706555425308537</v>
      </c>
      <c r="K38" s="11"/>
      <c r="L38" s="42">
        <v>50</v>
      </c>
    </row>
    <row r="39" spans="1:12" x14ac:dyDescent="0.2">
      <c r="A39" s="21" t="s">
        <v>34</v>
      </c>
      <c r="B39" s="12">
        <v>75.728267827401126</v>
      </c>
      <c r="C39" s="13">
        <v>53.547971708266388</v>
      </c>
      <c r="D39" s="12">
        <v>43.721735815414121</v>
      </c>
      <c r="E39" s="13">
        <v>37.864133913700563</v>
      </c>
      <c r="G39" s="14">
        <v>60.149534399665747</v>
      </c>
      <c r="H39" s="13">
        <v>45.727796233331162</v>
      </c>
      <c r="I39" s="12">
        <v>51.08914456181958</v>
      </c>
      <c r="J39" s="13">
        <v>49.697440416325954</v>
      </c>
      <c r="K39" s="11"/>
      <c r="L39" s="43">
        <v>50</v>
      </c>
    </row>
    <row r="40" spans="1:12" x14ac:dyDescent="0.2">
      <c r="A40" s="25" t="s">
        <v>47</v>
      </c>
      <c r="B40" s="8"/>
      <c r="C40" s="9"/>
      <c r="D40" s="8"/>
      <c r="E40" s="9"/>
      <c r="G40" s="10"/>
      <c r="H40" s="9"/>
      <c r="I40" s="8"/>
      <c r="J40" s="9"/>
      <c r="K40" s="11"/>
      <c r="L40" s="42"/>
    </row>
    <row r="41" spans="1:12" x14ac:dyDescent="0.2">
      <c r="A41" s="21" t="s">
        <v>35</v>
      </c>
      <c r="B41" s="8">
        <v>70.325392417924576</v>
      </c>
      <c r="C41" s="9">
        <v>49.727561868319484</v>
      </c>
      <c r="D41" s="8">
        <v>40.602384243354827</v>
      </c>
      <c r="E41" s="9">
        <v>35.162696208962288</v>
      </c>
      <c r="G41" s="10">
        <v>55.128075116411082</v>
      </c>
      <c r="H41" s="9">
        <v>38.981435748575649</v>
      </c>
      <c r="I41" s="8">
        <v>51.366713878532373</v>
      </c>
      <c r="J41" s="9">
        <v>33.798031820664029</v>
      </c>
      <c r="K41" s="11"/>
      <c r="L41" s="42">
        <v>50</v>
      </c>
    </row>
    <row r="42" spans="1:12" x14ac:dyDescent="0.2">
      <c r="A42" s="21" t="s">
        <v>80</v>
      </c>
      <c r="B42" s="8">
        <v>93.402971253697274</v>
      </c>
      <c r="C42" s="9">
        <v>66.045874356461496</v>
      </c>
      <c r="D42" s="8">
        <v>53.926230596433001</v>
      </c>
      <c r="E42" s="9">
        <v>46.701485626848637</v>
      </c>
      <c r="G42" s="10">
        <v>71.823272795785797</v>
      </c>
      <c r="H42" s="9">
        <v>52.836699485169198</v>
      </c>
      <c r="I42" s="8">
        <v>51.143838191322914</v>
      </c>
      <c r="J42" s="9">
        <v>43.387862083433262</v>
      </c>
      <c r="K42" s="11"/>
      <c r="L42" s="42">
        <v>50</v>
      </c>
    </row>
    <row r="43" spans="1:12" ht="13.5" x14ac:dyDescent="0.2">
      <c r="A43" s="22" t="s">
        <v>43</v>
      </c>
      <c r="B43" s="8" t="s">
        <v>78</v>
      </c>
      <c r="C43" s="9" t="s">
        <v>78</v>
      </c>
      <c r="D43" s="8" t="s">
        <v>78</v>
      </c>
      <c r="E43" s="9" t="s">
        <v>78</v>
      </c>
      <c r="G43" s="10" t="s">
        <v>78</v>
      </c>
      <c r="H43" s="9" t="s">
        <v>78</v>
      </c>
      <c r="I43" s="8" t="s">
        <v>78</v>
      </c>
      <c r="J43" s="9" t="s">
        <v>78</v>
      </c>
      <c r="K43" s="11"/>
      <c r="L43" s="42">
        <v>50</v>
      </c>
    </row>
    <row r="44" spans="1:12" x14ac:dyDescent="0.2">
      <c r="A44" s="22" t="s">
        <v>36</v>
      </c>
      <c r="B44" s="8">
        <v>78.409220776617758</v>
      </c>
      <c r="C44" s="9">
        <v>55.443691718699547</v>
      </c>
      <c r="D44" s="8">
        <v>45.269584722329064</v>
      </c>
      <c r="E44" s="9">
        <v>39.204610388308879</v>
      </c>
      <c r="G44" s="10">
        <v>56.533575062624116</v>
      </c>
      <c r="H44" s="9">
        <v>44.372005336783474</v>
      </c>
      <c r="I44" s="8">
        <v>55.899337994050271</v>
      </c>
      <c r="J44" s="9">
        <v>41.589830298433689</v>
      </c>
      <c r="K44" s="11"/>
      <c r="L44" s="42">
        <v>50</v>
      </c>
    </row>
    <row r="45" spans="1:12" x14ac:dyDescent="0.2">
      <c r="A45" s="22" t="s">
        <v>37</v>
      </c>
      <c r="B45" s="8">
        <v>75.890748367675698</v>
      </c>
      <c r="C45" s="9">
        <v>53.662862800105401</v>
      </c>
      <c r="D45" s="8">
        <v>43.815543999079722</v>
      </c>
      <c r="E45" s="9">
        <v>37.945374183837849</v>
      </c>
      <c r="G45" s="10">
        <v>61.868013379569973</v>
      </c>
      <c r="H45" s="9">
        <v>43.747291799233977</v>
      </c>
      <c r="I45" s="8">
        <v>57.018096666976177</v>
      </c>
      <c r="J45" s="9">
        <v>48.381281754616012</v>
      </c>
      <c r="K45" s="11"/>
      <c r="L45" s="42">
        <v>50</v>
      </c>
    </row>
    <row r="46" spans="1:12" x14ac:dyDescent="0.2">
      <c r="A46" s="22" t="s">
        <v>38</v>
      </c>
      <c r="B46" s="8">
        <v>76.599990827609318</v>
      </c>
      <c r="C46" s="9">
        <v>54.164372953029883</v>
      </c>
      <c r="D46" s="8">
        <v>44.225025324243099</v>
      </c>
      <c r="E46" s="9">
        <v>38.299995413804659</v>
      </c>
      <c r="G46" s="10">
        <v>72.801638640858116</v>
      </c>
      <c r="H46" s="9">
        <v>53.537231450457419</v>
      </c>
      <c r="I46" s="8">
        <v>52.603315342668786</v>
      </c>
      <c r="J46" s="9">
        <v>45.555807410034888</v>
      </c>
      <c r="K46" s="11"/>
      <c r="L46" s="42">
        <v>50</v>
      </c>
    </row>
    <row r="47" spans="1:12" x14ac:dyDescent="0.2">
      <c r="A47" s="23" t="s">
        <v>39</v>
      </c>
      <c r="B47" s="12">
        <v>116.8889351075495</v>
      </c>
      <c r="C47" s="13">
        <v>82.652958660222552</v>
      </c>
      <c r="D47" s="12">
        <v>67.485858149632406</v>
      </c>
      <c r="E47" s="13">
        <v>58.44446755377475</v>
      </c>
      <c r="G47" s="14">
        <v>86.331212657206578</v>
      </c>
      <c r="H47" s="13">
        <v>62.151522147696546</v>
      </c>
      <c r="I47" s="12">
        <v>64.544729118288899</v>
      </c>
      <c r="J47" s="13">
        <v>53.746444878301546</v>
      </c>
      <c r="K47" s="11"/>
      <c r="L47" s="43">
        <v>50</v>
      </c>
    </row>
    <row r="48" spans="1:12" s="26" customFormat="1" x14ac:dyDescent="0.2">
      <c r="A48" s="30" t="s">
        <v>51</v>
      </c>
      <c r="B48" s="31">
        <f>MEDIAN(B7:B39)</f>
        <v>83.94607742026767</v>
      </c>
      <c r="C48" s="32">
        <f>MEDIAN(C7:C39)</f>
        <v>59.358840597882185</v>
      </c>
      <c r="D48" s="31">
        <f>MEDIAN(D7:D39)</f>
        <v>48.466290396004709</v>
      </c>
      <c r="E48" s="32">
        <f>MEDIAN(E7:E39)</f>
        <v>41.973038710133835</v>
      </c>
      <c r="G48" s="33">
        <f>MEDIAN(G7:G39)</f>
        <v>67.853485760562535</v>
      </c>
      <c r="H48" s="32">
        <f>MEDIAN(H7:H39)</f>
        <v>55.865986415691729</v>
      </c>
      <c r="I48" s="31">
        <f>MEDIAN(I7:I39)</f>
        <v>56.636658496206884</v>
      </c>
      <c r="J48" s="32">
        <f>MEDIAN(J7:J39)</f>
        <v>49.697440416325954</v>
      </c>
      <c r="K48" s="34"/>
    </row>
    <row r="49" spans="1:11" s="26" customFormat="1" x14ac:dyDescent="0.2">
      <c r="A49" s="35" t="s">
        <v>52</v>
      </c>
      <c r="B49" s="27">
        <f>MEDIAN(B8:B9,B12:B19,B21,B23,B26:B27,B30:B35,B38,B41:B47)</f>
        <v>83.504622525402084</v>
      </c>
      <c r="C49" s="28">
        <f>MEDIAN(C8:C9,C12:C19,C21,C23,C26:C27,C30:C35,C38,C41:C47)</f>
        <v>59.046684848134738</v>
      </c>
      <c r="D49" s="27">
        <f>MEDIAN(D8:D9,D12:D19,D21,D23,D26:D27,D30:D35,D38,D41:D47)</f>
        <v>48.211416293618989</v>
      </c>
      <c r="E49" s="28">
        <f>MEDIAN(E8:E9,E12:E19,E21,E23,E26:E27,E30:E35,E38,E41:E47)</f>
        <v>41.752311262701042</v>
      </c>
      <c r="G49" s="29">
        <f>MEDIAN(G8:G9,G12:G19,G21,G23,G26:G27,G30:G35,G38,G41:G47)</f>
        <v>66.43330633432916</v>
      </c>
      <c r="H49" s="28">
        <f>MEDIAN(H8:H9,H12:H19,H21,H23,H26:H27,H30:H35,H38,H41:H47)</f>
        <v>54.307311069829218</v>
      </c>
      <c r="I49" s="27">
        <f>MEDIAN(I8:I9,I12:I19,I21,I23,I26:I27,I30:I35,I38,I41:I47)</f>
        <v>56.421915870292018</v>
      </c>
      <c r="J49" s="28">
        <f>MEDIAN(J8:J9,J12:J19,J21,J23,J26:J27,J30:J35,J38,J41:J47)</f>
        <v>48.381281754616012</v>
      </c>
    </row>
    <row r="50" spans="1:11" s="18" customFormat="1" ht="144.75" customHeight="1" x14ac:dyDescent="0.2">
      <c r="A50" s="87" t="s">
        <v>85</v>
      </c>
      <c r="B50" s="88"/>
      <c r="C50" s="88"/>
      <c r="D50" s="88"/>
      <c r="E50" s="88"/>
      <c r="F50" s="88"/>
      <c r="G50" s="88"/>
      <c r="H50" s="88"/>
      <c r="I50" s="88"/>
      <c r="J50" s="88"/>
    </row>
    <row r="51" spans="1:11" ht="50.25" customHeight="1" x14ac:dyDescent="0.2">
      <c r="A51" s="89" t="s">
        <v>44</v>
      </c>
      <c r="B51" s="89"/>
      <c r="C51" s="89"/>
      <c r="D51" s="89"/>
      <c r="E51" s="89"/>
      <c r="F51" s="90"/>
      <c r="G51" s="90"/>
      <c r="H51" s="90"/>
      <c r="I51" s="90"/>
      <c r="J51" s="90"/>
    </row>
    <row r="52" spans="1:11" s="15" customFormat="1" ht="15" customHeight="1" x14ac:dyDescent="0.2">
      <c r="A52" s="89" t="s">
        <v>46</v>
      </c>
      <c r="B52" s="89"/>
      <c r="C52" s="89"/>
      <c r="D52" s="89"/>
      <c r="E52" s="89"/>
      <c r="F52" s="90"/>
      <c r="G52" s="90"/>
      <c r="H52" s="90"/>
      <c r="I52" s="90"/>
      <c r="J52" s="90"/>
    </row>
    <row r="53" spans="1:11" ht="111.75" customHeight="1" x14ac:dyDescent="0.2">
      <c r="A53" s="89" t="s">
        <v>54</v>
      </c>
      <c r="B53" s="89"/>
      <c r="C53" s="89"/>
      <c r="D53" s="89"/>
      <c r="E53" s="89"/>
      <c r="F53" s="91"/>
      <c r="G53" s="91"/>
      <c r="H53" s="91"/>
      <c r="I53" s="91"/>
      <c r="J53" s="91"/>
    </row>
    <row r="54" spans="1:11" x14ac:dyDescent="0.2">
      <c r="A54" s="92" t="s">
        <v>81</v>
      </c>
      <c r="B54" s="92"/>
      <c r="C54" s="92"/>
      <c r="D54" s="92"/>
      <c r="E54" s="92"/>
      <c r="F54" s="92"/>
      <c r="G54" s="92"/>
      <c r="H54" s="92"/>
      <c r="I54" s="92"/>
      <c r="J54" s="92"/>
      <c r="K54" s="92"/>
    </row>
    <row r="55" spans="1:11" x14ac:dyDescent="0.2">
      <c r="A55" s="69"/>
      <c r="B55" s="69"/>
      <c r="C55" s="69"/>
      <c r="D55" s="69"/>
      <c r="E55" s="69"/>
      <c r="F55" s="69"/>
      <c r="G55" s="69"/>
      <c r="H55" s="69"/>
      <c r="I55" s="69"/>
      <c r="J55" s="69"/>
      <c r="K55" s="69"/>
    </row>
    <row r="56" spans="1:11" ht="12.75" x14ac:dyDescent="0.2">
      <c r="A56" s="68" t="s">
        <v>48</v>
      </c>
      <c r="B56" s="68"/>
      <c r="C56" s="68"/>
      <c r="D56" s="70" t="s">
        <v>49</v>
      </c>
      <c r="E56" s="71"/>
      <c r="F56" s="71"/>
      <c r="G56" s="72"/>
      <c r="H56" s="72"/>
      <c r="I56" s="69"/>
      <c r="J56" s="69"/>
      <c r="K56" s="69"/>
    </row>
    <row r="57" spans="1:11" ht="12.75" x14ac:dyDescent="0.2">
      <c r="A57" s="77" t="s">
        <v>83</v>
      </c>
      <c r="B57" s="77"/>
      <c r="C57" s="77"/>
      <c r="D57" s="37" t="s">
        <v>57</v>
      </c>
      <c r="F57" s="44"/>
      <c r="G57" s="44"/>
      <c r="H57" s="72"/>
      <c r="I57" s="73"/>
      <c r="J57" s="73"/>
      <c r="K57" s="73"/>
    </row>
    <row r="58" spans="1:11" x14ac:dyDescent="0.2">
      <c r="A58" s="74" t="s">
        <v>40</v>
      </c>
      <c r="B58" s="68"/>
      <c r="C58" s="68"/>
      <c r="D58" s="75" t="s">
        <v>82</v>
      </c>
      <c r="E58" s="75"/>
      <c r="F58" s="75"/>
      <c r="G58" s="73"/>
      <c r="H58" s="73"/>
      <c r="I58" s="73"/>
      <c r="J58" s="73"/>
      <c r="K58" s="73"/>
    </row>
    <row r="59" spans="1:11" x14ac:dyDescent="0.2">
      <c r="A59" s="68" t="s">
        <v>41</v>
      </c>
      <c r="B59" s="80">
        <f ca="1">TODAY()</f>
        <v>42982</v>
      </c>
      <c r="C59" s="80"/>
      <c r="D59" s="68"/>
      <c r="E59" s="68"/>
      <c r="F59" s="68"/>
      <c r="G59" s="76"/>
      <c r="H59" s="76"/>
      <c r="I59" s="76"/>
      <c r="J59" s="76"/>
      <c r="K59" s="76"/>
    </row>
    <row r="60" spans="1:11" x14ac:dyDescent="0.2">
      <c r="A60" s="76"/>
      <c r="B60" s="76"/>
      <c r="C60" s="76"/>
      <c r="D60" s="76"/>
      <c r="E60" s="76"/>
      <c r="F60" s="76"/>
      <c r="G60" s="76"/>
      <c r="H60" s="76"/>
      <c r="I60" s="76"/>
      <c r="J60" s="76"/>
      <c r="K60" s="76"/>
    </row>
  </sheetData>
  <mergeCells count="14">
    <mergeCell ref="B1:J1"/>
    <mergeCell ref="B59:C59"/>
    <mergeCell ref="A50:J50"/>
    <mergeCell ref="A51:J51"/>
    <mergeCell ref="A52:J52"/>
    <mergeCell ref="A53:J53"/>
    <mergeCell ref="A54:K54"/>
    <mergeCell ref="B2:J2"/>
    <mergeCell ref="B3:E3"/>
    <mergeCell ref="G3:J3"/>
    <mergeCell ref="B4:C4"/>
    <mergeCell ref="D4:E4"/>
    <mergeCell ref="G4:H4"/>
    <mergeCell ref="I4:J4"/>
  </mergeCells>
  <hyperlinks>
    <hyperlink ref="D58" r:id="rId1"/>
    <hyperlink ref="D56" r:id="rId2"/>
    <hyperlink ref="D57" r:id="rId3" display="http://www.oecd.org/els/social/inequality"/>
  </hyperlinks>
  <printOptions horizontalCentered="1"/>
  <pageMargins left="0.25" right="0.25" top="0.75" bottom="0.75" header="0.3" footer="0.3"/>
  <pageSetup paperSize="9" scale="59" orientation="landscape" r:id="rId4"/>
  <headerFooter alignWithMargins="0">
    <oddFooter xml:space="preserve">&amp;LBenefits and Wages: OECD Indicators
&amp;RPrinted from www.oecd.org/els/social/workincentives on &amp;D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58"/>
  <sheetViews>
    <sheetView showGridLines="0" workbookViewId="0">
      <selection activeCell="B1" sqref="B1:J1"/>
    </sheetView>
  </sheetViews>
  <sheetFormatPr defaultRowHeight="12" x14ac:dyDescent="0.2"/>
  <cols>
    <col min="1" max="1" width="22" style="1" customWidth="1"/>
    <col min="2" max="10" width="10.28515625" style="1" customWidth="1"/>
    <col min="11" max="11" width="3.85546875" style="1" customWidth="1"/>
    <col min="12" max="12" width="11.140625" style="1" customWidth="1"/>
    <col min="13" max="16384" width="9.140625" style="1"/>
  </cols>
  <sheetData>
    <row r="1" spans="1:15" ht="14.25" x14ac:dyDescent="0.2">
      <c r="B1" s="81" t="s">
        <v>60</v>
      </c>
      <c r="C1" s="81"/>
      <c r="D1" s="81"/>
      <c r="E1" s="81"/>
      <c r="F1" s="81"/>
      <c r="G1" s="81"/>
      <c r="H1" s="81"/>
      <c r="I1" s="81"/>
      <c r="J1" s="81"/>
    </row>
    <row r="2" spans="1:15" ht="12.75" x14ac:dyDescent="0.2">
      <c r="B2" s="82" t="s">
        <v>77</v>
      </c>
      <c r="C2" s="82"/>
      <c r="D2" s="82"/>
      <c r="E2" s="82"/>
      <c r="F2" s="82"/>
      <c r="G2" s="82"/>
      <c r="H2" s="82"/>
      <c r="I2" s="82"/>
      <c r="J2" s="82"/>
    </row>
    <row r="3" spans="1:15" ht="23.25" customHeight="1" x14ac:dyDescent="0.2">
      <c r="B3" s="83" t="s">
        <v>58</v>
      </c>
      <c r="C3" s="83"/>
      <c r="D3" s="83"/>
      <c r="E3" s="83"/>
      <c r="G3" s="83" t="s">
        <v>59</v>
      </c>
      <c r="H3" s="83"/>
      <c r="I3" s="83"/>
      <c r="J3" s="83"/>
      <c r="M3" s="39"/>
      <c r="N3" s="39"/>
      <c r="O3" s="39"/>
    </row>
    <row r="4" spans="1:15" ht="15.75" customHeight="1" x14ac:dyDescent="0.2">
      <c r="A4" s="19"/>
      <c r="B4" s="84" t="s">
        <v>0</v>
      </c>
      <c r="C4" s="85"/>
      <c r="D4" s="84" t="s">
        <v>1</v>
      </c>
      <c r="E4" s="85"/>
      <c r="G4" s="86" t="s">
        <v>0</v>
      </c>
      <c r="H4" s="85"/>
      <c r="I4" s="86" t="s">
        <v>1</v>
      </c>
      <c r="J4" s="85"/>
    </row>
    <row r="5" spans="1:15" ht="57.6" customHeight="1" x14ac:dyDescent="0.2">
      <c r="A5" s="24"/>
      <c r="B5" s="3" t="s">
        <v>2</v>
      </c>
      <c r="C5" s="4" t="s">
        <v>53</v>
      </c>
      <c r="D5" s="3" t="s">
        <v>3</v>
      </c>
      <c r="E5" s="4" t="s">
        <v>53</v>
      </c>
      <c r="G5" s="5" t="s">
        <v>2</v>
      </c>
      <c r="H5" s="4" t="s">
        <v>53</v>
      </c>
      <c r="I5" s="3" t="s">
        <v>3</v>
      </c>
      <c r="J5" s="4" t="s">
        <v>53</v>
      </c>
      <c r="L5" s="40" t="s">
        <v>62</v>
      </c>
    </row>
    <row r="6" spans="1:15" ht="12" customHeight="1" x14ac:dyDescent="0.2">
      <c r="A6" s="20" t="s">
        <v>4</v>
      </c>
      <c r="B6" s="2"/>
      <c r="C6" s="6"/>
      <c r="D6" s="2"/>
      <c r="E6" s="6"/>
      <c r="G6" s="7"/>
      <c r="H6" s="6"/>
      <c r="I6" s="2"/>
      <c r="J6" s="6"/>
      <c r="L6" s="41"/>
    </row>
    <row r="7" spans="1:15" x14ac:dyDescent="0.2">
      <c r="A7" s="21" t="s">
        <v>5</v>
      </c>
      <c r="B7" s="8">
        <v>80.215983189272336</v>
      </c>
      <c r="C7" s="9">
        <v>56.721265672680559</v>
      </c>
      <c r="D7" s="8">
        <v>46.312719487636876</v>
      </c>
      <c r="E7" s="9">
        <v>40.107991594636168</v>
      </c>
      <c r="F7" s="16"/>
      <c r="G7" s="10">
        <v>71.561236758302456</v>
      </c>
      <c r="H7" s="9">
        <v>58.515008586397286</v>
      </c>
      <c r="I7" s="8">
        <v>69.046212215127994</v>
      </c>
      <c r="J7" s="9">
        <v>58.406136673815553</v>
      </c>
      <c r="K7" s="11"/>
      <c r="L7" s="42">
        <v>50</v>
      </c>
    </row>
    <row r="8" spans="1:15" x14ac:dyDescent="0.2">
      <c r="A8" s="21" t="s">
        <v>6</v>
      </c>
      <c r="B8" s="8">
        <v>83.096032651125924</v>
      </c>
      <c r="C8" s="9">
        <v>58.757768177309906</v>
      </c>
      <c r="D8" s="8">
        <v>47.975516819717484</v>
      </c>
      <c r="E8" s="9">
        <v>41.548016325562962</v>
      </c>
      <c r="F8" s="17"/>
      <c r="G8" s="10">
        <v>64.473554165631484</v>
      </c>
      <c r="H8" s="9">
        <v>45.589687357716201</v>
      </c>
      <c r="I8" s="8">
        <v>49.455881221525431</v>
      </c>
      <c r="J8" s="9">
        <v>49.428140533041336</v>
      </c>
      <c r="K8" s="11"/>
      <c r="L8" s="42">
        <v>50</v>
      </c>
    </row>
    <row r="9" spans="1:15" x14ac:dyDescent="0.2">
      <c r="A9" s="21" t="s">
        <v>7</v>
      </c>
      <c r="B9" s="8">
        <v>96.408559857483539</v>
      </c>
      <c r="C9" s="9">
        <v>68.171146439655786</v>
      </c>
      <c r="D9" s="8">
        <v>55.661507985902269</v>
      </c>
      <c r="E9" s="9">
        <v>48.204279928741769</v>
      </c>
      <c r="G9" s="10">
        <v>70.88914396831052</v>
      </c>
      <c r="H9" s="9">
        <v>58.483802320356922</v>
      </c>
      <c r="I9" s="8">
        <v>55.452970129048936</v>
      </c>
      <c r="J9" s="9">
        <v>51.265106141791009</v>
      </c>
      <c r="K9" s="11"/>
      <c r="L9" s="42">
        <v>50</v>
      </c>
    </row>
    <row r="10" spans="1:15" x14ac:dyDescent="0.2">
      <c r="A10" s="21" t="s">
        <v>8</v>
      </c>
      <c r="B10" s="8">
        <v>63.338954268451374</v>
      </c>
      <c r="C10" s="9">
        <v>44.787404076486588</v>
      </c>
      <c r="D10" s="8">
        <v>36.5687622970798</v>
      </c>
      <c r="E10" s="9">
        <v>31.669477134225687</v>
      </c>
      <c r="G10" s="10">
        <v>55.860858870695232</v>
      </c>
      <c r="H10" s="9">
        <v>45.552670660807244</v>
      </c>
      <c r="I10" s="8">
        <v>54.622845939012031</v>
      </c>
      <c r="J10" s="9">
        <v>47.113163102686585</v>
      </c>
      <c r="K10" s="11"/>
      <c r="L10" s="42">
        <v>50</v>
      </c>
    </row>
    <row r="11" spans="1:15" x14ac:dyDescent="0.2">
      <c r="A11" s="21" t="s">
        <v>50</v>
      </c>
      <c r="B11" s="8">
        <v>95.48314315885392</v>
      </c>
      <c r="C11" s="9">
        <v>67.51677801663152</v>
      </c>
      <c r="D11" s="8">
        <v>55.12721840583589</v>
      </c>
      <c r="E11" s="9">
        <v>47.74157157942696</v>
      </c>
      <c r="G11" s="10">
        <v>77.198121243933414</v>
      </c>
      <c r="H11" s="9">
        <v>54.587315026446589</v>
      </c>
      <c r="I11" s="8">
        <v>46.791964332065881</v>
      </c>
      <c r="J11" s="9">
        <v>40.5230298045444</v>
      </c>
      <c r="K11" s="11"/>
      <c r="L11" s="42">
        <v>50</v>
      </c>
    </row>
    <row r="12" spans="1:15" x14ac:dyDescent="0.2">
      <c r="A12" s="21" t="s">
        <v>9</v>
      </c>
      <c r="B12" s="8">
        <v>71.218784618338503</v>
      </c>
      <c r="C12" s="9">
        <v>50.35928555149134</v>
      </c>
      <c r="D12" s="8">
        <v>41.118184470755722</v>
      </c>
      <c r="E12" s="9">
        <v>35.609392309169252</v>
      </c>
      <c r="G12" s="10">
        <v>71.02378640888351</v>
      </c>
      <c r="H12" s="9">
        <v>51.517549119175641</v>
      </c>
      <c r="I12" s="8">
        <v>48.641921901273328</v>
      </c>
      <c r="J12" s="9">
        <v>43.041655183239754</v>
      </c>
      <c r="K12" s="11"/>
      <c r="L12" s="42">
        <v>50</v>
      </c>
    </row>
    <row r="13" spans="1:15" x14ac:dyDescent="0.2">
      <c r="A13" s="21" t="s">
        <v>10</v>
      </c>
      <c r="B13" s="8">
        <v>85.035290376645094</v>
      </c>
      <c r="C13" s="9">
        <v>60.129030465492903</v>
      </c>
      <c r="D13" s="8">
        <v>49.095147789574035</v>
      </c>
      <c r="E13" s="9">
        <v>42.517645188322547</v>
      </c>
      <c r="G13" s="10">
        <v>62.633299815501097</v>
      </c>
      <c r="H13" s="9">
        <v>69.311662678574677</v>
      </c>
      <c r="I13" s="8">
        <v>61.482926750676576</v>
      </c>
      <c r="J13" s="9">
        <v>66.027830764878942</v>
      </c>
      <c r="K13" s="11"/>
      <c r="L13" s="42">
        <v>50</v>
      </c>
    </row>
    <row r="14" spans="1:15" x14ac:dyDescent="0.2">
      <c r="A14" s="22" t="s">
        <v>11</v>
      </c>
      <c r="B14" s="8">
        <v>76.774251964823577</v>
      </c>
      <c r="C14" s="9">
        <v>54.287594184851365</v>
      </c>
      <c r="D14" s="8">
        <v>44.32563503872305</v>
      </c>
      <c r="E14" s="9">
        <v>38.387125982411789</v>
      </c>
      <c r="G14" s="10">
        <v>62.8039498647126</v>
      </c>
      <c r="H14" s="9">
        <v>47.989583834733438</v>
      </c>
      <c r="I14" s="8">
        <v>46.600241588015123</v>
      </c>
      <c r="J14" s="9">
        <v>39.677161820290806</v>
      </c>
      <c r="K14" s="11"/>
      <c r="L14" s="42">
        <v>50</v>
      </c>
    </row>
    <row r="15" spans="1:15" x14ac:dyDescent="0.2">
      <c r="A15" s="21" t="s">
        <v>12</v>
      </c>
      <c r="B15" s="8">
        <v>80.90214694563285</v>
      </c>
      <c r="C15" s="9">
        <v>57.206456717807512</v>
      </c>
      <c r="D15" s="8">
        <v>46.708876317079785</v>
      </c>
      <c r="E15" s="9">
        <v>40.451073472816425</v>
      </c>
      <c r="G15" s="10">
        <v>67.799575645986437</v>
      </c>
      <c r="H15" s="9">
        <v>54.650330803978513</v>
      </c>
      <c r="I15" s="8">
        <v>63.31555480609353</v>
      </c>
      <c r="J15" s="9">
        <v>51.148617867119889</v>
      </c>
      <c r="K15" s="11"/>
      <c r="L15" s="42">
        <v>50</v>
      </c>
    </row>
    <row r="16" spans="1:15" x14ac:dyDescent="0.2">
      <c r="A16" s="21" t="s">
        <v>13</v>
      </c>
      <c r="B16" s="8">
        <v>83.138538370453233</v>
      </c>
      <c r="C16" s="9">
        <v>58.787824259685458</v>
      </c>
      <c r="D16" s="8">
        <v>48.00005750821321</v>
      </c>
      <c r="E16" s="9">
        <v>41.569269185226617</v>
      </c>
      <c r="G16" s="10">
        <v>66.341364240750892</v>
      </c>
      <c r="H16" s="9">
        <v>56.399995504889517</v>
      </c>
      <c r="I16" s="8">
        <v>54.773326183060995</v>
      </c>
      <c r="J16" s="9">
        <v>50.242397758909426</v>
      </c>
      <c r="K16" s="11"/>
      <c r="L16" s="42">
        <v>50</v>
      </c>
    </row>
    <row r="17" spans="1:12" x14ac:dyDescent="0.2">
      <c r="A17" s="21" t="s">
        <v>14</v>
      </c>
      <c r="B17" s="8">
        <v>107.85645738503503</v>
      </c>
      <c r="C17" s="9">
        <v>76.266032411716139</v>
      </c>
      <c r="D17" s="8">
        <v>62.270954705089373</v>
      </c>
      <c r="E17" s="9">
        <v>53.928228692517514</v>
      </c>
      <c r="G17" s="10">
        <v>74.278465772458389</v>
      </c>
      <c r="H17" s="9">
        <v>60.019172492415066</v>
      </c>
      <c r="I17" s="8">
        <v>71.663010104269006</v>
      </c>
      <c r="J17" s="9">
        <v>68.58693773130085</v>
      </c>
      <c r="K17" s="11"/>
      <c r="L17" s="42">
        <v>50</v>
      </c>
    </row>
    <row r="18" spans="1:12" x14ac:dyDescent="0.2">
      <c r="A18" s="21" t="s">
        <v>15</v>
      </c>
      <c r="B18" s="8">
        <v>121.70268737878963</v>
      </c>
      <c r="C18" s="9">
        <v>86.056795534168586</v>
      </c>
      <c r="D18" s="8">
        <v>70.265079319245075</v>
      </c>
      <c r="E18" s="9">
        <v>60.851343689394817</v>
      </c>
      <c r="G18" s="10">
        <v>96.931812702695908</v>
      </c>
      <c r="H18" s="9">
        <v>75.008310259173371</v>
      </c>
      <c r="I18" s="8">
        <v>63.771549706602912</v>
      </c>
      <c r="J18" s="9">
        <v>59.800760562878189</v>
      </c>
      <c r="K18" s="11"/>
      <c r="L18" s="42">
        <v>50</v>
      </c>
    </row>
    <row r="19" spans="1:12" x14ac:dyDescent="0.2">
      <c r="A19" s="21" t="s">
        <v>16</v>
      </c>
      <c r="B19" s="8">
        <v>95.626666666666665</v>
      </c>
      <c r="C19" s="9">
        <v>67.618264462265586</v>
      </c>
      <c r="D19" s="8">
        <v>55.210081741706617</v>
      </c>
      <c r="E19" s="9">
        <v>47.813333333333333</v>
      </c>
      <c r="G19" s="10">
        <v>62.635466666666666</v>
      </c>
      <c r="H19" s="9">
        <v>46.11844136403402</v>
      </c>
      <c r="I19" s="8">
        <v>60.438878365088158</v>
      </c>
      <c r="J19" s="9">
        <v>52.759112457912458</v>
      </c>
      <c r="K19" s="11"/>
      <c r="L19" s="42">
        <v>50</v>
      </c>
    </row>
    <row r="20" spans="1:12" x14ac:dyDescent="0.2">
      <c r="A20" s="21" t="s">
        <v>17</v>
      </c>
      <c r="B20" s="8">
        <v>82.893658476128678</v>
      </c>
      <c r="C20" s="9">
        <v>58.614668025832316</v>
      </c>
      <c r="D20" s="8">
        <v>47.858676035305798</v>
      </c>
      <c r="E20" s="9">
        <v>41.446829238064339</v>
      </c>
      <c r="G20" s="10">
        <v>67.697104310951786</v>
      </c>
      <c r="H20" s="9">
        <v>58.283054583720158</v>
      </c>
      <c r="I20" s="8">
        <v>52.838058424926928</v>
      </c>
      <c r="J20" s="9">
        <v>51.046294141632281</v>
      </c>
      <c r="K20" s="11"/>
      <c r="L20" s="42">
        <v>50</v>
      </c>
    </row>
    <row r="21" spans="1:12" x14ac:dyDescent="0.2">
      <c r="A21" s="21" t="s">
        <v>18</v>
      </c>
      <c r="B21" s="8">
        <v>79.756471693040169</v>
      </c>
      <c r="C21" s="9">
        <v>56.396341977661628</v>
      </c>
      <c r="D21" s="8">
        <v>46.047420401591516</v>
      </c>
      <c r="E21" s="9">
        <v>39.878235846520084</v>
      </c>
      <c r="G21" s="10">
        <v>77.000216890656702</v>
      </c>
      <c r="H21" s="9">
        <v>54.720527318930991</v>
      </c>
      <c r="I21" s="8">
        <v>87.019023263427187</v>
      </c>
      <c r="J21" s="9">
        <v>67.721746258705267</v>
      </c>
      <c r="K21" s="11"/>
      <c r="L21" s="42">
        <v>50</v>
      </c>
    </row>
    <row r="22" spans="1:12" x14ac:dyDescent="0.2">
      <c r="A22" s="21" t="s">
        <v>42</v>
      </c>
      <c r="B22" s="8">
        <v>91.07585709210197</v>
      </c>
      <c r="C22" s="9">
        <v>64.400356152202221</v>
      </c>
      <c r="D22" s="8">
        <v>52.582670608800967</v>
      </c>
      <c r="E22" s="9">
        <v>45.537928546050985</v>
      </c>
      <c r="G22" s="10">
        <v>82.834257189993778</v>
      </c>
      <c r="H22" s="9">
        <v>68.792558131937596</v>
      </c>
      <c r="I22" s="8">
        <v>70.456833381580751</v>
      </c>
      <c r="J22" s="9">
        <v>57.613912363683625</v>
      </c>
      <c r="K22" s="11"/>
      <c r="L22" s="42">
        <v>50</v>
      </c>
    </row>
    <row r="23" spans="1:12" x14ac:dyDescent="0.2">
      <c r="A23" s="21" t="s">
        <v>19</v>
      </c>
      <c r="B23" s="8">
        <v>84.968829369660583</v>
      </c>
      <c r="C23" s="9">
        <v>60.082035436769679</v>
      </c>
      <c r="D23" s="8">
        <v>49.056776509300924</v>
      </c>
      <c r="E23" s="9">
        <v>42.484414684830291</v>
      </c>
      <c r="G23" s="10">
        <v>65.555890657782271</v>
      </c>
      <c r="H23" s="9">
        <v>50.992178456679206</v>
      </c>
      <c r="I23" s="8">
        <v>52.866249693247333</v>
      </c>
      <c r="J23" s="9">
        <v>47.399653659662896</v>
      </c>
      <c r="K23" s="11"/>
      <c r="L23" s="42">
        <v>50</v>
      </c>
    </row>
    <row r="24" spans="1:12" x14ac:dyDescent="0.2">
      <c r="A24" s="21" t="s">
        <v>20</v>
      </c>
      <c r="B24" s="8">
        <v>99.021548018842495</v>
      </c>
      <c r="C24" s="9">
        <v>70.01880808771287</v>
      </c>
      <c r="D24" s="8">
        <v>57.170117404252181</v>
      </c>
      <c r="E24" s="9">
        <v>49.510774009421247</v>
      </c>
      <c r="G24" s="10">
        <v>82.216187438290021</v>
      </c>
      <c r="H24" s="9">
        <v>77.83711264099</v>
      </c>
      <c r="I24" s="8">
        <v>86.212930690269076</v>
      </c>
      <c r="J24" s="9">
        <v>77.155660981961248</v>
      </c>
      <c r="K24" s="11"/>
      <c r="L24" s="42">
        <v>50</v>
      </c>
    </row>
    <row r="25" spans="1:12" x14ac:dyDescent="0.2">
      <c r="A25" s="21" t="s">
        <v>21</v>
      </c>
      <c r="B25" s="8">
        <v>91.304154512091841</v>
      </c>
      <c r="C25" s="9">
        <v>64.561786806004449</v>
      </c>
      <c r="D25" s="8">
        <v>52.714478185687412</v>
      </c>
      <c r="E25" s="9">
        <v>45.652077256045921</v>
      </c>
      <c r="G25" s="10">
        <v>82.981676828926325</v>
      </c>
      <c r="H25" s="9">
        <v>58.825121357628184</v>
      </c>
      <c r="I25" s="8">
        <v>48.423546018611546</v>
      </c>
      <c r="J25" s="9">
        <v>41.936020993442412</v>
      </c>
      <c r="K25" s="11"/>
      <c r="L25" s="42">
        <v>50</v>
      </c>
    </row>
    <row r="26" spans="1:12" x14ac:dyDescent="0.2">
      <c r="A26" s="21" t="s">
        <v>22</v>
      </c>
      <c r="B26" s="8">
        <v>70.683839730163484</v>
      </c>
      <c r="C26" s="9">
        <v>49.981022393501704</v>
      </c>
      <c r="D26" s="8">
        <v>40.809333895566247</v>
      </c>
      <c r="E26" s="9">
        <v>35.341919865081742</v>
      </c>
      <c r="G26" s="10">
        <v>59.152386448331207</v>
      </c>
      <c r="H26" s="9">
        <v>57.092508173549668</v>
      </c>
      <c r="I26" s="8">
        <v>50.720994335638366</v>
      </c>
      <c r="J26" s="9">
        <v>55.734684239588724</v>
      </c>
      <c r="K26" s="11"/>
      <c r="L26" s="42">
        <v>50</v>
      </c>
    </row>
    <row r="27" spans="1:12" x14ac:dyDescent="0.2">
      <c r="A27" s="21" t="s">
        <v>23</v>
      </c>
      <c r="B27" s="8">
        <v>105.82959641255606</v>
      </c>
      <c r="C27" s="9">
        <v>74.832825273553908</v>
      </c>
      <c r="D27" s="8">
        <v>61.100745977018697</v>
      </c>
      <c r="E27" s="9">
        <v>52.914798206278029</v>
      </c>
      <c r="G27" s="10">
        <v>77.905062353072651</v>
      </c>
      <c r="H27" s="9">
        <v>65.780260946887211</v>
      </c>
      <c r="I27" s="8">
        <v>76.472232617377003</v>
      </c>
      <c r="J27" s="9">
        <v>56.113033418688786</v>
      </c>
      <c r="K27" s="11"/>
      <c r="L27" s="42">
        <v>50</v>
      </c>
    </row>
    <row r="28" spans="1:12" x14ac:dyDescent="0.2">
      <c r="A28" s="21" t="s">
        <v>24</v>
      </c>
      <c r="B28" s="8">
        <v>70.259364490729126</v>
      </c>
      <c r="C28" s="9">
        <v>49.680873073251881</v>
      </c>
      <c r="D28" s="8">
        <v>40.564263001814496</v>
      </c>
      <c r="E28" s="9">
        <v>35.129682245364563</v>
      </c>
      <c r="G28" s="10">
        <v>65.865412508191369</v>
      </c>
      <c r="H28" s="9">
        <v>50.60576393827548</v>
      </c>
      <c r="I28" s="8">
        <v>58.665472549707204</v>
      </c>
      <c r="J28" s="9">
        <v>50.262665654500566</v>
      </c>
      <c r="K28" s="11"/>
      <c r="L28" s="42">
        <v>50</v>
      </c>
    </row>
    <row r="29" spans="1:12" x14ac:dyDescent="0.2">
      <c r="A29" s="21" t="s">
        <v>25</v>
      </c>
      <c r="B29" s="8">
        <v>75.372597361281947</v>
      </c>
      <c r="C29" s="9">
        <v>53.296474709805736</v>
      </c>
      <c r="D29" s="8">
        <v>43.516389376057411</v>
      </c>
      <c r="E29" s="9">
        <v>37.686298680640974</v>
      </c>
      <c r="G29" s="10">
        <v>58.721035493111906</v>
      </c>
      <c r="H29" s="9">
        <v>44.204744827873967</v>
      </c>
      <c r="I29" s="8">
        <v>46.556932075746793</v>
      </c>
      <c r="J29" s="9">
        <v>41.753372871454737</v>
      </c>
      <c r="K29" s="11"/>
      <c r="L29" s="42">
        <v>50</v>
      </c>
    </row>
    <row r="30" spans="1:12" x14ac:dyDescent="0.2">
      <c r="A30" s="21" t="s">
        <v>26</v>
      </c>
      <c r="B30" s="8">
        <v>80.445847073717445</v>
      </c>
      <c r="C30" s="9">
        <v>56.883803984121577</v>
      </c>
      <c r="D30" s="8">
        <v>46.445431463198233</v>
      </c>
      <c r="E30" s="9">
        <v>40.222923536858723</v>
      </c>
      <c r="G30" s="10">
        <v>59.240702572266201</v>
      </c>
      <c r="H30" s="9">
        <v>54.139518099628276</v>
      </c>
      <c r="I30" s="8">
        <v>59.023072899937581</v>
      </c>
      <c r="J30" s="9">
        <v>42.951842782757417</v>
      </c>
      <c r="K30" s="11"/>
      <c r="L30" s="42">
        <v>50</v>
      </c>
    </row>
    <row r="31" spans="1:12" x14ac:dyDescent="0.2">
      <c r="A31" s="21" t="s">
        <v>27</v>
      </c>
      <c r="B31" s="8">
        <v>93.098068761530072</v>
      </c>
      <c r="C31" s="9">
        <v>65.830275736649398</v>
      </c>
      <c r="D31" s="8">
        <v>53.750195060503678</v>
      </c>
      <c r="E31" s="9">
        <v>46.549034380765036</v>
      </c>
      <c r="G31" s="10">
        <v>82.857281197761765</v>
      </c>
      <c r="H31" s="9">
        <v>58.58894540561797</v>
      </c>
      <c r="I31" s="8">
        <v>54.49777699884519</v>
      </c>
      <c r="J31" s="9">
        <v>46.235156208796099</v>
      </c>
      <c r="K31" s="11"/>
      <c r="L31" s="42">
        <v>50</v>
      </c>
    </row>
    <row r="32" spans="1:12" x14ac:dyDescent="0.2">
      <c r="A32" s="21" t="s">
        <v>28</v>
      </c>
      <c r="B32" s="8">
        <v>62.879478195731963</v>
      </c>
      <c r="C32" s="9">
        <v>44.462505429673719</v>
      </c>
      <c r="D32" s="8">
        <v>36.303483662809057</v>
      </c>
      <c r="E32" s="9">
        <v>31.439739097865981</v>
      </c>
      <c r="G32" s="10">
        <v>52.984916571269451</v>
      </c>
      <c r="H32" s="9">
        <v>38.504529702097436</v>
      </c>
      <c r="I32" s="8">
        <v>57.262969782564248</v>
      </c>
      <c r="J32" s="9">
        <v>34.430600516786065</v>
      </c>
      <c r="K32" s="11"/>
      <c r="L32" s="42">
        <v>50</v>
      </c>
    </row>
    <row r="33" spans="1:12" x14ac:dyDescent="0.2">
      <c r="A33" s="22" t="s">
        <v>29</v>
      </c>
      <c r="B33" s="8">
        <v>66.141229006066993</v>
      </c>
      <c r="C33" s="9">
        <v>46.768911546202339</v>
      </c>
      <c r="D33" s="8">
        <v>38.186656371185464</v>
      </c>
      <c r="E33" s="9">
        <v>33.070614503033497</v>
      </c>
      <c r="G33" s="10">
        <v>57.126299721892366</v>
      </c>
      <c r="H33" s="9">
        <v>42.833106835675665</v>
      </c>
      <c r="I33" s="8">
        <v>50.647290256521316</v>
      </c>
      <c r="J33" s="9">
        <v>48.405513886342291</v>
      </c>
      <c r="K33" s="11"/>
      <c r="L33" s="42">
        <v>50</v>
      </c>
    </row>
    <row r="34" spans="1:12" x14ac:dyDescent="0.2">
      <c r="A34" s="21" t="s">
        <v>30</v>
      </c>
      <c r="B34" s="8">
        <v>85.638078193582359</v>
      </c>
      <c r="C34" s="9">
        <v>60.555265818465884</v>
      </c>
      <c r="D34" s="8">
        <v>49.443167497946995</v>
      </c>
      <c r="E34" s="9">
        <v>42.81903909679118</v>
      </c>
      <c r="G34" s="10">
        <v>75.709264729326392</v>
      </c>
      <c r="H34" s="9">
        <v>56.415704670903857</v>
      </c>
      <c r="I34" s="8">
        <v>48.52610054022967</v>
      </c>
      <c r="J34" s="9">
        <v>42.024835814436663</v>
      </c>
      <c r="K34" s="11"/>
      <c r="L34" s="42">
        <v>50</v>
      </c>
    </row>
    <row r="35" spans="1:12" x14ac:dyDescent="0.2">
      <c r="A35" s="21" t="s">
        <v>31</v>
      </c>
      <c r="B35" s="8">
        <v>79.268776901475619</v>
      </c>
      <c r="C35" s="9">
        <v>56.051489683396966</v>
      </c>
      <c r="D35" s="8">
        <v>45.765849682399335</v>
      </c>
      <c r="E35" s="9">
        <v>39.634388450737809</v>
      </c>
      <c r="G35" s="10">
        <v>63.441583385798474</v>
      </c>
      <c r="H35" s="9">
        <v>44.8599738213099</v>
      </c>
      <c r="I35" s="8">
        <v>57.850459366811009</v>
      </c>
      <c r="J35" s="9">
        <v>41.40565617668608</v>
      </c>
      <c r="K35" s="11"/>
      <c r="L35" s="42">
        <v>50</v>
      </c>
    </row>
    <row r="36" spans="1:12" x14ac:dyDescent="0.2">
      <c r="A36" s="21" t="s">
        <v>32</v>
      </c>
      <c r="B36" s="8">
        <v>82.832648487838668</v>
      </c>
      <c r="C36" s="9">
        <v>58.571527449392342</v>
      </c>
      <c r="D36" s="8">
        <v>47.823451902143312</v>
      </c>
      <c r="E36" s="9">
        <v>41.416324243919334</v>
      </c>
      <c r="G36" s="10">
        <v>61.53705528648274</v>
      </c>
      <c r="H36" s="9">
        <v>40.084497480886235</v>
      </c>
      <c r="I36" s="8">
        <v>44.127056124481868</v>
      </c>
      <c r="J36" s="9">
        <v>34.607031726970646</v>
      </c>
      <c r="K36" s="11"/>
      <c r="L36" s="42">
        <v>50</v>
      </c>
    </row>
    <row r="37" spans="1:12" x14ac:dyDescent="0.2">
      <c r="A37" s="21" t="s">
        <v>45</v>
      </c>
      <c r="B37" s="8">
        <v>108.94597948958214</v>
      </c>
      <c r="C37" s="9">
        <v>77.036440880094048</v>
      </c>
      <c r="D37" s="8">
        <v>62.899990585437699</v>
      </c>
      <c r="E37" s="9">
        <v>54.472989744791072</v>
      </c>
      <c r="G37" s="10">
        <v>85.906186579675008</v>
      </c>
      <c r="H37" s="9">
        <v>61.863738886426127</v>
      </c>
      <c r="I37" s="8">
        <v>50.968316952844013</v>
      </c>
      <c r="J37" s="9">
        <v>44.931033255608298</v>
      </c>
      <c r="K37" s="11"/>
      <c r="L37" s="42">
        <v>50</v>
      </c>
    </row>
    <row r="38" spans="1:12" ht="14.25" customHeight="1" x14ac:dyDescent="0.2">
      <c r="A38" s="21" t="s">
        <v>33</v>
      </c>
      <c r="B38" s="8">
        <v>99.375874244340025</v>
      </c>
      <c r="C38" s="9">
        <v>70.269354564514401</v>
      </c>
      <c r="D38" s="8">
        <v>57.374687745924113</v>
      </c>
      <c r="E38" s="9">
        <v>49.687937122170013</v>
      </c>
      <c r="G38" s="10">
        <v>82.561159359221094</v>
      </c>
      <c r="H38" s="9">
        <v>64.776791904226783</v>
      </c>
      <c r="I38" s="8">
        <v>81.262667952756289</v>
      </c>
      <c r="J38" s="9">
        <v>72.82746578048598</v>
      </c>
      <c r="K38" s="11"/>
      <c r="L38" s="42">
        <v>50</v>
      </c>
    </row>
    <row r="39" spans="1:12" x14ac:dyDescent="0.2">
      <c r="A39" s="21" t="s">
        <v>34</v>
      </c>
      <c r="B39" s="12">
        <v>75.188171675734338</v>
      </c>
      <c r="C39" s="13">
        <v>53.166066056930056</v>
      </c>
      <c r="D39" s="12">
        <v>43.409911156861021</v>
      </c>
      <c r="E39" s="13">
        <v>37.594085837867169</v>
      </c>
      <c r="G39" s="14">
        <v>61.099716750406216</v>
      </c>
      <c r="H39" s="13">
        <v>46.374853077366559</v>
      </c>
      <c r="I39" s="12">
        <v>51.760132077562155</v>
      </c>
      <c r="J39" s="13">
        <v>50.289979278151669</v>
      </c>
      <c r="K39" s="11"/>
      <c r="L39" s="43">
        <v>50</v>
      </c>
    </row>
    <row r="40" spans="1:12" x14ac:dyDescent="0.2">
      <c r="A40" s="25" t="s">
        <v>47</v>
      </c>
      <c r="B40" s="8"/>
      <c r="C40" s="9"/>
      <c r="D40" s="8"/>
      <c r="E40" s="9"/>
      <c r="G40" s="10"/>
      <c r="H40" s="9"/>
      <c r="I40" s="8"/>
      <c r="J40" s="9"/>
      <c r="K40" s="11"/>
      <c r="L40" s="42"/>
    </row>
    <row r="41" spans="1:12" x14ac:dyDescent="0.2">
      <c r="A41" s="21" t="s">
        <v>35</v>
      </c>
      <c r="B41" s="8">
        <v>68.219649008113379</v>
      </c>
      <c r="C41" s="9">
        <v>48.238576423803096</v>
      </c>
      <c r="D41" s="8">
        <v>39.386632718856049</v>
      </c>
      <c r="E41" s="9">
        <v>34.109824504056689</v>
      </c>
      <c r="G41" s="10">
        <v>53.477382857460071</v>
      </c>
      <c r="H41" s="9">
        <v>37.814220058619242</v>
      </c>
      <c r="I41" s="8">
        <v>50.879975908024278</v>
      </c>
      <c r="J41" s="9">
        <v>33.121460995093948</v>
      </c>
      <c r="K41" s="11"/>
      <c r="L41" s="42">
        <v>50</v>
      </c>
    </row>
    <row r="42" spans="1:12" ht="13.5" x14ac:dyDescent="0.2">
      <c r="A42" s="22" t="s">
        <v>43</v>
      </c>
      <c r="B42" s="8" t="s">
        <v>78</v>
      </c>
      <c r="C42" s="9" t="s">
        <v>78</v>
      </c>
      <c r="D42" s="8" t="s">
        <v>78</v>
      </c>
      <c r="E42" s="9" t="s">
        <v>78</v>
      </c>
      <c r="G42" s="10" t="s">
        <v>78</v>
      </c>
      <c r="H42" s="9" t="s">
        <v>78</v>
      </c>
      <c r="I42" s="8" t="s">
        <v>78</v>
      </c>
      <c r="J42" s="9" t="s">
        <v>78</v>
      </c>
      <c r="K42" s="11"/>
      <c r="L42" s="42">
        <v>50</v>
      </c>
    </row>
    <row r="43" spans="1:12" x14ac:dyDescent="0.2">
      <c r="A43" s="22" t="s">
        <v>36</v>
      </c>
      <c r="B43" s="8">
        <v>77.200223597312117</v>
      </c>
      <c r="C43" s="9">
        <v>54.588801614777125</v>
      </c>
      <c r="D43" s="8">
        <v>44.571569875407455</v>
      </c>
      <c r="E43" s="9">
        <v>38.600111798656059</v>
      </c>
      <c r="G43" s="10">
        <v>55.287282064975557</v>
      </c>
      <c r="H43" s="9">
        <v>43.22554736942363</v>
      </c>
      <c r="I43" s="8">
        <v>53.317022855576823</v>
      </c>
      <c r="J43" s="9">
        <v>43.819714867944747</v>
      </c>
      <c r="K43" s="11"/>
      <c r="L43" s="42">
        <v>50</v>
      </c>
    </row>
    <row r="44" spans="1:12" x14ac:dyDescent="0.2">
      <c r="A44" s="22" t="s">
        <v>37</v>
      </c>
      <c r="B44" s="8">
        <v>73.211520815606562</v>
      </c>
      <c r="C44" s="9">
        <v>51.768362829695469</v>
      </c>
      <c r="D44" s="8">
        <v>42.26869125067234</v>
      </c>
      <c r="E44" s="9">
        <v>36.605760407803281</v>
      </c>
      <c r="G44" s="10">
        <v>60.060225368306796</v>
      </c>
      <c r="H44" s="9">
        <v>42.468992637522035</v>
      </c>
      <c r="I44" s="8">
        <v>56.461897333335948</v>
      </c>
      <c r="J44" s="9">
        <v>49.166340569650615</v>
      </c>
      <c r="K44" s="11"/>
      <c r="L44" s="42">
        <v>50</v>
      </c>
    </row>
    <row r="45" spans="1:12" x14ac:dyDescent="0.2">
      <c r="A45" s="22" t="s">
        <v>38</v>
      </c>
      <c r="B45" s="8">
        <v>76.784101367317675</v>
      </c>
      <c r="C45" s="9">
        <v>54.294558764145584</v>
      </c>
      <c r="D45" s="8">
        <v>44.331321593904377</v>
      </c>
      <c r="E45" s="9">
        <v>38.392050683658837</v>
      </c>
      <c r="G45" s="10">
        <v>73.365318445487816</v>
      </c>
      <c r="H45" s="9">
        <v>54.001002837969466</v>
      </c>
      <c r="I45" s="8">
        <v>53.102528079129286</v>
      </c>
      <c r="J45" s="9">
        <v>45.988138321702429</v>
      </c>
      <c r="K45" s="11"/>
      <c r="L45" s="42">
        <v>50</v>
      </c>
    </row>
    <row r="46" spans="1:12" x14ac:dyDescent="0.2">
      <c r="A46" s="23" t="s">
        <v>39</v>
      </c>
      <c r="B46" s="12">
        <v>117.41171001700221</v>
      </c>
      <c r="C46" s="13">
        <v>83.022616343730746</v>
      </c>
      <c r="D46" s="12">
        <v>67.787682384330509</v>
      </c>
      <c r="E46" s="13">
        <v>58.705855008501103</v>
      </c>
      <c r="G46" s="14">
        <v>86.838216577539583</v>
      </c>
      <c r="H46" s="13">
        <v>62.672623289976919</v>
      </c>
      <c r="I46" s="12">
        <v>63.369880782278088</v>
      </c>
      <c r="J46" s="13">
        <v>53.534233640759851</v>
      </c>
      <c r="K46" s="11"/>
      <c r="L46" s="43">
        <v>50</v>
      </c>
    </row>
    <row r="47" spans="1:12" s="26" customFormat="1" x14ac:dyDescent="0.2">
      <c r="A47" s="30" t="s">
        <v>51</v>
      </c>
      <c r="B47" s="31">
        <f>MEDIAN(B7:B39)</f>
        <v>83.096032651125924</v>
      </c>
      <c r="C47" s="32">
        <f t="shared" ref="C47:J47" si="0">MEDIAN(C7:C39)</f>
        <v>58.757768177309906</v>
      </c>
      <c r="D47" s="31">
        <f t="shared" si="0"/>
        <v>47.975516819717484</v>
      </c>
      <c r="E47" s="32">
        <f t="shared" si="0"/>
        <v>41.548016325562962</v>
      </c>
      <c r="G47" s="33">
        <f t="shared" si="0"/>
        <v>67.697104310951786</v>
      </c>
      <c r="H47" s="32">
        <f t="shared" si="0"/>
        <v>54.720527318930991</v>
      </c>
      <c r="I47" s="31">
        <f t="shared" si="0"/>
        <v>54.773326183060995</v>
      </c>
      <c r="J47" s="32">
        <f t="shared" si="0"/>
        <v>50.242397758909426</v>
      </c>
      <c r="K47" s="34"/>
    </row>
    <row r="48" spans="1:12" s="26" customFormat="1" x14ac:dyDescent="0.2">
      <c r="A48" s="35" t="s">
        <v>52</v>
      </c>
      <c r="B48" s="27">
        <f>MEDIAN(B8:B9,B12:B19,B21,B23,B26:B27,B30:B35,B38,B41:B46)</f>
        <v>81.999089798379387</v>
      </c>
      <c r="C48" s="28">
        <f t="shared" ref="C48:J48" si="1">MEDIAN(C8:C9,C12:C19,C21,C23,C26:C27,C30:C35,C38,C41:C46)</f>
        <v>57.982112447558706</v>
      </c>
      <c r="D48" s="27">
        <f t="shared" si="1"/>
        <v>47.342196568398634</v>
      </c>
      <c r="E48" s="28">
        <f t="shared" si="1"/>
        <v>40.999544899189694</v>
      </c>
      <c r="G48" s="29">
        <f t="shared" si="1"/>
        <v>65.948627449266581</v>
      </c>
      <c r="H48" s="28">
        <f t="shared" si="1"/>
        <v>54.394924451803391</v>
      </c>
      <c r="I48" s="27">
        <f t="shared" si="1"/>
        <v>55.957433731192438</v>
      </c>
      <c r="J48" s="28">
        <f t="shared" si="1"/>
        <v>49.297240551345979</v>
      </c>
    </row>
    <row r="49" spans="1:11" s="18" customFormat="1" ht="144.75" customHeight="1" x14ac:dyDescent="0.2">
      <c r="A49" s="87" t="s">
        <v>85</v>
      </c>
      <c r="B49" s="88"/>
      <c r="C49" s="88"/>
      <c r="D49" s="88"/>
      <c r="E49" s="88"/>
      <c r="F49" s="88"/>
      <c r="G49" s="88"/>
      <c r="H49" s="88"/>
      <c r="I49" s="88"/>
      <c r="J49" s="88"/>
    </row>
    <row r="50" spans="1:11" ht="50.25" customHeight="1" x14ac:dyDescent="0.2">
      <c r="A50" s="89" t="s">
        <v>44</v>
      </c>
      <c r="B50" s="89"/>
      <c r="C50" s="89"/>
      <c r="D50" s="89"/>
      <c r="E50" s="89"/>
      <c r="F50" s="90"/>
      <c r="G50" s="90"/>
      <c r="H50" s="90"/>
      <c r="I50" s="90"/>
      <c r="J50" s="90"/>
    </row>
    <row r="51" spans="1:11" s="15" customFormat="1" ht="15" customHeight="1" x14ac:dyDescent="0.2">
      <c r="A51" s="89" t="s">
        <v>46</v>
      </c>
      <c r="B51" s="89"/>
      <c r="C51" s="89"/>
      <c r="D51" s="89"/>
      <c r="E51" s="89"/>
      <c r="F51" s="90"/>
      <c r="G51" s="90"/>
      <c r="H51" s="90"/>
      <c r="I51" s="90"/>
      <c r="J51" s="90"/>
    </row>
    <row r="52" spans="1:11" ht="111.75" customHeight="1" x14ac:dyDescent="0.2">
      <c r="A52" s="89" t="s">
        <v>54</v>
      </c>
      <c r="B52" s="89"/>
      <c r="C52" s="89"/>
      <c r="D52" s="89"/>
      <c r="E52" s="89"/>
      <c r="F52" s="91"/>
      <c r="G52" s="91"/>
      <c r="H52" s="91"/>
      <c r="I52" s="91"/>
      <c r="J52" s="91"/>
    </row>
    <row r="53" spans="1:11" x14ac:dyDescent="0.2">
      <c r="A53" s="92" t="s">
        <v>81</v>
      </c>
      <c r="B53" s="92"/>
      <c r="C53" s="92"/>
      <c r="D53" s="92"/>
      <c r="E53" s="92"/>
      <c r="F53" s="92"/>
      <c r="G53" s="92"/>
      <c r="H53" s="92"/>
      <c r="I53" s="92"/>
      <c r="J53" s="92"/>
      <c r="K53" s="92"/>
    </row>
    <row r="54" spans="1:11" x14ac:dyDescent="0.2">
      <c r="A54" s="69"/>
      <c r="B54" s="69"/>
      <c r="C54" s="69"/>
      <c r="D54" s="69"/>
      <c r="E54" s="69"/>
      <c r="F54" s="69"/>
      <c r="G54" s="69"/>
      <c r="H54" s="69"/>
      <c r="I54" s="69"/>
      <c r="J54" s="69"/>
      <c r="K54" s="69"/>
    </row>
    <row r="55" spans="1:11" ht="12.75" x14ac:dyDescent="0.2">
      <c r="A55" s="68" t="s">
        <v>48</v>
      </c>
      <c r="B55" s="68"/>
      <c r="C55" s="68"/>
      <c r="D55" s="70" t="s">
        <v>49</v>
      </c>
      <c r="E55" s="71"/>
      <c r="F55" s="71"/>
      <c r="G55" s="72"/>
      <c r="H55" s="72"/>
      <c r="I55" s="69"/>
      <c r="J55" s="69"/>
      <c r="K55" s="69"/>
    </row>
    <row r="56" spans="1:11" ht="12.75" x14ac:dyDescent="0.2">
      <c r="A56" s="77" t="s">
        <v>83</v>
      </c>
      <c r="B56" s="77"/>
      <c r="C56" s="77"/>
      <c r="D56" s="37" t="s">
        <v>57</v>
      </c>
      <c r="F56" s="44"/>
      <c r="G56" s="44"/>
      <c r="H56" s="72"/>
      <c r="I56" s="73"/>
      <c r="J56" s="73"/>
      <c r="K56" s="73"/>
    </row>
    <row r="57" spans="1:11" x14ac:dyDescent="0.2">
      <c r="A57" s="74" t="s">
        <v>40</v>
      </c>
      <c r="B57" s="68"/>
      <c r="C57" s="68"/>
      <c r="D57" s="75" t="s">
        <v>82</v>
      </c>
      <c r="E57" s="75"/>
      <c r="F57" s="75"/>
      <c r="G57" s="73"/>
      <c r="H57" s="73"/>
      <c r="I57" s="73"/>
      <c r="J57" s="73"/>
      <c r="K57" s="73"/>
    </row>
    <row r="58" spans="1:11" x14ac:dyDescent="0.2">
      <c r="A58" s="68" t="s">
        <v>41</v>
      </c>
      <c r="B58" s="80">
        <f ca="1">TODAY()</f>
        <v>42982</v>
      </c>
      <c r="C58" s="80"/>
      <c r="D58" s="68"/>
      <c r="E58" s="68"/>
      <c r="F58" s="68"/>
      <c r="G58" s="76"/>
      <c r="H58" s="76"/>
      <c r="I58" s="76"/>
      <c r="J58" s="76"/>
      <c r="K58" s="76"/>
    </row>
  </sheetData>
  <mergeCells count="14">
    <mergeCell ref="B1:J1"/>
    <mergeCell ref="B58:C58"/>
    <mergeCell ref="B2:J2"/>
    <mergeCell ref="B3:E3"/>
    <mergeCell ref="G3:J3"/>
    <mergeCell ref="B4:C4"/>
    <mergeCell ref="D4:E4"/>
    <mergeCell ref="G4:H4"/>
    <mergeCell ref="I4:J4"/>
    <mergeCell ref="A49:J49"/>
    <mergeCell ref="A50:J50"/>
    <mergeCell ref="A51:J51"/>
    <mergeCell ref="A52:J52"/>
    <mergeCell ref="A53:K53"/>
  </mergeCells>
  <hyperlinks>
    <hyperlink ref="D57" r:id="rId1"/>
    <hyperlink ref="D55" r:id="rId2"/>
    <hyperlink ref="D56" r:id="rId3" display="http://www.oecd.org/els/social/inequality"/>
  </hyperlinks>
  <printOptions horizontalCentered="1"/>
  <pageMargins left="0.25" right="0.25" top="0.75" bottom="0.75" header="0.3" footer="0.3"/>
  <pageSetup paperSize="9" scale="59" orientation="landscape" r:id="rId4"/>
  <headerFooter alignWithMargins="0">
    <oddFooter xml:space="preserve">&amp;LBenefits and Wages: OECD Indicators
&amp;RPrinted from www.oecd.org/els/social/workincentives on &amp;D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58"/>
  <sheetViews>
    <sheetView showGridLines="0" topLeftCell="A31" workbookViewId="0">
      <selection activeCell="B1" sqref="B1:J1"/>
    </sheetView>
  </sheetViews>
  <sheetFormatPr defaultRowHeight="12" x14ac:dyDescent="0.2"/>
  <cols>
    <col min="1" max="1" width="22" style="1" customWidth="1"/>
    <col min="2" max="5" width="6.85546875" style="1" customWidth="1"/>
    <col min="6" max="6" width="3.28515625" style="1" customWidth="1"/>
    <col min="7" max="10" width="6.85546875" style="1" customWidth="1"/>
    <col min="11" max="11" width="3.85546875" style="1" customWidth="1"/>
    <col min="12" max="12" width="11.140625" style="1" customWidth="1"/>
    <col min="13" max="16384" width="9.140625" style="1"/>
  </cols>
  <sheetData>
    <row r="1" spans="1:15" ht="14.25" x14ac:dyDescent="0.2">
      <c r="B1" s="81" t="s">
        <v>60</v>
      </c>
      <c r="C1" s="81"/>
      <c r="D1" s="81"/>
      <c r="E1" s="81"/>
      <c r="F1" s="81"/>
      <c r="G1" s="81"/>
      <c r="H1" s="81"/>
      <c r="I1" s="81"/>
      <c r="J1" s="81"/>
    </row>
    <row r="2" spans="1:15" ht="12.75" x14ac:dyDescent="0.2">
      <c r="B2" s="82" t="s">
        <v>61</v>
      </c>
      <c r="C2" s="82"/>
      <c r="D2" s="82"/>
      <c r="E2" s="82"/>
      <c r="F2" s="82"/>
      <c r="G2" s="82"/>
      <c r="H2" s="82"/>
      <c r="I2" s="82"/>
      <c r="J2" s="82"/>
    </row>
    <row r="3" spans="1:15" ht="23.25" customHeight="1" x14ac:dyDescent="0.2">
      <c r="B3" s="83" t="s">
        <v>58</v>
      </c>
      <c r="C3" s="83"/>
      <c r="D3" s="83"/>
      <c r="E3" s="83"/>
      <c r="G3" s="83" t="s">
        <v>59</v>
      </c>
      <c r="H3" s="83"/>
      <c r="I3" s="83"/>
      <c r="J3" s="83"/>
      <c r="M3" s="39"/>
      <c r="N3" s="39"/>
      <c r="O3" s="39"/>
    </row>
    <row r="4" spans="1:15" ht="15.75" customHeight="1" x14ac:dyDescent="0.2">
      <c r="A4" s="19"/>
      <c r="B4" s="84" t="s">
        <v>0</v>
      </c>
      <c r="C4" s="85"/>
      <c r="D4" s="84" t="s">
        <v>1</v>
      </c>
      <c r="E4" s="85"/>
      <c r="G4" s="86" t="s">
        <v>0</v>
      </c>
      <c r="H4" s="85"/>
      <c r="I4" s="86" t="s">
        <v>1</v>
      </c>
      <c r="J4" s="85"/>
    </row>
    <row r="5" spans="1:15" ht="57.6" customHeight="1" x14ac:dyDescent="0.2">
      <c r="A5" s="24"/>
      <c r="B5" s="3" t="s">
        <v>2</v>
      </c>
      <c r="C5" s="4" t="s">
        <v>53</v>
      </c>
      <c r="D5" s="3" t="s">
        <v>3</v>
      </c>
      <c r="E5" s="4" t="s">
        <v>53</v>
      </c>
      <c r="G5" s="5" t="s">
        <v>2</v>
      </c>
      <c r="H5" s="4" t="s">
        <v>53</v>
      </c>
      <c r="I5" s="3" t="s">
        <v>3</v>
      </c>
      <c r="J5" s="4" t="s">
        <v>53</v>
      </c>
      <c r="L5" s="40" t="s">
        <v>62</v>
      </c>
    </row>
    <row r="6" spans="1:15" ht="12" customHeight="1" x14ac:dyDescent="0.2">
      <c r="A6" s="20" t="s">
        <v>4</v>
      </c>
      <c r="B6" s="2"/>
      <c r="C6" s="6"/>
      <c r="D6" s="2"/>
      <c r="E6" s="6"/>
      <c r="G6" s="7"/>
      <c r="H6" s="6"/>
      <c r="I6" s="2"/>
      <c r="J6" s="6"/>
      <c r="L6" s="41"/>
    </row>
    <row r="7" spans="1:15" x14ac:dyDescent="0.2">
      <c r="A7" s="21" t="s">
        <v>5</v>
      </c>
      <c r="B7" s="8">
        <v>80.466854410315648</v>
      </c>
      <c r="C7" s="9">
        <v>56.898658414284846</v>
      </c>
      <c r="D7" s="8">
        <v>46.457560054638172</v>
      </c>
      <c r="E7" s="9">
        <v>40.233427205157824</v>
      </c>
      <c r="F7" s="16"/>
      <c r="G7" s="10">
        <v>72.259221447004052</v>
      </c>
      <c r="H7" s="9">
        <v>62.389011445658795</v>
      </c>
      <c r="I7" s="8">
        <v>71.238789403695534</v>
      </c>
      <c r="J7" s="9">
        <v>60.286217873209473</v>
      </c>
      <c r="K7" s="11"/>
      <c r="L7" s="42">
        <v>50</v>
      </c>
    </row>
    <row r="8" spans="1:15" x14ac:dyDescent="0.2">
      <c r="A8" s="21" t="s">
        <v>6</v>
      </c>
      <c r="B8" s="8">
        <v>82.234650870819763</v>
      </c>
      <c r="C8" s="9">
        <v>58.148679279264883</v>
      </c>
      <c r="D8" s="8">
        <v>47.478197816982679</v>
      </c>
      <c r="E8" s="9">
        <v>41.117325435409882</v>
      </c>
      <c r="F8" s="17"/>
      <c r="G8" s="10">
        <v>64.267114964355542</v>
      </c>
      <c r="H8" s="9">
        <v>45.443712798591243</v>
      </c>
      <c r="I8" s="8">
        <v>49.519689307827605</v>
      </c>
      <c r="J8" s="9">
        <v>49.113177624250135</v>
      </c>
      <c r="K8" s="11"/>
      <c r="L8" s="42">
        <v>50</v>
      </c>
    </row>
    <row r="9" spans="1:15" x14ac:dyDescent="0.2">
      <c r="A9" s="21" t="s">
        <v>7</v>
      </c>
      <c r="B9" s="8">
        <v>100.65509546526371</v>
      </c>
      <c r="C9" s="9">
        <v>71.173900564467274</v>
      </c>
      <c r="D9" s="8">
        <v>58.113246462177493</v>
      </c>
      <c r="E9" s="9">
        <v>50.327547732631857</v>
      </c>
      <c r="G9" s="10">
        <v>74.039530374803192</v>
      </c>
      <c r="H9" s="9">
        <v>61.03747169690979</v>
      </c>
      <c r="I9" s="8">
        <v>57.976238455676004</v>
      </c>
      <c r="J9" s="9">
        <v>53.533086447234815</v>
      </c>
      <c r="K9" s="11"/>
      <c r="L9" s="42">
        <v>50</v>
      </c>
    </row>
    <row r="10" spans="1:15" x14ac:dyDescent="0.2">
      <c r="A10" s="21" t="s">
        <v>8</v>
      </c>
      <c r="B10" s="8">
        <v>62.308044607028158</v>
      </c>
      <c r="C10" s="9">
        <v>44.058440864103503</v>
      </c>
      <c r="D10" s="8">
        <v>35.973566326546916</v>
      </c>
      <c r="E10" s="9">
        <v>31.154022303514079</v>
      </c>
      <c r="G10" s="10">
        <v>55.193756500259802</v>
      </c>
      <c r="H10" s="9">
        <v>44.976237033310248</v>
      </c>
      <c r="I10" s="8">
        <v>54.287082418349087</v>
      </c>
      <c r="J10" s="9">
        <v>46.812552313341072</v>
      </c>
      <c r="K10" s="11"/>
      <c r="L10" s="42">
        <v>50</v>
      </c>
    </row>
    <row r="11" spans="1:15" x14ac:dyDescent="0.2">
      <c r="A11" s="21" t="s">
        <v>50</v>
      </c>
      <c r="B11" s="8">
        <v>91.792848180161613</v>
      </c>
      <c r="C11" s="9">
        <v>64.907345412619506</v>
      </c>
      <c r="D11" s="8">
        <v>52.99662560649876</v>
      </c>
      <c r="E11" s="9">
        <v>45.896424090080806</v>
      </c>
      <c r="G11" s="10">
        <v>74.214517753660658</v>
      </c>
      <c r="H11" s="9">
        <v>52.477588766102862</v>
      </c>
      <c r="I11" s="8">
        <v>45.06723930267254</v>
      </c>
      <c r="J11" s="9">
        <v>39.029374114546904</v>
      </c>
      <c r="K11" s="11"/>
      <c r="L11" s="42">
        <v>50</v>
      </c>
    </row>
    <row r="12" spans="1:15" x14ac:dyDescent="0.2">
      <c r="A12" s="21" t="s">
        <v>9</v>
      </c>
      <c r="B12" s="8">
        <v>70.010732154195608</v>
      </c>
      <c r="C12" s="9">
        <v>49.505063462066779</v>
      </c>
      <c r="D12" s="8">
        <v>40.420715055387625</v>
      </c>
      <c r="E12" s="9">
        <v>35.005366077097804</v>
      </c>
      <c r="G12" s="10">
        <v>69.28641590472769</v>
      </c>
      <c r="H12" s="9">
        <v>50.643679921694307</v>
      </c>
      <c r="I12" s="8">
        <v>47.194379957290991</v>
      </c>
      <c r="J12" s="9">
        <v>41.873171885338401</v>
      </c>
      <c r="K12" s="11"/>
      <c r="L12" s="42">
        <v>50</v>
      </c>
    </row>
    <row r="13" spans="1:15" x14ac:dyDescent="0.2">
      <c r="A13" s="21" t="s">
        <v>10</v>
      </c>
      <c r="B13" s="8">
        <v>85.800689146825576</v>
      </c>
      <c r="C13" s="9">
        <v>60.670249126199373</v>
      </c>
      <c r="D13" s="8">
        <v>49.537050975575148</v>
      </c>
      <c r="E13" s="9">
        <v>42.900344573412788</v>
      </c>
      <c r="G13" s="10">
        <v>63.295017415012474</v>
      </c>
      <c r="H13" s="9">
        <v>69.772045148253895</v>
      </c>
      <c r="I13" s="8">
        <v>61.91598778087328</v>
      </c>
      <c r="J13" s="9">
        <v>66.221550188833106</v>
      </c>
      <c r="K13" s="11"/>
      <c r="L13" s="42">
        <v>50</v>
      </c>
    </row>
    <row r="14" spans="1:15" x14ac:dyDescent="0.2">
      <c r="A14" s="22" t="s">
        <v>11</v>
      </c>
      <c r="B14" s="8">
        <v>78.774503741318071</v>
      </c>
      <c r="C14" s="9">
        <v>55.701985780091064</v>
      </c>
      <c r="D14" s="8">
        <v>45.480480940329166</v>
      </c>
      <c r="E14" s="9">
        <v>39.387251870659036</v>
      </c>
      <c r="G14" s="10">
        <v>65.381262615219171</v>
      </c>
      <c r="H14" s="9">
        <v>50.130673162366357</v>
      </c>
      <c r="I14" s="8">
        <v>49.008519759228491</v>
      </c>
      <c r="J14" s="9">
        <v>41.387978386977885</v>
      </c>
      <c r="K14" s="11"/>
      <c r="L14" s="42">
        <v>50</v>
      </c>
    </row>
    <row r="15" spans="1:15" x14ac:dyDescent="0.2">
      <c r="A15" s="21" t="s">
        <v>12</v>
      </c>
      <c r="B15" s="8">
        <v>80.577858758985244</v>
      </c>
      <c r="C15" s="9">
        <v>56.977150341970301</v>
      </c>
      <c r="D15" s="8">
        <v>46.521648445223782</v>
      </c>
      <c r="E15" s="9">
        <v>40.288929379492622</v>
      </c>
      <c r="G15" s="10">
        <v>65.695581814788866</v>
      </c>
      <c r="H15" s="9">
        <v>52.598709737011667</v>
      </c>
      <c r="I15" s="8">
        <v>61.767755980634831</v>
      </c>
      <c r="J15" s="9">
        <v>49.023729451574795</v>
      </c>
      <c r="K15" s="11"/>
      <c r="L15" s="42">
        <v>50</v>
      </c>
    </row>
    <row r="16" spans="1:15" x14ac:dyDescent="0.2">
      <c r="A16" s="21" t="s">
        <v>13</v>
      </c>
      <c r="B16" s="8">
        <v>83.233266100661382</v>
      </c>
      <c r="C16" s="9">
        <v>58.854806880082052</v>
      </c>
      <c r="D16" s="8">
        <v>48.054748588748602</v>
      </c>
      <c r="E16" s="9">
        <v>41.616633050330691</v>
      </c>
      <c r="G16" s="10">
        <v>66.784698445189733</v>
      </c>
      <c r="H16" s="9">
        <v>55.910659313317026</v>
      </c>
      <c r="I16" s="8">
        <v>55.139173951636138</v>
      </c>
      <c r="J16" s="9">
        <v>50.040589084150291</v>
      </c>
      <c r="K16" s="11"/>
      <c r="L16" s="42">
        <v>50</v>
      </c>
    </row>
    <row r="17" spans="1:12" x14ac:dyDescent="0.2">
      <c r="A17" s="21" t="s">
        <v>14</v>
      </c>
      <c r="B17" s="8">
        <v>107.48684341177639</v>
      </c>
      <c r="C17" s="9">
        <v>76.004675864803659</v>
      </c>
      <c r="D17" s="8">
        <v>62.057557978132252</v>
      </c>
      <c r="E17" s="9">
        <v>53.743421705888196</v>
      </c>
      <c r="G17" s="10">
        <v>74.091463111905469</v>
      </c>
      <c r="H17" s="9">
        <v>59.942105697267053</v>
      </c>
      <c r="I17" s="8">
        <v>71.94287550606343</v>
      </c>
      <c r="J17" s="9">
        <v>69.071312431734682</v>
      </c>
      <c r="K17" s="11"/>
      <c r="L17" s="42">
        <v>50</v>
      </c>
    </row>
    <row r="18" spans="1:12" x14ac:dyDescent="0.2">
      <c r="A18" s="21" t="s">
        <v>15</v>
      </c>
      <c r="B18" s="8">
        <v>115.39713862851505</v>
      </c>
      <c r="C18" s="9">
        <v>81.59809925374708</v>
      </c>
      <c r="D18" s="8">
        <v>66.624569050885739</v>
      </c>
      <c r="E18" s="9">
        <v>57.698569314257526</v>
      </c>
      <c r="G18" s="10">
        <v>92.173635915145539</v>
      </c>
      <c r="H18" s="9">
        <v>71.285065805944143</v>
      </c>
      <c r="I18" s="8">
        <v>60.48265194602233</v>
      </c>
      <c r="J18" s="9">
        <v>56.683826344351267</v>
      </c>
      <c r="K18" s="11"/>
      <c r="L18" s="42">
        <v>50</v>
      </c>
    </row>
    <row r="19" spans="1:12" x14ac:dyDescent="0.2">
      <c r="A19" s="21" t="s">
        <v>16</v>
      </c>
      <c r="B19" s="8">
        <v>94.183081755286892</v>
      </c>
      <c r="C19" s="9">
        <v>66.597495782210359</v>
      </c>
      <c r="D19" s="8">
        <v>54.376627604523421</v>
      </c>
      <c r="E19" s="9">
        <v>47.091540877643446</v>
      </c>
      <c r="G19" s="10">
        <v>68.900812049502989</v>
      </c>
      <c r="H19" s="9">
        <v>50.711527679921275</v>
      </c>
      <c r="I19" s="8">
        <v>61.457630101659333</v>
      </c>
      <c r="J19" s="9">
        <v>53.792486925914005</v>
      </c>
      <c r="K19" s="11"/>
      <c r="L19" s="42">
        <v>50</v>
      </c>
    </row>
    <row r="20" spans="1:12" x14ac:dyDescent="0.2">
      <c r="A20" s="21" t="s">
        <v>17</v>
      </c>
      <c r="B20" s="8">
        <v>82.83652310774481</v>
      </c>
      <c r="C20" s="9">
        <v>58.5742672194025</v>
      </c>
      <c r="D20" s="8">
        <v>47.825688914989122</v>
      </c>
      <c r="E20" s="9">
        <v>41.418261553872405</v>
      </c>
      <c r="G20" s="10">
        <v>68.364369518775888</v>
      </c>
      <c r="H20" s="9">
        <v>58.392866002642137</v>
      </c>
      <c r="I20" s="8">
        <v>54.58561464691752</v>
      </c>
      <c r="J20" s="9">
        <v>51.976256251718041</v>
      </c>
      <c r="K20" s="11"/>
      <c r="L20" s="42">
        <v>50</v>
      </c>
    </row>
    <row r="21" spans="1:12" x14ac:dyDescent="0.2">
      <c r="A21" s="21" t="s">
        <v>18</v>
      </c>
      <c r="B21" s="8">
        <v>76.348562165534275</v>
      </c>
      <c r="C21" s="9">
        <v>53.986586041091961</v>
      </c>
      <c r="D21" s="8">
        <v>44.079862918512099</v>
      </c>
      <c r="E21" s="9">
        <v>38.174281082767138</v>
      </c>
      <c r="G21" s="10">
        <v>74.228105322449352</v>
      </c>
      <c r="H21" s="9">
        <v>52.487196628133198</v>
      </c>
      <c r="I21" s="8">
        <v>87.410247939665354</v>
      </c>
      <c r="J21" s="9">
        <v>67.246026472767227</v>
      </c>
      <c r="K21" s="11"/>
      <c r="L21" s="42">
        <v>50</v>
      </c>
    </row>
    <row r="22" spans="1:12" x14ac:dyDescent="0.2">
      <c r="A22" s="21" t="s">
        <v>42</v>
      </c>
      <c r="B22" s="8">
        <v>90.30700276239115</v>
      </c>
      <c r="C22" s="9">
        <v>63.856694041919056</v>
      </c>
      <c r="D22" s="8">
        <v>52.138772354574812</v>
      </c>
      <c r="E22" s="9">
        <v>45.153501381195575</v>
      </c>
      <c r="G22" s="10">
        <v>82.773994852562041</v>
      </c>
      <c r="H22" s="9">
        <v>58.530053066146998</v>
      </c>
      <c r="I22" s="8">
        <v>65.98228662484189</v>
      </c>
      <c r="J22" s="9">
        <v>51.498380983860606</v>
      </c>
      <c r="K22" s="11"/>
      <c r="L22" s="42">
        <v>50</v>
      </c>
    </row>
    <row r="23" spans="1:12" x14ac:dyDescent="0.2">
      <c r="A23" s="21" t="s">
        <v>19</v>
      </c>
      <c r="B23" s="8">
        <v>81.577757685352623</v>
      </c>
      <c r="C23" s="9">
        <v>57.684185653305825</v>
      </c>
      <c r="D23" s="8">
        <v>47.098940359524399</v>
      </c>
      <c r="E23" s="9">
        <v>40.788878842676311</v>
      </c>
      <c r="G23" s="10">
        <v>66.080556591965419</v>
      </c>
      <c r="H23" s="9">
        <v>51.273224510815183</v>
      </c>
      <c r="I23" s="8">
        <v>52.743190456459509</v>
      </c>
      <c r="J23" s="9">
        <v>45.6769428119349</v>
      </c>
      <c r="K23" s="11"/>
      <c r="L23" s="42">
        <v>50</v>
      </c>
    </row>
    <row r="24" spans="1:12" x14ac:dyDescent="0.2">
      <c r="A24" s="21" t="s">
        <v>20</v>
      </c>
      <c r="B24" s="8">
        <v>97.565455656034317</v>
      </c>
      <c r="C24" s="9">
        <v>68.989195303937251</v>
      </c>
      <c r="D24" s="8">
        <v>56.329442086619913</v>
      </c>
      <c r="E24" s="9">
        <v>48.782727828017158</v>
      </c>
      <c r="G24" s="10">
        <v>82.111702972796508</v>
      </c>
      <c r="H24" s="9">
        <v>77.763230966910882</v>
      </c>
      <c r="I24" s="8">
        <v>86.152606555990261</v>
      </c>
      <c r="J24" s="9">
        <v>77.103418749214484</v>
      </c>
      <c r="K24" s="11"/>
      <c r="L24" s="42">
        <v>50</v>
      </c>
    </row>
    <row r="25" spans="1:12" x14ac:dyDescent="0.2">
      <c r="A25" s="21" t="s">
        <v>21</v>
      </c>
      <c r="B25" s="8">
        <v>92.097108264958976</v>
      </c>
      <c r="C25" s="9">
        <v>65.122489781824115</v>
      </c>
      <c r="D25" s="8">
        <v>53.172290248360184</v>
      </c>
      <c r="E25" s="9">
        <v>46.048554132479488</v>
      </c>
      <c r="G25" s="10">
        <v>83.8514992326796</v>
      </c>
      <c r="H25" s="9">
        <v>59.449566317153867</v>
      </c>
      <c r="I25" s="8">
        <v>50.622507130462544</v>
      </c>
      <c r="J25" s="9">
        <v>42.339476637915254</v>
      </c>
      <c r="K25" s="11"/>
      <c r="L25" s="42">
        <v>50</v>
      </c>
    </row>
    <row r="26" spans="1:12" x14ac:dyDescent="0.2">
      <c r="A26" s="21" t="s">
        <v>22</v>
      </c>
      <c r="B26" s="8">
        <v>68.888051424931362</v>
      </c>
      <c r="C26" s="9">
        <v>48.711208305296573</v>
      </c>
      <c r="D26" s="8">
        <v>39.7725350341329</v>
      </c>
      <c r="E26" s="9">
        <v>34.444025712465681</v>
      </c>
      <c r="G26" s="10">
        <v>57.305260709910435</v>
      </c>
      <c r="H26" s="9">
        <v>55.541496311640898</v>
      </c>
      <c r="I26" s="8">
        <v>49.485205914242357</v>
      </c>
      <c r="J26" s="9">
        <v>54.544023638910026</v>
      </c>
      <c r="K26" s="11"/>
      <c r="L26" s="42">
        <v>50</v>
      </c>
    </row>
    <row r="27" spans="1:12" x14ac:dyDescent="0.2">
      <c r="A27" s="21" t="s">
        <v>23</v>
      </c>
      <c r="B27" s="8">
        <v>102.83257797920557</v>
      </c>
      <c r="C27" s="9">
        <v>72.713613215990691</v>
      </c>
      <c r="D27" s="8">
        <v>59.370416577757517</v>
      </c>
      <c r="E27" s="9">
        <v>51.416288989602783</v>
      </c>
      <c r="G27" s="10">
        <v>75.784326117560227</v>
      </c>
      <c r="H27" s="9">
        <v>65.221638579765099</v>
      </c>
      <c r="I27" s="8">
        <v>73.56402207847286</v>
      </c>
      <c r="J27" s="9">
        <v>55.3908011997203</v>
      </c>
      <c r="K27" s="11"/>
      <c r="L27" s="42">
        <v>50</v>
      </c>
    </row>
    <row r="28" spans="1:12" x14ac:dyDescent="0.2">
      <c r="A28" s="21" t="s">
        <v>24</v>
      </c>
      <c r="B28" s="8">
        <v>68.395181390196626</v>
      </c>
      <c r="C28" s="9">
        <v>48.362696561491987</v>
      </c>
      <c r="D28" s="8">
        <v>39.487976386903306</v>
      </c>
      <c r="E28" s="9">
        <v>34.197590695098313</v>
      </c>
      <c r="G28" s="10">
        <v>64.694637219606747</v>
      </c>
      <c r="H28" s="9">
        <v>49.41012950883696</v>
      </c>
      <c r="I28" s="8">
        <v>57.667745083171198</v>
      </c>
      <c r="J28" s="9">
        <v>49.397938548878287</v>
      </c>
      <c r="K28" s="11"/>
      <c r="L28" s="42">
        <v>50</v>
      </c>
    </row>
    <row r="29" spans="1:12" x14ac:dyDescent="0.2">
      <c r="A29" s="21" t="s">
        <v>25</v>
      </c>
      <c r="B29" s="8">
        <v>73.86829604358644</v>
      </c>
      <c r="C29" s="9">
        <v>52.232773047115387</v>
      </c>
      <c r="D29" s="8">
        <v>42.647880605343595</v>
      </c>
      <c r="E29" s="9">
        <v>36.93414802179322</v>
      </c>
      <c r="G29" s="10">
        <v>57.426544764242756</v>
      </c>
      <c r="H29" s="9">
        <v>43.203702079350236</v>
      </c>
      <c r="I29" s="8">
        <v>45.780626724693128</v>
      </c>
      <c r="J29" s="9">
        <v>41.374019621115714</v>
      </c>
      <c r="K29" s="11"/>
      <c r="L29" s="42">
        <v>50</v>
      </c>
    </row>
    <row r="30" spans="1:12" x14ac:dyDescent="0.2">
      <c r="A30" s="21" t="s">
        <v>26</v>
      </c>
      <c r="B30" s="8">
        <v>79.824442472427108</v>
      </c>
      <c r="C30" s="9">
        <v>56.444404576688662</v>
      </c>
      <c r="D30" s="8">
        <v>46.086663349367583</v>
      </c>
      <c r="E30" s="9">
        <v>39.912221236213554</v>
      </c>
      <c r="G30" s="10">
        <v>58.903437895601407</v>
      </c>
      <c r="H30" s="9">
        <v>53.865826149459004</v>
      </c>
      <c r="I30" s="8">
        <v>59.089599928075302</v>
      </c>
      <c r="J30" s="9">
        <v>42.764230283360085</v>
      </c>
      <c r="K30" s="11"/>
      <c r="L30" s="42">
        <v>50</v>
      </c>
    </row>
    <row r="31" spans="1:12" x14ac:dyDescent="0.2">
      <c r="A31" s="21" t="s">
        <v>27</v>
      </c>
      <c r="B31" s="8">
        <v>88.090756753960235</v>
      </c>
      <c r="C31" s="9">
        <v>62.289571460579936</v>
      </c>
      <c r="D31" s="8">
        <v>50.859222125016785</v>
      </c>
      <c r="E31" s="9">
        <v>44.045378376980118</v>
      </c>
      <c r="G31" s="10">
        <v>78.40077351102461</v>
      </c>
      <c r="H31" s="9">
        <v>55.437718599916145</v>
      </c>
      <c r="I31" s="8">
        <v>51.8900878488883</v>
      </c>
      <c r="J31" s="9">
        <v>45.994973352005545</v>
      </c>
      <c r="K31" s="11"/>
      <c r="L31" s="42">
        <v>50</v>
      </c>
    </row>
    <row r="32" spans="1:12" x14ac:dyDescent="0.2">
      <c r="A32" s="21" t="s">
        <v>28</v>
      </c>
      <c r="B32" s="8">
        <v>59.24302668893435</v>
      </c>
      <c r="C32" s="9">
        <v>41.891145909761093</v>
      </c>
      <c r="D32" s="8">
        <v>34.203977406464432</v>
      </c>
      <c r="E32" s="9">
        <v>29.621513344467175</v>
      </c>
      <c r="G32" s="10">
        <v>49.910253806713065</v>
      </c>
      <c r="H32" s="9">
        <v>36.277732357853111</v>
      </c>
      <c r="I32" s="8">
        <v>53.891008012148127</v>
      </c>
      <c r="J32" s="9">
        <v>32.875272295895826</v>
      </c>
      <c r="K32" s="11"/>
      <c r="L32" s="42">
        <v>50</v>
      </c>
    </row>
    <row r="33" spans="1:12" x14ac:dyDescent="0.2">
      <c r="A33" s="22" t="s">
        <v>29</v>
      </c>
      <c r="B33" s="8">
        <v>63.995662070263705</v>
      </c>
      <c r="C33" s="9">
        <v>45.251766616406186</v>
      </c>
      <c r="D33" s="8">
        <v>36.947912723235078</v>
      </c>
      <c r="E33" s="9">
        <v>31.997831035131853</v>
      </c>
      <c r="G33" s="10">
        <v>49.191365509995912</v>
      </c>
      <c r="H33" s="9">
        <v>41.502579046445526</v>
      </c>
      <c r="I33" s="8">
        <v>47.599490738731461</v>
      </c>
      <c r="J33" s="9">
        <v>42.967824982806306</v>
      </c>
      <c r="K33" s="11"/>
      <c r="L33" s="42">
        <v>50</v>
      </c>
    </row>
    <row r="34" spans="1:12" x14ac:dyDescent="0.2">
      <c r="A34" s="21" t="s">
        <v>30</v>
      </c>
      <c r="B34" s="8">
        <v>82.373730656885314</v>
      </c>
      <c r="C34" s="9">
        <v>58.247023539117798</v>
      </c>
      <c r="D34" s="8">
        <v>47.558495568906466</v>
      </c>
      <c r="E34" s="9">
        <v>41.186865328442657</v>
      </c>
      <c r="G34" s="10">
        <v>73.475109998336947</v>
      </c>
      <c r="H34" s="9">
        <v>54.392276210616139</v>
      </c>
      <c r="I34" s="8">
        <v>46.708132231922434</v>
      </c>
      <c r="J34" s="9">
        <v>40.45042907616758</v>
      </c>
      <c r="K34" s="11"/>
      <c r="L34" s="42">
        <v>50</v>
      </c>
    </row>
    <row r="35" spans="1:12" x14ac:dyDescent="0.2">
      <c r="A35" s="21" t="s">
        <v>31</v>
      </c>
      <c r="B35" s="8">
        <v>77.560059688695418</v>
      </c>
      <c r="C35" s="9">
        <v>54.843244155109915</v>
      </c>
      <c r="D35" s="8">
        <v>44.77932133963175</v>
      </c>
      <c r="E35" s="9">
        <v>38.780029844347709</v>
      </c>
      <c r="G35" s="10">
        <v>62.114785318559555</v>
      </c>
      <c r="H35" s="9">
        <v>43.921785910700066</v>
      </c>
      <c r="I35" s="8">
        <v>55.270735696529862</v>
      </c>
      <c r="J35" s="9">
        <v>39.948102163302991</v>
      </c>
      <c r="K35" s="11"/>
      <c r="L35" s="42">
        <v>50</v>
      </c>
    </row>
    <row r="36" spans="1:12" x14ac:dyDescent="0.2">
      <c r="A36" s="21" t="s">
        <v>32</v>
      </c>
      <c r="B36" s="8">
        <v>79.281076135901714</v>
      </c>
      <c r="C36" s="9">
        <v>56.060186555463062</v>
      </c>
      <c r="D36" s="8">
        <v>45.772950648706072</v>
      </c>
      <c r="E36" s="9">
        <v>39.640538067950857</v>
      </c>
      <c r="G36" s="10">
        <v>59.66655228392387</v>
      </c>
      <c r="H36" s="9">
        <v>38.986956577735732</v>
      </c>
      <c r="I36" s="8">
        <v>42.243633029100224</v>
      </c>
      <c r="J36" s="9">
        <v>33.749516825211117</v>
      </c>
      <c r="K36" s="11"/>
      <c r="L36" s="42">
        <v>50</v>
      </c>
    </row>
    <row r="37" spans="1:12" x14ac:dyDescent="0.2">
      <c r="A37" s="21" t="s">
        <v>45</v>
      </c>
      <c r="B37" s="8">
        <v>106.34038636071773</v>
      </c>
      <c r="C37" s="9">
        <v>75.194008309660944</v>
      </c>
      <c r="D37" s="8">
        <v>61.395650691089195</v>
      </c>
      <c r="E37" s="9">
        <v>53.170193180358865</v>
      </c>
      <c r="G37" s="10">
        <v>83.865038142895841</v>
      </c>
      <c r="H37" s="9">
        <v>60.395566500594875</v>
      </c>
      <c r="I37" s="8">
        <v>49.759409152693671</v>
      </c>
      <c r="J37" s="9">
        <v>43.866507958262424</v>
      </c>
      <c r="K37" s="11"/>
      <c r="L37" s="42">
        <v>50</v>
      </c>
    </row>
    <row r="38" spans="1:12" ht="14.25" customHeight="1" x14ac:dyDescent="0.2">
      <c r="A38" s="21" t="s">
        <v>33</v>
      </c>
      <c r="B38" s="8">
        <v>99.845743407828564</v>
      </c>
      <c r="C38" s="9">
        <v>70.60160223628759</v>
      </c>
      <c r="D38" s="8">
        <v>57.645966833948123</v>
      </c>
      <c r="E38" s="9">
        <v>49.922871703914282</v>
      </c>
      <c r="G38" s="10">
        <v>84.668633807096853</v>
      </c>
      <c r="H38" s="9">
        <v>66.396626695109688</v>
      </c>
      <c r="I38" s="8">
        <v>81.912477420665468</v>
      </c>
      <c r="J38" s="9">
        <v>73.260227907680189</v>
      </c>
      <c r="K38" s="11"/>
      <c r="L38" s="42">
        <v>50</v>
      </c>
    </row>
    <row r="39" spans="1:12" x14ac:dyDescent="0.2">
      <c r="A39" s="21" t="s">
        <v>34</v>
      </c>
      <c r="B39" s="12">
        <v>75.350778688600741</v>
      </c>
      <c r="C39" s="13">
        <v>53.281046578396371</v>
      </c>
      <c r="D39" s="12">
        <v>43.503792359511564</v>
      </c>
      <c r="E39" s="13">
        <v>37.67538934430037</v>
      </c>
      <c r="G39" s="14">
        <v>61.287914393838641</v>
      </c>
      <c r="H39" s="13">
        <v>46.512886573668375</v>
      </c>
      <c r="I39" s="12">
        <v>53.106384075952512</v>
      </c>
      <c r="J39" s="13">
        <v>51.78843043681281</v>
      </c>
      <c r="K39" s="11"/>
      <c r="L39" s="43">
        <v>50</v>
      </c>
    </row>
    <row r="40" spans="1:12" x14ac:dyDescent="0.2">
      <c r="A40" s="25" t="s">
        <v>47</v>
      </c>
      <c r="B40" s="8"/>
      <c r="C40" s="9"/>
      <c r="D40" s="8"/>
      <c r="E40" s="9"/>
      <c r="G40" s="10"/>
      <c r="H40" s="9"/>
      <c r="I40" s="8"/>
      <c r="J40" s="9"/>
      <c r="K40" s="11"/>
      <c r="L40" s="42"/>
    </row>
    <row r="41" spans="1:12" x14ac:dyDescent="0.2">
      <c r="A41" s="21" t="s">
        <v>35</v>
      </c>
      <c r="B41" s="8">
        <v>65.926664961759755</v>
      </c>
      <c r="C41" s="9">
        <v>46.617191855473877</v>
      </c>
      <c r="D41" s="8">
        <v>38.062777762446267</v>
      </c>
      <c r="E41" s="9">
        <v>32.963332480879878</v>
      </c>
      <c r="G41" s="10">
        <v>51.679912663523467</v>
      </c>
      <c r="H41" s="9">
        <v>36.543216695505976</v>
      </c>
      <c r="I41" s="8">
        <v>50.31962373683163</v>
      </c>
      <c r="J41" s="9">
        <v>32.375051749259754</v>
      </c>
      <c r="K41" s="11"/>
      <c r="L41" s="42">
        <v>50</v>
      </c>
    </row>
    <row r="42" spans="1:12" ht="13.5" x14ac:dyDescent="0.2">
      <c r="A42" s="22" t="s">
        <v>43</v>
      </c>
      <c r="B42" s="8" t="s">
        <v>78</v>
      </c>
      <c r="C42" s="9" t="s">
        <v>78</v>
      </c>
      <c r="D42" s="8" t="s">
        <v>78</v>
      </c>
      <c r="E42" s="9" t="s">
        <v>78</v>
      </c>
      <c r="G42" s="10" t="s">
        <v>78</v>
      </c>
      <c r="H42" s="9" t="s">
        <v>78</v>
      </c>
      <c r="I42" s="8" t="s">
        <v>78</v>
      </c>
      <c r="J42" s="9" t="s">
        <v>78</v>
      </c>
      <c r="K42" s="11"/>
      <c r="L42" s="42">
        <v>50</v>
      </c>
    </row>
    <row r="43" spans="1:12" x14ac:dyDescent="0.2">
      <c r="A43" s="22" t="s">
        <v>36</v>
      </c>
      <c r="B43" s="8">
        <v>76.929786792408521</v>
      </c>
      <c r="C43" s="9">
        <v>54.397573916147358</v>
      </c>
      <c r="D43" s="8">
        <v>44.415433113297581</v>
      </c>
      <c r="E43" s="9">
        <v>38.464893396204261</v>
      </c>
      <c r="G43" s="10">
        <v>55.223081522902383</v>
      </c>
      <c r="H43" s="9">
        <v>43.308091831047172</v>
      </c>
      <c r="I43" s="8">
        <v>53.942553528136806</v>
      </c>
      <c r="J43" s="9">
        <v>43.371426996460599</v>
      </c>
      <c r="K43" s="11"/>
      <c r="L43" s="42">
        <v>50</v>
      </c>
    </row>
    <row r="44" spans="1:12" x14ac:dyDescent="0.2">
      <c r="A44" s="22" t="s">
        <v>37</v>
      </c>
      <c r="B44" s="8">
        <v>71.593230725830836</v>
      </c>
      <c r="C44" s="9">
        <v>50.624058933288083</v>
      </c>
      <c r="D44" s="8">
        <v>41.334371031713424</v>
      </c>
      <c r="E44" s="9">
        <v>35.796615362915418</v>
      </c>
      <c r="G44" s="10">
        <v>59.030310546476684</v>
      </c>
      <c r="H44" s="9">
        <v>41.740732882961439</v>
      </c>
      <c r="I44" s="8">
        <v>77.601193654116713</v>
      </c>
      <c r="J44" s="9">
        <v>51.95143363099951</v>
      </c>
      <c r="K44" s="11"/>
      <c r="L44" s="42">
        <v>50</v>
      </c>
    </row>
    <row r="45" spans="1:12" x14ac:dyDescent="0.2">
      <c r="A45" s="22" t="s">
        <v>38</v>
      </c>
      <c r="B45" s="8">
        <v>76.325924089005511</v>
      </c>
      <c r="C45" s="9">
        <v>53.97057850366545</v>
      </c>
      <c r="D45" s="8">
        <v>44.066792818934275</v>
      </c>
      <c r="E45" s="9">
        <v>38.162962044502756</v>
      </c>
      <c r="G45" s="10">
        <v>74.235143795925353</v>
      </c>
      <c r="H45" s="9">
        <v>55.134718814972501</v>
      </c>
      <c r="I45" s="8">
        <v>53.111501038674092</v>
      </c>
      <c r="J45" s="9">
        <v>45.99590913261536</v>
      </c>
      <c r="K45" s="11"/>
      <c r="L45" s="42">
        <v>50</v>
      </c>
    </row>
    <row r="46" spans="1:12" x14ac:dyDescent="0.2">
      <c r="A46" s="23" t="s">
        <v>39</v>
      </c>
      <c r="B46" s="12">
        <v>121.84015335257419</v>
      </c>
      <c r="C46" s="13">
        <v>86.153998656414075</v>
      </c>
      <c r="D46" s="12">
        <v>70.344445336213994</v>
      </c>
      <c r="E46" s="13">
        <v>60.920076676287096</v>
      </c>
      <c r="G46" s="14">
        <v>90.089188201973428</v>
      </c>
      <c r="H46" s="13">
        <v>65.012380381845588</v>
      </c>
      <c r="I46" s="12">
        <v>65.674209103875796</v>
      </c>
      <c r="J46" s="13">
        <v>55.486382065264323</v>
      </c>
      <c r="K46" s="11"/>
      <c r="L46" s="43">
        <v>50</v>
      </c>
    </row>
    <row r="47" spans="1:12" s="26" customFormat="1" x14ac:dyDescent="0.2">
      <c r="A47" s="30" t="s">
        <v>51</v>
      </c>
      <c r="B47" s="31">
        <f>MEDIAN(B7:B39)</f>
        <v>82.234650870819763</v>
      </c>
      <c r="C47" s="32">
        <f t="shared" ref="C47:J47" si="0">MEDIAN(C7:C39)</f>
        <v>58.148679279264883</v>
      </c>
      <c r="D47" s="31">
        <f t="shared" si="0"/>
        <v>47.478197816982679</v>
      </c>
      <c r="E47" s="32">
        <f t="shared" si="0"/>
        <v>41.117325435409882</v>
      </c>
      <c r="G47" s="33">
        <f t="shared" si="0"/>
        <v>68.364369518775888</v>
      </c>
      <c r="H47" s="32">
        <f t="shared" si="0"/>
        <v>53.865826149459004</v>
      </c>
      <c r="I47" s="31">
        <f t="shared" si="0"/>
        <v>54.58561464691752</v>
      </c>
      <c r="J47" s="32">
        <f t="shared" si="0"/>
        <v>49.113177624250135</v>
      </c>
      <c r="K47" s="34"/>
    </row>
    <row r="48" spans="1:12" s="26" customFormat="1" x14ac:dyDescent="0.2">
      <c r="A48" s="35" t="s">
        <v>52</v>
      </c>
      <c r="B48" s="27">
        <f>MEDIAN(B8:B9,B12:B19,B21,B23,B26:B27,B30:B35,B38,B41:B46)</f>
        <v>81.077808222168926</v>
      </c>
      <c r="C48" s="28">
        <f t="shared" ref="C48:J48" si="1">MEDIAN(C8:C9,C12:C19,C21,C23,C26:C27,C30:C35,C38,C41:C46)</f>
        <v>57.330667997638059</v>
      </c>
      <c r="D48" s="27">
        <f t="shared" si="1"/>
        <v>46.81029440237409</v>
      </c>
      <c r="E48" s="28">
        <f t="shared" si="1"/>
        <v>40.538904111084463</v>
      </c>
      <c r="G48" s="29">
        <f t="shared" si="1"/>
        <v>66.432627518577576</v>
      </c>
      <c r="H48" s="28">
        <f t="shared" si="1"/>
        <v>53.232267943235335</v>
      </c>
      <c r="I48" s="27">
        <f t="shared" si="1"/>
        <v>55.204954824083003</v>
      </c>
      <c r="J48" s="28">
        <f t="shared" si="1"/>
        <v>49.068453537912461</v>
      </c>
    </row>
    <row r="49" spans="1:11" s="18" customFormat="1" ht="144.75" customHeight="1" x14ac:dyDescent="0.2">
      <c r="A49" s="87" t="s">
        <v>85</v>
      </c>
      <c r="B49" s="88"/>
      <c r="C49" s="88"/>
      <c r="D49" s="88"/>
      <c r="E49" s="88"/>
      <c r="F49" s="88"/>
      <c r="G49" s="88"/>
      <c r="H49" s="88"/>
      <c r="I49" s="88"/>
      <c r="J49" s="88"/>
    </row>
    <row r="50" spans="1:11" ht="50.25" customHeight="1" x14ac:dyDescent="0.2">
      <c r="A50" s="89" t="s">
        <v>44</v>
      </c>
      <c r="B50" s="89"/>
      <c r="C50" s="89"/>
      <c r="D50" s="89"/>
      <c r="E50" s="89"/>
      <c r="F50" s="90"/>
      <c r="G50" s="90"/>
      <c r="H50" s="90"/>
      <c r="I50" s="90"/>
      <c r="J50" s="90"/>
    </row>
    <row r="51" spans="1:11" s="15" customFormat="1" ht="15" customHeight="1" x14ac:dyDescent="0.2">
      <c r="A51" s="89" t="s">
        <v>46</v>
      </c>
      <c r="B51" s="89"/>
      <c r="C51" s="89"/>
      <c r="D51" s="89"/>
      <c r="E51" s="89"/>
      <c r="F51" s="90"/>
      <c r="G51" s="90"/>
      <c r="H51" s="90"/>
      <c r="I51" s="90"/>
      <c r="J51" s="90"/>
    </row>
    <row r="52" spans="1:11" ht="111.75" customHeight="1" x14ac:dyDescent="0.2">
      <c r="A52" s="89" t="s">
        <v>54</v>
      </c>
      <c r="B52" s="89"/>
      <c r="C52" s="89"/>
      <c r="D52" s="89"/>
      <c r="E52" s="89"/>
      <c r="F52" s="91"/>
      <c r="G52" s="91"/>
      <c r="H52" s="91"/>
      <c r="I52" s="91"/>
      <c r="J52" s="91"/>
    </row>
    <row r="53" spans="1:11" x14ac:dyDescent="0.2">
      <c r="A53" s="92" t="s">
        <v>81</v>
      </c>
      <c r="B53" s="92"/>
      <c r="C53" s="92"/>
      <c r="D53" s="92"/>
      <c r="E53" s="92"/>
      <c r="F53" s="92"/>
      <c r="G53" s="92"/>
      <c r="H53" s="92"/>
      <c r="I53" s="92"/>
      <c r="J53" s="92"/>
      <c r="K53" s="92"/>
    </row>
    <row r="54" spans="1:11" x14ac:dyDescent="0.2">
      <c r="A54" s="69"/>
      <c r="B54" s="69"/>
      <c r="C54" s="69"/>
      <c r="D54" s="69"/>
      <c r="E54" s="69"/>
      <c r="F54" s="69"/>
      <c r="G54" s="69"/>
      <c r="H54" s="69"/>
      <c r="I54" s="69"/>
      <c r="J54" s="69"/>
      <c r="K54" s="69"/>
    </row>
    <row r="55" spans="1:11" ht="12.75" x14ac:dyDescent="0.2">
      <c r="A55" s="68" t="s">
        <v>48</v>
      </c>
      <c r="B55" s="68"/>
      <c r="C55" s="68"/>
      <c r="D55" s="70" t="s">
        <v>49</v>
      </c>
      <c r="E55" s="71"/>
      <c r="F55" s="71"/>
      <c r="G55" s="72"/>
      <c r="H55" s="72"/>
      <c r="I55" s="69"/>
      <c r="J55" s="69"/>
      <c r="K55" s="69"/>
    </row>
    <row r="56" spans="1:11" ht="12.75" x14ac:dyDescent="0.2">
      <c r="A56" s="77" t="s">
        <v>83</v>
      </c>
      <c r="B56" s="77"/>
      <c r="C56" s="77"/>
      <c r="D56" s="37" t="s">
        <v>57</v>
      </c>
      <c r="F56" s="44"/>
      <c r="G56" s="44"/>
      <c r="H56" s="72"/>
      <c r="I56" s="73"/>
      <c r="J56" s="73"/>
      <c r="K56" s="73"/>
    </row>
    <row r="57" spans="1:11" x14ac:dyDescent="0.2">
      <c r="A57" s="74" t="s">
        <v>40</v>
      </c>
      <c r="B57" s="68"/>
      <c r="C57" s="68"/>
      <c r="D57" s="75" t="s">
        <v>82</v>
      </c>
      <c r="E57" s="75"/>
      <c r="F57" s="75"/>
      <c r="G57" s="73"/>
      <c r="H57" s="73"/>
      <c r="I57" s="73"/>
      <c r="J57" s="73"/>
      <c r="K57" s="73"/>
    </row>
    <row r="58" spans="1:11" x14ac:dyDescent="0.2">
      <c r="A58" s="68" t="s">
        <v>41</v>
      </c>
      <c r="B58" s="80">
        <f ca="1">TODAY()</f>
        <v>42982</v>
      </c>
      <c r="C58" s="80"/>
      <c r="D58" s="68"/>
      <c r="E58" s="68"/>
      <c r="F58" s="68"/>
      <c r="G58" s="76"/>
      <c r="H58" s="76"/>
      <c r="I58" s="76"/>
      <c r="J58" s="76"/>
      <c r="K58" s="76"/>
    </row>
  </sheetData>
  <mergeCells count="14">
    <mergeCell ref="B1:J1"/>
    <mergeCell ref="B58:C58"/>
    <mergeCell ref="A50:J50"/>
    <mergeCell ref="A51:J51"/>
    <mergeCell ref="A52:J52"/>
    <mergeCell ref="A53:K53"/>
    <mergeCell ref="A49:J49"/>
    <mergeCell ref="B4:C4"/>
    <mergeCell ref="I4:J4"/>
    <mergeCell ref="B2:J2"/>
    <mergeCell ref="B3:E3"/>
    <mergeCell ref="G3:J3"/>
    <mergeCell ref="D4:E4"/>
    <mergeCell ref="G4:H4"/>
  </mergeCells>
  <hyperlinks>
    <hyperlink ref="D57" r:id="rId1"/>
    <hyperlink ref="D55" r:id="rId2"/>
    <hyperlink ref="D56" r:id="rId3" display="http://www.oecd.org/els/social/inequality"/>
  </hyperlinks>
  <printOptions horizontalCentered="1"/>
  <pageMargins left="0.25" right="0.25" top="0.75" bottom="0.75" header="0.3" footer="0.3"/>
  <pageSetup paperSize="9" scale="59" orientation="landscape" r:id="rId4"/>
  <headerFooter alignWithMargins="0">
    <oddFooter xml:space="preserve">&amp;LBenefits and Wages: OECD Indicators
&amp;RPrinted from www.oecd.org/els/social/workincentives on &amp;D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58"/>
  <sheetViews>
    <sheetView showGridLines="0" workbookViewId="0">
      <selection activeCell="B1" sqref="B1:J1"/>
    </sheetView>
  </sheetViews>
  <sheetFormatPr defaultRowHeight="12" x14ac:dyDescent="0.2"/>
  <cols>
    <col min="1" max="1" width="22" style="1" customWidth="1"/>
    <col min="2" max="5" width="6.85546875" style="1" customWidth="1"/>
    <col min="6" max="6" width="3.28515625" style="1" customWidth="1"/>
    <col min="7" max="10" width="6.85546875" style="1" customWidth="1"/>
    <col min="11" max="11" width="3.85546875" style="1" customWidth="1"/>
    <col min="12" max="12" width="11.140625" style="1" customWidth="1"/>
    <col min="13" max="16384" width="9.140625" style="1"/>
  </cols>
  <sheetData>
    <row r="1" spans="1:15" ht="14.25" x14ac:dyDescent="0.2">
      <c r="B1" s="81" t="s">
        <v>60</v>
      </c>
      <c r="C1" s="81"/>
      <c r="D1" s="81"/>
      <c r="E1" s="81"/>
      <c r="F1" s="81"/>
      <c r="G1" s="81"/>
      <c r="H1" s="81"/>
      <c r="I1" s="81"/>
      <c r="J1" s="81"/>
    </row>
    <row r="2" spans="1:15" ht="12.75" x14ac:dyDescent="0.2">
      <c r="B2" s="82" t="s">
        <v>63</v>
      </c>
      <c r="C2" s="82"/>
      <c r="D2" s="82"/>
      <c r="E2" s="82"/>
      <c r="F2" s="82"/>
      <c r="G2" s="82"/>
      <c r="H2" s="82"/>
      <c r="I2" s="82"/>
      <c r="J2" s="82"/>
    </row>
    <row r="3" spans="1:15" ht="23.25" customHeight="1" x14ac:dyDescent="0.2">
      <c r="B3" s="83" t="s">
        <v>58</v>
      </c>
      <c r="C3" s="83"/>
      <c r="D3" s="83"/>
      <c r="E3" s="83"/>
      <c r="G3" s="83" t="s">
        <v>59</v>
      </c>
      <c r="H3" s="83"/>
      <c r="I3" s="83"/>
      <c r="J3" s="83"/>
      <c r="M3" s="39"/>
      <c r="N3" s="39"/>
      <c r="O3" s="39"/>
    </row>
    <row r="4" spans="1:15" ht="15.75" customHeight="1" x14ac:dyDescent="0.2">
      <c r="A4" s="19"/>
      <c r="B4" s="84" t="s">
        <v>0</v>
      </c>
      <c r="C4" s="85"/>
      <c r="D4" s="84" t="s">
        <v>1</v>
      </c>
      <c r="E4" s="85"/>
      <c r="G4" s="86" t="s">
        <v>0</v>
      </c>
      <c r="H4" s="85"/>
      <c r="I4" s="86" t="s">
        <v>1</v>
      </c>
      <c r="J4" s="85"/>
    </row>
    <row r="5" spans="1:15" ht="57.6" customHeight="1" x14ac:dyDescent="0.2">
      <c r="A5" s="24"/>
      <c r="B5" s="3" t="s">
        <v>2</v>
      </c>
      <c r="C5" s="4" t="s">
        <v>53</v>
      </c>
      <c r="D5" s="3" t="s">
        <v>3</v>
      </c>
      <c r="E5" s="4" t="s">
        <v>53</v>
      </c>
      <c r="G5" s="5" t="s">
        <v>2</v>
      </c>
      <c r="H5" s="4" t="s">
        <v>53</v>
      </c>
      <c r="I5" s="3" t="s">
        <v>3</v>
      </c>
      <c r="J5" s="4" t="s">
        <v>53</v>
      </c>
      <c r="L5" s="40" t="s">
        <v>62</v>
      </c>
    </row>
    <row r="6" spans="1:15" ht="12" customHeight="1" x14ac:dyDescent="0.2">
      <c r="A6" s="20" t="s">
        <v>4</v>
      </c>
      <c r="B6" s="2"/>
      <c r="C6" s="6"/>
      <c r="D6" s="2"/>
      <c r="E6" s="6"/>
      <c r="G6" s="7"/>
      <c r="H6" s="6"/>
      <c r="I6" s="2"/>
      <c r="J6" s="6"/>
      <c r="L6" s="41"/>
    </row>
    <row r="7" spans="1:15" x14ac:dyDescent="0.2">
      <c r="A7" s="21" t="s">
        <v>5</v>
      </c>
      <c r="B7" s="8">
        <v>79.342084269132087</v>
      </c>
      <c r="C7" s="9">
        <v>56.103325820177794</v>
      </c>
      <c r="D7" s="8">
        <v>45.808173710849388</v>
      </c>
      <c r="E7" s="9">
        <v>39.671042134566044</v>
      </c>
      <c r="F7" s="16"/>
      <c r="G7" s="10">
        <v>71.281804166983846</v>
      </c>
      <c r="H7" s="9">
        <v>62.372431046525122</v>
      </c>
      <c r="I7" s="8">
        <v>70.834466119632424</v>
      </c>
      <c r="J7" s="9">
        <v>60.573992724510184</v>
      </c>
      <c r="K7" s="11"/>
      <c r="L7" s="42">
        <v>50</v>
      </c>
    </row>
    <row r="8" spans="1:15" x14ac:dyDescent="0.2">
      <c r="A8" s="21" t="s">
        <v>6</v>
      </c>
      <c r="B8" s="8">
        <v>81.338315879145014</v>
      </c>
      <c r="C8" s="9">
        <v>57.514874728436872</v>
      </c>
      <c r="D8" s="8">
        <v>46.960698568255182</v>
      </c>
      <c r="E8" s="9">
        <v>40.669157939572507</v>
      </c>
      <c r="F8" s="17"/>
      <c r="G8" s="10">
        <v>64.200586936739299</v>
      </c>
      <c r="H8" s="9">
        <v>46.484117888870038</v>
      </c>
      <c r="I8" s="8">
        <v>49.481177641493666</v>
      </c>
      <c r="J8" s="9">
        <v>42.851956846704091</v>
      </c>
      <c r="K8" s="11"/>
      <c r="L8" s="42">
        <v>50</v>
      </c>
    </row>
    <row r="9" spans="1:15" x14ac:dyDescent="0.2">
      <c r="A9" s="21" t="s">
        <v>7</v>
      </c>
      <c r="B9" s="8">
        <v>98.475435889425327</v>
      </c>
      <c r="C9" s="9">
        <v>69.63264849771376</v>
      </c>
      <c r="D9" s="8">
        <v>56.854819419325452</v>
      </c>
      <c r="E9" s="9">
        <v>49.237717944712664</v>
      </c>
      <c r="G9" s="10">
        <v>72.682441660948513</v>
      </c>
      <c r="H9" s="9">
        <v>59.939629240844958</v>
      </c>
      <c r="I9" s="8">
        <v>56.765402996513011</v>
      </c>
      <c r="J9" s="9">
        <v>52.471546214018431</v>
      </c>
      <c r="K9" s="11"/>
      <c r="L9" s="42">
        <v>50</v>
      </c>
    </row>
    <row r="10" spans="1:15" x14ac:dyDescent="0.2">
      <c r="A10" s="21" t="s">
        <v>8</v>
      </c>
      <c r="B10" s="8">
        <v>62.995024300549126</v>
      </c>
      <c r="C10" s="9">
        <v>44.544208863929633</v>
      </c>
      <c r="D10" s="8">
        <v>36.370194237529056</v>
      </c>
      <c r="E10" s="9">
        <v>31.497512150274563</v>
      </c>
      <c r="G10" s="10">
        <v>56.211754135230478</v>
      </c>
      <c r="H10" s="9">
        <v>46.304431465568754</v>
      </c>
      <c r="I10" s="8">
        <v>55.710194108365563</v>
      </c>
      <c r="J10" s="9">
        <v>48.026528285296266</v>
      </c>
      <c r="K10" s="11"/>
      <c r="L10" s="42">
        <v>50</v>
      </c>
    </row>
    <row r="11" spans="1:15" x14ac:dyDescent="0.2">
      <c r="A11" s="21" t="s">
        <v>50</v>
      </c>
      <c r="B11" s="8" t="s">
        <v>78</v>
      </c>
      <c r="C11" s="9" t="s">
        <v>78</v>
      </c>
      <c r="D11" s="8" t="s">
        <v>78</v>
      </c>
      <c r="E11" s="9" t="s">
        <v>78</v>
      </c>
      <c r="G11" s="10" t="s">
        <v>78</v>
      </c>
      <c r="H11" s="9" t="s">
        <v>78</v>
      </c>
      <c r="I11" s="8" t="s">
        <v>78</v>
      </c>
      <c r="J11" s="9" t="s">
        <v>78</v>
      </c>
      <c r="K11" s="11"/>
      <c r="L11" s="42">
        <v>50</v>
      </c>
    </row>
    <row r="12" spans="1:15" x14ac:dyDescent="0.2">
      <c r="A12" s="21" t="s">
        <v>9</v>
      </c>
      <c r="B12" s="8">
        <v>68.19666863793357</v>
      </c>
      <c r="C12" s="9">
        <v>48.222326848214777</v>
      </c>
      <c r="D12" s="8">
        <v>39.373364995946659</v>
      </c>
      <c r="E12" s="9">
        <v>34.098334318966785</v>
      </c>
      <c r="G12" s="10">
        <v>67.332328318272033</v>
      </c>
      <c r="H12" s="9">
        <v>49.331437009025485</v>
      </c>
      <c r="I12" s="8">
        <v>47.599293030027091</v>
      </c>
      <c r="J12" s="9">
        <v>42.672282868579416</v>
      </c>
      <c r="K12" s="11"/>
      <c r="L12" s="42">
        <v>50</v>
      </c>
    </row>
    <row r="13" spans="1:15" x14ac:dyDescent="0.2">
      <c r="A13" s="21" t="s">
        <v>10</v>
      </c>
      <c r="B13" s="8">
        <v>84.127392467585921</v>
      </c>
      <c r="C13" s="9">
        <v>59.487049697372079</v>
      </c>
      <c r="D13" s="8">
        <v>48.570972687382032</v>
      </c>
      <c r="E13" s="9">
        <v>42.06369623379296</v>
      </c>
      <c r="G13" s="10">
        <v>62.14841575919182</v>
      </c>
      <c r="H13" s="9">
        <v>68.717185815399617</v>
      </c>
      <c r="I13" s="8">
        <v>61.173618224864597</v>
      </c>
      <c r="J13" s="9">
        <v>65.518784058269276</v>
      </c>
      <c r="K13" s="11"/>
      <c r="L13" s="42">
        <v>50</v>
      </c>
    </row>
    <row r="14" spans="1:15" x14ac:dyDescent="0.2">
      <c r="A14" s="22" t="s">
        <v>11</v>
      </c>
      <c r="B14" s="8">
        <v>79.086916956895962</v>
      </c>
      <c r="C14" s="9">
        <v>55.922895283358478</v>
      </c>
      <c r="D14" s="8">
        <v>45.66085279444146</v>
      </c>
      <c r="E14" s="9">
        <v>39.543458478447981</v>
      </c>
      <c r="G14" s="10">
        <v>66.630992203337797</v>
      </c>
      <c r="H14" s="9">
        <v>51.288380733254435</v>
      </c>
      <c r="I14" s="8">
        <v>50.530416018092232</v>
      </c>
      <c r="J14" s="9">
        <v>42.183372681685192</v>
      </c>
      <c r="K14" s="11"/>
      <c r="L14" s="42">
        <v>50</v>
      </c>
    </row>
    <row r="15" spans="1:15" x14ac:dyDescent="0.2">
      <c r="A15" s="21" t="s">
        <v>12</v>
      </c>
      <c r="B15" s="8">
        <v>81.969430260962199</v>
      </c>
      <c r="C15" s="9">
        <v>57.961139987524163</v>
      </c>
      <c r="D15" s="8">
        <v>47.325072626486786</v>
      </c>
      <c r="E15" s="9">
        <v>40.984715130481099</v>
      </c>
      <c r="G15" s="10">
        <v>66.709833002501014</v>
      </c>
      <c r="H15" s="9">
        <v>53.539879824861146</v>
      </c>
      <c r="I15" s="8">
        <v>62.872808348423348</v>
      </c>
      <c r="J15" s="9">
        <v>50.470352013915765</v>
      </c>
      <c r="K15" s="11"/>
      <c r="L15" s="42">
        <v>50</v>
      </c>
    </row>
    <row r="16" spans="1:15" x14ac:dyDescent="0.2">
      <c r="A16" s="21" t="s">
        <v>13</v>
      </c>
      <c r="B16" s="8">
        <v>82.58546481431739</v>
      </c>
      <c r="C16" s="9">
        <v>58.396742197646851</v>
      </c>
      <c r="D16" s="8">
        <v>47.680740341696513</v>
      </c>
      <c r="E16" s="9">
        <v>41.292732407158695</v>
      </c>
      <c r="G16" s="10">
        <v>66.857386426571793</v>
      </c>
      <c r="H16" s="9">
        <v>55.692107678776203</v>
      </c>
      <c r="I16" s="8">
        <v>55.023178538066126</v>
      </c>
      <c r="J16" s="9">
        <v>50.046784536081987</v>
      </c>
      <c r="K16" s="11"/>
      <c r="L16" s="42">
        <v>50</v>
      </c>
    </row>
    <row r="17" spans="1:12" x14ac:dyDescent="0.2">
      <c r="A17" s="21" t="s">
        <v>14</v>
      </c>
      <c r="B17" s="8">
        <v>101.62162162162163</v>
      </c>
      <c r="C17" s="9">
        <v>71.857337763822116</v>
      </c>
      <c r="D17" s="8">
        <v>58.671270598729542</v>
      </c>
      <c r="E17" s="9">
        <v>50.810810810810814</v>
      </c>
      <c r="G17" s="10">
        <v>70.750090090090097</v>
      </c>
      <c r="H17" s="9">
        <v>57.14454785667953</v>
      </c>
      <c r="I17" s="8">
        <v>69.277665977125437</v>
      </c>
      <c r="J17" s="9">
        <v>65.866683710737775</v>
      </c>
      <c r="K17" s="11"/>
      <c r="L17" s="42">
        <v>50</v>
      </c>
    </row>
    <row r="18" spans="1:12" x14ac:dyDescent="0.2">
      <c r="A18" s="21" t="s">
        <v>15</v>
      </c>
      <c r="B18" s="8">
        <v>101.21787136547756</v>
      </c>
      <c r="C18" s="9">
        <v>71.571843219796847</v>
      </c>
      <c r="D18" s="8">
        <v>58.438165279659387</v>
      </c>
      <c r="E18" s="9">
        <v>50.608935682738782</v>
      </c>
      <c r="G18" s="10">
        <v>85.023011947001152</v>
      </c>
      <c r="H18" s="9">
        <v>66.132383135092283</v>
      </c>
      <c r="I18" s="8">
        <v>53.99686471840527</v>
      </c>
      <c r="J18" s="9">
        <v>51.013807168200685</v>
      </c>
      <c r="K18" s="11"/>
      <c r="L18" s="42">
        <v>50</v>
      </c>
    </row>
    <row r="19" spans="1:12" x14ac:dyDescent="0.2">
      <c r="A19" s="21" t="s">
        <v>16</v>
      </c>
      <c r="B19" s="8">
        <v>92.911392716637906</v>
      </c>
      <c r="C19" s="9">
        <v>65.698275839421058</v>
      </c>
      <c r="D19" s="8">
        <v>53.642417595733932</v>
      </c>
      <c r="E19" s="9">
        <v>46.455696358318953</v>
      </c>
      <c r="G19" s="10">
        <v>70.460876041618221</v>
      </c>
      <c r="H19" s="9">
        <v>51.934789647797828</v>
      </c>
      <c r="I19" s="8">
        <v>59.173111818534224</v>
      </c>
      <c r="J19" s="9">
        <v>50.952779088314031</v>
      </c>
      <c r="K19" s="11"/>
      <c r="L19" s="42">
        <v>50</v>
      </c>
    </row>
    <row r="20" spans="1:12" x14ac:dyDescent="0.2">
      <c r="A20" s="21" t="s">
        <v>17</v>
      </c>
      <c r="B20" s="8">
        <v>78.882938455987812</v>
      </c>
      <c r="C20" s="9">
        <v>55.77866070215007</v>
      </c>
      <c r="D20" s="8">
        <v>45.543085752033249</v>
      </c>
      <c r="E20" s="9">
        <v>39.441469227993906</v>
      </c>
      <c r="G20" s="10">
        <v>67.168191752158108</v>
      </c>
      <c r="H20" s="9">
        <v>56.242092653101778</v>
      </c>
      <c r="I20" s="8">
        <v>54.328305401741325</v>
      </c>
      <c r="J20" s="9">
        <v>50.665636394003954</v>
      </c>
      <c r="K20" s="11"/>
      <c r="L20" s="42">
        <v>50</v>
      </c>
    </row>
    <row r="21" spans="1:12" x14ac:dyDescent="0.2">
      <c r="A21" s="21" t="s">
        <v>18</v>
      </c>
      <c r="B21" s="8">
        <v>72.842303532834919</v>
      </c>
      <c r="C21" s="9">
        <v>51.507286785316374</v>
      </c>
      <c r="D21" s="8">
        <v>42.055523553074671</v>
      </c>
      <c r="E21" s="9">
        <v>36.421151766417459</v>
      </c>
      <c r="G21" s="10">
        <v>71.385457462178223</v>
      </c>
      <c r="H21" s="9">
        <v>50.477141049610047</v>
      </c>
      <c r="I21" s="8">
        <v>84.564376700105839</v>
      </c>
      <c r="J21" s="9">
        <v>65.032295502695632</v>
      </c>
      <c r="K21" s="11"/>
      <c r="L21" s="42">
        <v>50</v>
      </c>
    </row>
    <row r="22" spans="1:12" x14ac:dyDescent="0.2">
      <c r="A22" s="21" t="s">
        <v>42</v>
      </c>
      <c r="B22" s="8">
        <v>89.701195219123505</v>
      </c>
      <c r="C22" s="9">
        <v>63.428323419980543</v>
      </c>
      <c r="D22" s="8">
        <v>51.78900920639213</v>
      </c>
      <c r="E22" s="9">
        <v>44.850597609561753</v>
      </c>
      <c r="G22" s="10">
        <v>82.920153460233138</v>
      </c>
      <c r="H22" s="9">
        <v>58.63340280876001</v>
      </c>
      <c r="I22" s="8">
        <v>64.094708389476835</v>
      </c>
      <c r="J22" s="9">
        <v>49.640684668732476</v>
      </c>
      <c r="K22" s="11"/>
      <c r="L22" s="42">
        <v>50</v>
      </c>
    </row>
    <row r="23" spans="1:12" x14ac:dyDescent="0.2">
      <c r="A23" s="21" t="s">
        <v>19</v>
      </c>
      <c r="B23" s="8">
        <v>79.825329979367453</v>
      </c>
      <c r="C23" s="9">
        <v>56.445032138864534</v>
      </c>
      <c r="D23" s="8">
        <v>46.087175751738506</v>
      </c>
      <c r="E23" s="9">
        <v>39.912664989683726</v>
      </c>
      <c r="G23" s="10">
        <v>65.308339652196381</v>
      </c>
      <c r="H23" s="9">
        <v>50.736942898046024</v>
      </c>
      <c r="I23" s="8">
        <v>51.8305869492821</v>
      </c>
      <c r="J23" s="9">
        <v>44.886604991136487</v>
      </c>
      <c r="K23" s="11"/>
      <c r="L23" s="42">
        <v>50</v>
      </c>
    </row>
    <row r="24" spans="1:12" x14ac:dyDescent="0.2">
      <c r="A24" s="21" t="s">
        <v>20</v>
      </c>
      <c r="B24" s="8">
        <v>96.298112018936266</v>
      </c>
      <c r="C24" s="9">
        <v>68.093048024051612</v>
      </c>
      <c r="D24" s="8">
        <v>55.597740896585591</v>
      </c>
      <c r="E24" s="9">
        <v>48.149056009468133</v>
      </c>
      <c r="G24" s="10">
        <v>81.79543165636403</v>
      </c>
      <c r="H24" s="9">
        <v>77.480488907426476</v>
      </c>
      <c r="I24" s="8">
        <v>85.853771048087921</v>
      </c>
      <c r="J24" s="9">
        <v>76.837140389209807</v>
      </c>
      <c r="K24" s="11"/>
      <c r="L24" s="42">
        <v>50</v>
      </c>
    </row>
    <row r="25" spans="1:12" x14ac:dyDescent="0.2">
      <c r="A25" s="21" t="s">
        <v>21</v>
      </c>
      <c r="B25" s="8">
        <v>98.064632655803877</v>
      </c>
      <c r="C25" s="9">
        <v>69.342166745486665</v>
      </c>
      <c r="D25" s="8">
        <v>56.61764206181013</v>
      </c>
      <c r="E25" s="9">
        <v>49.032316327901938</v>
      </c>
      <c r="G25" s="10">
        <v>89.540852490646103</v>
      </c>
      <c r="H25" s="9">
        <v>63.482247633465185</v>
      </c>
      <c r="I25" s="8">
        <v>54.04746299082052</v>
      </c>
      <c r="J25" s="9">
        <v>45.213189209121651</v>
      </c>
      <c r="K25" s="11"/>
      <c r="L25" s="42">
        <v>50</v>
      </c>
    </row>
    <row r="26" spans="1:12" x14ac:dyDescent="0.2">
      <c r="A26" s="21" t="s">
        <v>22</v>
      </c>
      <c r="B26" s="8">
        <v>68.434722722611752</v>
      </c>
      <c r="C26" s="9">
        <v>48.39065650577988</v>
      </c>
      <c r="D26" s="8">
        <v>39.510805585817302</v>
      </c>
      <c r="E26" s="9">
        <v>34.217361361305876</v>
      </c>
      <c r="G26" s="10">
        <v>57.793199013385802</v>
      </c>
      <c r="H26" s="9">
        <v>56.147731360137676</v>
      </c>
      <c r="I26" s="8">
        <v>49.901030350999029</v>
      </c>
      <c r="J26" s="9">
        <v>55.270021893966685</v>
      </c>
      <c r="K26" s="11"/>
      <c r="L26" s="42">
        <v>50</v>
      </c>
    </row>
    <row r="27" spans="1:12" x14ac:dyDescent="0.2">
      <c r="A27" s="21" t="s">
        <v>23</v>
      </c>
      <c r="B27" s="8">
        <v>102.76136363636364</v>
      </c>
      <c r="C27" s="9">
        <v>72.663257071249419</v>
      </c>
      <c r="D27" s="8">
        <v>59.329300957747563</v>
      </c>
      <c r="E27" s="9">
        <v>51.38068181818182</v>
      </c>
      <c r="G27" s="10">
        <v>75.69707727272727</v>
      </c>
      <c r="H27" s="9">
        <v>65.952823360154284</v>
      </c>
      <c r="I27" s="8">
        <v>73.89183828935036</v>
      </c>
      <c r="J27" s="9">
        <v>55.962602272727274</v>
      </c>
      <c r="K27" s="11"/>
      <c r="L27" s="42">
        <v>50</v>
      </c>
    </row>
    <row r="28" spans="1:12" x14ac:dyDescent="0.2">
      <c r="A28" s="21" t="s">
        <v>24</v>
      </c>
      <c r="B28" s="8">
        <v>68.48129507957367</v>
      </c>
      <c r="C28" s="9">
        <v>48.423588135203488</v>
      </c>
      <c r="D28" s="8">
        <v>39.537694148646054</v>
      </c>
      <c r="E28" s="9">
        <v>34.240647539786835</v>
      </c>
      <c r="G28" s="10">
        <v>64.30848514235656</v>
      </c>
      <c r="H28" s="9">
        <v>48.922954181365405</v>
      </c>
      <c r="I28" s="8">
        <v>56.682886154075952</v>
      </c>
      <c r="J28" s="9">
        <v>48.551630562125865</v>
      </c>
      <c r="K28" s="11"/>
      <c r="L28" s="42">
        <v>50</v>
      </c>
    </row>
    <row r="29" spans="1:12" x14ac:dyDescent="0.2">
      <c r="A29" s="21" t="s">
        <v>25</v>
      </c>
      <c r="B29" s="8">
        <v>74.219798076380243</v>
      </c>
      <c r="C29" s="9">
        <v>52.481322518104747</v>
      </c>
      <c r="D29" s="8">
        <v>42.850820398597811</v>
      </c>
      <c r="E29" s="9">
        <v>37.109899038190122</v>
      </c>
      <c r="G29" s="10">
        <v>57.783118753376279</v>
      </c>
      <c r="H29" s="9">
        <v>43.488775810160654</v>
      </c>
      <c r="I29" s="8">
        <v>46.268017436831059</v>
      </c>
      <c r="J29" s="9">
        <v>41.319237336881073</v>
      </c>
      <c r="K29" s="11"/>
      <c r="L29" s="42">
        <v>50</v>
      </c>
    </row>
    <row r="30" spans="1:12" x14ac:dyDescent="0.2">
      <c r="A30" s="21" t="s">
        <v>26</v>
      </c>
      <c r="B30" s="8">
        <v>78.287531704066438</v>
      </c>
      <c r="C30" s="9">
        <v>55.357644550302211</v>
      </c>
      <c r="D30" s="8">
        <v>45.199327503534114</v>
      </c>
      <c r="E30" s="9">
        <v>39.143765852033219</v>
      </c>
      <c r="G30" s="10">
        <v>57.967786326731535</v>
      </c>
      <c r="H30" s="9">
        <v>53.067028918379627</v>
      </c>
      <c r="I30" s="8">
        <v>58.813490824789383</v>
      </c>
      <c r="J30" s="9">
        <v>42.178614786772521</v>
      </c>
      <c r="K30" s="11"/>
      <c r="L30" s="42">
        <v>50</v>
      </c>
    </row>
    <row r="31" spans="1:12" x14ac:dyDescent="0.2">
      <c r="A31" s="21" t="s">
        <v>27</v>
      </c>
      <c r="B31" s="8">
        <v>88.692175903781049</v>
      </c>
      <c r="C31" s="9">
        <v>62.71483901975369</v>
      </c>
      <c r="D31" s="8">
        <v>51.206451633061633</v>
      </c>
      <c r="E31" s="9">
        <v>44.346087951890524</v>
      </c>
      <c r="G31" s="10">
        <v>78.936035482038008</v>
      </c>
      <c r="H31" s="9">
        <v>55.816205969331001</v>
      </c>
      <c r="I31" s="8">
        <v>53.686536534330862</v>
      </c>
      <c r="J31" s="9">
        <v>49.330843451537028</v>
      </c>
      <c r="K31" s="11"/>
      <c r="L31" s="42">
        <v>50</v>
      </c>
    </row>
    <row r="32" spans="1:12" x14ac:dyDescent="0.2">
      <c r="A32" s="21" t="s">
        <v>28</v>
      </c>
      <c r="B32" s="8">
        <v>63.799939940147411</v>
      </c>
      <c r="C32" s="9">
        <v>45.113370170972686</v>
      </c>
      <c r="D32" s="8">
        <v>36.834912498726062</v>
      </c>
      <c r="E32" s="9">
        <v>31.899969970073705</v>
      </c>
      <c r="G32" s="10">
        <v>55.21973293840751</v>
      </c>
      <c r="H32" s="9">
        <v>39.068179278282066</v>
      </c>
      <c r="I32" s="8">
        <v>59.098193723419996</v>
      </c>
      <c r="J32" s="9">
        <v>36.136915407939561</v>
      </c>
      <c r="K32" s="11"/>
      <c r="L32" s="42">
        <v>50</v>
      </c>
    </row>
    <row r="33" spans="1:12" x14ac:dyDescent="0.2">
      <c r="A33" s="22" t="s">
        <v>29</v>
      </c>
      <c r="B33" s="8">
        <v>62.671973886177419</v>
      </c>
      <c r="C33" s="9">
        <v>44.315777725262272</v>
      </c>
      <c r="D33" s="8">
        <v>36.183680993829732</v>
      </c>
      <c r="E33" s="9">
        <v>31.335986943088709</v>
      </c>
      <c r="G33" s="10">
        <v>48.266244815121553</v>
      </c>
      <c r="H33" s="9">
        <v>40.809878376530257</v>
      </c>
      <c r="I33" s="8">
        <v>47.054317813233695</v>
      </c>
      <c r="J33" s="9">
        <v>42.502440734909854</v>
      </c>
      <c r="K33" s="11"/>
      <c r="L33" s="42">
        <v>50</v>
      </c>
    </row>
    <row r="34" spans="1:12" x14ac:dyDescent="0.2">
      <c r="A34" s="21" t="s">
        <v>30</v>
      </c>
      <c r="B34" s="8">
        <v>79.429219493420788</v>
      </c>
      <c r="C34" s="9">
        <v>56.164939728152547</v>
      </c>
      <c r="D34" s="8">
        <v>45.858481256048364</v>
      </c>
      <c r="E34" s="9">
        <v>39.714609746710394</v>
      </c>
      <c r="G34" s="10">
        <v>71.749428536910301</v>
      </c>
      <c r="H34" s="9">
        <v>52.598464650491465</v>
      </c>
      <c r="I34" s="8">
        <v>45.100082728306795</v>
      </c>
      <c r="J34" s="9">
        <v>39.057817355493476</v>
      </c>
      <c r="K34" s="11"/>
      <c r="L34" s="42">
        <v>50</v>
      </c>
    </row>
    <row r="35" spans="1:12" x14ac:dyDescent="0.2">
      <c r="A35" s="21" t="s">
        <v>31</v>
      </c>
      <c r="B35" s="8">
        <v>80.129701968379706</v>
      </c>
      <c r="C35" s="9">
        <v>56.660255636298331</v>
      </c>
      <c r="D35" s="8">
        <v>46.262905001528516</v>
      </c>
      <c r="E35" s="9">
        <v>40.064850984189853</v>
      </c>
      <c r="G35" s="10">
        <v>64.247739464435327</v>
      </c>
      <c r="H35" s="9">
        <v>45.430012251208787</v>
      </c>
      <c r="I35" s="8">
        <v>57.88793493667773</v>
      </c>
      <c r="J35" s="9">
        <v>41.513680728594281</v>
      </c>
      <c r="K35" s="11"/>
      <c r="L35" s="42">
        <v>50</v>
      </c>
    </row>
    <row r="36" spans="1:12" x14ac:dyDescent="0.2">
      <c r="A36" s="21" t="s">
        <v>32</v>
      </c>
      <c r="B36" s="8">
        <v>82.169577894241982</v>
      </c>
      <c r="C36" s="9">
        <v>58.102665736254728</v>
      </c>
      <c r="D36" s="8">
        <v>47.440627916438537</v>
      </c>
      <c r="E36" s="9">
        <v>41.084788947120991</v>
      </c>
      <c r="G36" s="10">
        <v>62.382991307028306</v>
      </c>
      <c r="H36" s="9">
        <v>41.077292412359419</v>
      </c>
      <c r="I36" s="8">
        <v>45.043436279761316</v>
      </c>
      <c r="J36" s="9">
        <v>35.676772503640592</v>
      </c>
      <c r="K36" s="11"/>
      <c r="L36" s="42">
        <v>50</v>
      </c>
    </row>
    <row r="37" spans="1:12" x14ac:dyDescent="0.2">
      <c r="A37" s="21" t="s">
        <v>45</v>
      </c>
      <c r="B37" s="8">
        <v>108.00479328939485</v>
      </c>
      <c r="C37" s="9">
        <v>76.370921735582414</v>
      </c>
      <c r="D37" s="8">
        <v>62.356596479402</v>
      </c>
      <c r="E37" s="9">
        <v>54.002396644697427</v>
      </c>
      <c r="G37" s="10">
        <v>85.182825644098273</v>
      </c>
      <c r="H37" s="9">
        <v>61.34523394603508</v>
      </c>
      <c r="I37" s="8">
        <v>50.542099769154063</v>
      </c>
      <c r="J37" s="9">
        <v>44.556959856201317</v>
      </c>
      <c r="K37" s="11"/>
      <c r="L37" s="42">
        <v>50</v>
      </c>
    </row>
    <row r="38" spans="1:12" ht="14.25" customHeight="1" x14ac:dyDescent="0.2">
      <c r="A38" s="21" t="s">
        <v>33</v>
      </c>
      <c r="B38" s="8">
        <v>104.99392328823515</v>
      </c>
      <c r="C38" s="9">
        <v>74.241915140491258</v>
      </c>
      <c r="D38" s="8">
        <v>60.618269873737489</v>
      </c>
      <c r="E38" s="9">
        <v>52.496961644117576</v>
      </c>
      <c r="G38" s="10">
        <v>86.062573279138235</v>
      </c>
      <c r="H38" s="9">
        <v>67.675459432463029</v>
      </c>
      <c r="I38" s="8">
        <v>85.784267083270123</v>
      </c>
      <c r="J38" s="9">
        <v>76.598790167309033</v>
      </c>
      <c r="K38" s="11"/>
      <c r="L38" s="42">
        <v>50</v>
      </c>
    </row>
    <row r="39" spans="1:12" x14ac:dyDescent="0.2">
      <c r="A39" s="21" t="s">
        <v>34</v>
      </c>
      <c r="B39" s="12">
        <v>75.722398863354982</v>
      </c>
      <c r="C39" s="13">
        <v>53.543821723990817</v>
      </c>
      <c r="D39" s="12">
        <v>43.718347367442206</v>
      </c>
      <c r="E39" s="13">
        <v>37.861199431677491</v>
      </c>
      <c r="G39" s="14">
        <v>61.470214659779884</v>
      </c>
      <c r="H39" s="13">
        <v>47.596200037172231</v>
      </c>
      <c r="I39" s="12">
        <v>53.992935426683722</v>
      </c>
      <c r="J39" s="13">
        <v>53.327820678720187</v>
      </c>
      <c r="K39" s="11"/>
      <c r="L39" s="43">
        <v>50</v>
      </c>
    </row>
    <row r="40" spans="1:12" x14ac:dyDescent="0.2">
      <c r="A40" s="25" t="s">
        <v>47</v>
      </c>
      <c r="B40" s="8"/>
      <c r="C40" s="9"/>
      <c r="D40" s="8"/>
      <c r="E40" s="9"/>
      <c r="G40" s="10"/>
      <c r="H40" s="9"/>
      <c r="I40" s="8"/>
      <c r="J40" s="9"/>
      <c r="K40" s="11"/>
      <c r="L40" s="42"/>
    </row>
    <row r="41" spans="1:12" x14ac:dyDescent="0.2">
      <c r="A41" s="21" t="s">
        <v>35</v>
      </c>
      <c r="B41" s="8">
        <v>64.44717153293422</v>
      </c>
      <c r="C41" s="9">
        <v>45.571032019230401</v>
      </c>
      <c r="D41" s="8">
        <v>37.20859183304956</v>
      </c>
      <c r="E41" s="9">
        <v>32.22358576646711</v>
      </c>
      <c r="G41" s="10">
        <v>50.984156585668998</v>
      </c>
      <c r="H41" s="9">
        <v>36.05124285480332</v>
      </c>
      <c r="I41" s="8">
        <v>50.866963056703732</v>
      </c>
      <c r="J41" s="9">
        <v>32.329974476700194</v>
      </c>
      <c r="K41" s="11"/>
      <c r="L41" s="42">
        <v>50</v>
      </c>
    </row>
    <row r="42" spans="1:12" ht="13.5" x14ac:dyDescent="0.2">
      <c r="A42" s="22" t="s">
        <v>43</v>
      </c>
      <c r="B42" s="8" t="s">
        <v>78</v>
      </c>
      <c r="C42" s="9" t="s">
        <v>78</v>
      </c>
      <c r="D42" s="8" t="s">
        <v>78</v>
      </c>
      <c r="E42" s="9" t="s">
        <v>78</v>
      </c>
      <c r="G42" s="10" t="s">
        <v>78</v>
      </c>
      <c r="H42" s="9" t="s">
        <v>78</v>
      </c>
      <c r="I42" s="8" t="s">
        <v>78</v>
      </c>
      <c r="J42" s="9" t="s">
        <v>78</v>
      </c>
      <c r="K42" s="11"/>
      <c r="L42" s="42">
        <v>50</v>
      </c>
    </row>
    <row r="43" spans="1:12" x14ac:dyDescent="0.2">
      <c r="A43" s="22" t="s">
        <v>36</v>
      </c>
      <c r="B43" s="8">
        <v>77.348139087619089</v>
      </c>
      <c r="C43" s="9">
        <v>54.693393661015719</v>
      </c>
      <c r="D43" s="8">
        <v>44.656968923553507</v>
      </c>
      <c r="E43" s="9">
        <v>38.674069543809544</v>
      </c>
      <c r="G43" s="10">
        <v>55.380690284975834</v>
      </c>
      <c r="H43" s="9">
        <v>43.353219033392712</v>
      </c>
      <c r="I43" s="8">
        <v>54.70673518664686</v>
      </c>
      <c r="J43" s="9">
        <v>45.615515597541219</v>
      </c>
      <c r="K43" s="11"/>
      <c r="L43" s="42">
        <v>50</v>
      </c>
    </row>
    <row r="44" spans="1:12" x14ac:dyDescent="0.2">
      <c r="A44" s="22" t="s">
        <v>37</v>
      </c>
      <c r="B44" s="8">
        <v>78.339559429906259</v>
      </c>
      <c r="C44" s="9">
        <v>55.394433708053256</v>
      </c>
      <c r="D44" s="8">
        <v>45.229365725053071</v>
      </c>
      <c r="E44" s="9">
        <v>39.16977971495313</v>
      </c>
      <c r="G44" s="10">
        <v>64.828198695639344</v>
      </c>
      <c r="H44" s="9">
        <v>45.840458909795473</v>
      </c>
      <c r="I44" s="8">
        <v>87.507853173931665</v>
      </c>
      <c r="J44" s="9">
        <v>58.562984446299993</v>
      </c>
      <c r="K44" s="11"/>
      <c r="L44" s="42">
        <v>50</v>
      </c>
    </row>
    <row r="45" spans="1:12" x14ac:dyDescent="0.2">
      <c r="A45" s="22" t="s">
        <v>38</v>
      </c>
      <c r="B45" s="8">
        <v>72.668437360843484</v>
      </c>
      <c r="C45" s="9">
        <v>51.384344836082292</v>
      </c>
      <c r="D45" s="8">
        <v>41.955141871872449</v>
      </c>
      <c r="E45" s="9">
        <v>36.334218680421742</v>
      </c>
      <c r="G45" s="10">
        <v>71.881290839018249</v>
      </c>
      <c r="H45" s="9">
        <v>52.835105811111916</v>
      </c>
      <c r="I45" s="8">
        <v>52.071135086872161</v>
      </c>
      <c r="J45" s="9">
        <v>45.094925789122513</v>
      </c>
      <c r="K45" s="11"/>
      <c r="L45" s="42">
        <v>50</v>
      </c>
    </row>
    <row r="46" spans="1:12" x14ac:dyDescent="0.2">
      <c r="A46" s="23" t="s">
        <v>39</v>
      </c>
      <c r="B46" s="12">
        <v>111.92810901327623</v>
      </c>
      <c r="C46" s="13">
        <v>79.145124888674744</v>
      </c>
      <c r="D46" s="12">
        <v>64.621723868700812</v>
      </c>
      <c r="E46" s="13">
        <v>55.964054506638114</v>
      </c>
      <c r="G46" s="14">
        <v>83.201840049185449</v>
      </c>
      <c r="H46" s="13">
        <v>60.160662912919079</v>
      </c>
      <c r="I46" s="12">
        <v>61.320147923858208</v>
      </c>
      <c r="J46" s="13">
        <v>52.870032695428208</v>
      </c>
      <c r="K46" s="11"/>
      <c r="L46" s="43">
        <v>50</v>
      </c>
    </row>
    <row r="47" spans="1:12" s="26" customFormat="1" x14ac:dyDescent="0.2">
      <c r="A47" s="30" t="s">
        <v>51</v>
      </c>
      <c r="B47" s="31">
        <f>MEDIAN(B7:B39)</f>
        <v>80.73400892376236</v>
      </c>
      <c r="C47" s="32">
        <f t="shared" ref="C47:J47" si="0">MEDIAN(C7:C39)</f>
        <v>57.087565182367598</v>
      </c>
      <c r="D47" s="31">
        <f t="shared" si="0"/>
        <v>46.611801784891853</v>
      </c>
      <c r="E47" s="32">
        <f t="shared" si="0"/>
        <v>40.36700446188118</v>
      </c>
      <c r="G47" s="33">
        <f t="shared" si="0"/>
        <v>67.012789089364958</v>
      </c>
      <c r="H47" s="32">
        <f t="shared" si="0"/>
        <v>53.30345437162039</v>
      </c>
      <c r="I47" s="31">
        <f t="shared" si="0"/>
        <v>55.366686323215845</v>
      </c>
      <c r="J47" s="32">
        <f t="shared" si="0"/>
        <v>49.485764060134755</v>
      </c>
      <c r="K47" s="34"/>
    </row>
    <row r="48" spans="1:12" s="26" customFormat="1" x14ac:dyDescent="0.2">
      <c r="A48" s="35" t="s">
        <v>52</v>
      </c>
      <c r="B48" s="27">
        <f>MEDIAN(B8:B9,B12:B19,B21,B23,B26:B27,B30:B35,B38,B41:B46)</f>
        <v>79.977515973873579</v>
      </c>
      <c r="C48" s="28">
        <f t="shared" ref="C48:J48" si="1">MEDIAN(C8:C9,C12:C19,C21,C23,C26:C27,C30:C35,C38,C41:C46)</f>
        <v>56.552643887581432</v>
      </c>
      <c r="D48" s="27">
        <f t="shared" si="1"/>
        <v>46.175040376633511</v>
      </c>
      <c r="E48" s="28">
        <f t="shared" si="1"/>
        <v>39.98875798693679</v>
      </c>
      <c r="G48" s="29">
        <f t="shared" si="1"/>
        <v>66.783609714536396</v>
      </c>
      <c r="H48" s="28">
        <f t="shared" si="1"/>
        <v>52.71678523080169</v>
      </c>
      <c r="I48" s="27">
        <f t="shared" si="1"/>
        <v>55.894290767289569</v>
      </c>
      <c r="J48" s="28">
        <f t="shared" si="1"/>
        <v>49.688813993809504</v>
      </c>
    </row>
    <row r="49" spans="1:11" s="18" customFormat="1" ht="144.75" customHeight="1" x14ac:dyDescent="0.2">
      <c r="A49" s="87" t="s">
        <v>85</v>
      </c>
      <c r="B49" s="88"/>
      <c r="C49" s="88"/>
      <c r="D49" s="88"/>
      <c r="E49" s="88"/>
      <c r="F49" s="88"/>
      <c r="G49" s="88"/>
      <c r="H49" s="88"/>
      <c r="I49" s="88"/>
      <c r="J49" s="88"/>
    </row>
    <row r="50" spans="1:11" ht="50.25" customHeight="1" x14ac:dyDescent="0.2">
      <c r="A50" s="89" t="s">
        <v>44</v>
      </c>
      <c r="B50" s="89"/>
      <c r="C50" s="89"/>
      <c r="D50" s="89"/>
      <c r="E50" s="89"/>
      <c r="F50" s="90"/>
      <c r="G50" s="90"/>
      <c r="H50" s="90"/>
      <c r="I50" s="90"/>
      <c r="J50" s="90"/>
    </row>
    <row r="51" spans="1:11" s="15" customFormat="1" ht="15" customHeight="1" x14ac:dyDescent="0.2">
      <c r="A51" s="89" t="s">
        <v>46</v>
      </c>
      <c r="B51" s="89"/>
      <c r="C51" s="89"/>
      <c r="D51" s="89"/>
      <c r="E51" s="89"/>
      <c r="F51" s="90"/>
      <c r="G51" s="90"/>
      <c r="H51" s="90"/>
      <c r="I51" s="90"/>
      <c r="J51" s="90"/>
    </row>
    <row r="52" spans="1:11" ht="111.75" customHeight="1" x14ac:dyDescent="0.2">
      <c r="A52" s="89" t="s">
        <v>54</v>
      </c>
      <c r="B52" s="89"/>
      <c r="C52" s="89"/>
      <c r="D52" s="89"/>
      <c r="E52" s="89"/>
      <c r="F52" s="91"/>
      <c r="G52" s="91"/>
      <c r="H52" s="91"/>
      <c r="I52" s="91"/>
      <c r="J52" s="91"/>
    </row>
    <row r="53" spans="1:11" x14ac:dyDescent="0.2">
      <c r="A53" s="92" t="s">
        <v>81</v>
      </c>
      <c r="B53" s="92"/>
      <c r="C53" s="92"/>
      <c r="D53" s="92"/>
      <c r="E53" s="92"/>
      <c r="F53" s="92"/>
      <c r="G53" s="92"/>
      <c r="H53" s="92"/>
      <c r="I53" s="92"/>
      <c r="J53" s="92"/>
      <c r="K53" s="92"/>
    </row>
    <row r="54" spans="1:11" x14ac:dyDescent="0.2">
      <c r="A54" s="69"/>
      <c r="B54" s="69"/>
      <c r="C54" s="69"/>
      <c r="D54" s="69"/>
      <c r="E54" s="69"/>
      <c r="F54" s="69"/>
      <c r="G54" s="69"/>
      <c r="H54" s="69"/>
      <c r="I54" s="69"/>
      <c r="J54" s="69"/>
      <c r="K54" s="69"/>
    </row>
    <row r="55" spans="1:11" ht="12.75" x14ac:dyDescent="0.2">
      <c r="A55" s="68" t="s">
        <v>48</v>
      </c>
      <c r="B55" s="68"/>
      <c r="C55" s="68"/>
      <c r="D55" s="70" t="s">
        <v>49</v>
      </c>
      <c r="E55" s="71"/>
      <c r="F55" s="71"/>
      <c r="G55" s="72"/>
      <c r="H55" s="72"/>
      <c r="I55" s="69"/>
      <c r="J55" s="69"/>
      <c r="K55" s="69"/>
    </row>
    <row r="56" spans="1:11" ht="12.75" x14ac:dyDescent="0.2">
      <c r="A56" s="77" t="s">
        <v>83</v>
      </c>
      <c r="B56" s="77"/>
      <c r="C56" s="77"/>
      <c r="D56" s="37" t="s">
        <v>57</v>
      </c>
      <c r="F56" s="44"/>
      <c r="G56" s="44"/>
      <c r="H56" s="72"/>
      <c r="I56" s="73"/>
      <c r="J56" s="73"/>
      <c r="K56" s="73"/>
    </row>
    <row r="57" spans="1:11" x14ac:dyDescent="0.2">
      <c r="A57" s="74" t="s">
        <v>40</v>
      </c>
      <c r="B57" s="68"/>
      <c r="C57" s="68"/>
      <c r="D57" s="75" t="s">
        <v>82</v>
      </c>
      <c r="E57" s="75"/>
      <c r="F57" s="75"/>
      <c r="G57" s="73"/>
      <c r="H57" s="73"/>
      <c r="I57" s="73"/>
      <c r="J57" s="73"/>
      <c r="K57" s="73"/>
    </row>
    <row r="58" spans="1:11" x14ac:dyDescent="0.2">
      <c r="A58" s="68" t="s">
        <v>41</v>
      </c>
      <c r="B58" s="80">
        <f ca="1">TODAY()</f>
        <v>42982</v>
      </c>
      <c r="C58" s="80"/>
      <c r="D58" s="68"/>
      <c r="E58" s="68"/>
      <c r="F58" s="68"/>
      <c r="G58" s="76"/>
      <c r="H58" s="76"/>
      <c r="I58" s="76"/>
      <c r="J58" s="76"/>
      <c r="K58" s="76"/>
    </row>
  </sheetData>
  <mergeCells count="14">
    <mergeCell ref="B1:J1"/>
    <mergeCell ref="B58:C58"/>
    <mergeCell ref="A49:J49"/>
    <mergeCell ref="A50:J50"/>
    <mergeCell ref="A51:J51"/>
    <mergeCell ref="A52:J52"/>
    <mergeCell ref="A53:K53"/>
    <mergeCell ref="B2:J2"/>
    <mergeCell ref="B3:E3"/>
    <mergeCell ref="G3:J3"/>
    <mergeCell ref="B4:C4"/>
    <mergeCell ref="D4:E4"/>
    <mergeCell ref="G4:H4"/>
    <mergeCell ref="I4:J4"/>
  </mergeCells>
  <hyperlinks>
    <hyperlink ref="D57" r:id="rId1"/>
    <hyperlink ref="D55" r:id="rId2"/>
    <hyperlink ref="D56" r:id="rId3" display="http://www.oecd.org/els/social/inequality"/>
  </hyperlinks>
  <printOptions horizontalCentered="1"/>
  <pageMargins left="0.25" right="0.25" top="0.75" bottom="0.75" header="0.3" footer="0.3"/>
  <pageSetup paperSize="9" scale="59" orientation="landscape" r:id="rId4"/>
  <headerFooter alignWithMargins="0">
    <oddFooter xml:space="preserve">&amp;LBenefits and Wages: OECD Indicators
&amp;RPrinted from www.oecd.org/els/social/workincentives on &amp;D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58"/>
  <sheetViews>
    <sheetView showGridLines="0" workbookViewId="0">
      <selection activeCell="B1" sqref="B1:J1"/>
    </sheetView>
  </sheetViews>
  <sheetFormatPr defaultRowHeight="12" x14ac:dyDescent="0.2"/>
  <cols>
    <col min="1" max="1" width="22" style="1" customWidth="1"/>
    <col min="2" max="5" width="6.85546875" style="1" customWidth="1"/>
    <col min="6" max="6" width="3.28515625" style="1" customWidth="1"/>
    <col min="7" max="10" width="6.85546875" style="1" customWidth="1"/>
    <col min="11" max="11" width="3.85546875" style="1" customWidth="1"/>
    <col min="12" max="12" width="11.140625" style="1" customWidth="1"/>
    <col min="13" max="16384" width="9.140625" style="1"/>
  </cols>
  <sheetData>
    <row r="1" spans="1:15" ht="14.25" x14ac:dyDescent="0.2">
      <c r="B1" s="81" t="s">
        <v>60</v>
      </c>
      <c r="C1" s="81"/>
      <c r="D1" s="81"/>
      <c r="E1" s="81"/>
      <c r="F1" s="81"/>
      <c r="G1" s="81"/>
      <c r="H1" s="81"/>
      <c r="I1" s="81"/>
      <c r="J1" s="81"/>
    </row>
    <row r="2" spans="1:15" ht="12.75" x14ac:dyDescent="0.2">
      <c r="B2" s="82" t="s">
        <v>64</v>
      </c>
      <c r="C2" s="82"/>
      <c r="D2" s="82"/>
      <c r="E2" s="82"/>
      <c r="F2" s="82"/>
      <c r="G2" s="82"/>
      <c r="H2" s="82"/>
      <c r="I2" s="82"/>
      <c r="J2" s="82"/>
    </row>
    <row r="3" spans="1:15" ht="23.25" customHeight="1" x14ac:dyDescent="0.2">
      <c r="B3" s="83" t="s">
        <v>58</v>
      </c>
      <c r="C3" s="83"/>
      <c r="D3" s="83"/>
      <c r="E3" s="83"/>
      <c r="G3" s="83" t="s">
        <v>59</v>
      </c>
      <c r="H3" s="83"/>
      <c r="I3" s="83"/>
      <c r="J3" s="83"/>
      <c r="M3" s="39"/>
      <c r="N3" s="39"/>
      <c r="O3" s="39"/>
    </row>
    <row r="4" spans="1:15" ht="15.75" customHeight="1" x14ac:dyDescent="0.2">
      <c r="A4" s="19"/>
      <c r="B4" s="84" t="s">
        <v>0</v>
      </c>
      <c r="C4" s="85"/>
      <c r="D4" s="84" t="s">
        <v>1</v>
      </c>
      <c r="E4" s="85"/>
      <c r="G4" s="86" t="s">
        <v>0</v>
      </c>
      <c r="H4" s="85"/>
      <c r="I4" s="86" t="s">
        <v>1</v>
      </c>
      <c r="J4" s="85"/>
    </row>
    <row r="5" spans="1:15" ht="57.6" customHeight="1" x14ac:dyDescent="0.2">
      <c r="A5" s="24"/>
      <c r="B5" s="3" t="s">
        <v>2</v>
      </c>
      <c r="C5" s="4" t="s">
        <v>53</v>
      </c>
      <c r="D5" s="3" t="s">
        <v>3</v>
      </c>
      <c r="E5" s="4" t="s">
        <v>53</v>
      </c>
      <c r="G5" s="5" t="s">
        <v>2</v>
      </c>
      <c r="H5" s="4" t="s">
        <v>53</v>
      </c>
      <c r="I5" s="3" t="s">
        <v>3</v>
      </c>
      <c r="J5" s="4" t="s">
        <v>53</v>
      </c>
      <c r="L5" s="40" t="s">
        <v>62</v>
      </c>
    </row>
    <row r="6" spans="1:15" ht="12" customHeight="1" x14ac:dyDescent="0.2">
      <c r="A6" s="20" t="s">
        <v>4</v>
      </c>
      <c r="B6" s="2"/>
      <c r="C6" s="6"/>
      <c r="D6" s="2"/>
      <c r="E6" s="6"/>
      <c r="G6" s="7"/>
      <c r="H6" s="6"/>
      <c r="I6" s="2"/>
      <c r="J6" s="6"/>
      <c r="L6" s="41"/>
    </row>
    <row r="7" spans="1:15" x14ac:dyDescent="0.2">
      <c r="A7" s="21" t="s">
        <v>5</v>
      </c>
      <c r="B7" s="8">
        <v>90.913058917971853</v>
      </c>
      <c r="C7" s="9">
        <v>64.285240459310018</v>
      </c>
      <c r="D7" s="8">
        <v>52.488679039143364</v>
      </c>
      <c r="E7" s="9">
        <v>45.456529458985926</v>
      </c>
      <c r="F7" s="16"/>
      <c r="G7" s="10">
        <v>78.534105767213219</v>
      </c>
      <c r="H7" s="9">
        <v>71.578154110963126</v>
      </c>
      <c r="I7" s="8">
        <v>80.126528370088565</v>
      </c>
      <c r="J7" s="9">
        <v>71.010144501764202</v>
      </c>
      <c r="K7" s="11"/>
      <c r="L7" s="42">
        <v>50</v>
      </c>
    </row>
    <row r="8" spans="1:15" x14ac:dyDescent="0.2">
      <c r="A8" s="21" t="s">
        <v>6</v>
      </c>
      <c r="B8" s="8">
        <v>84.407316420957216</v>
      </c>
      <c r="C8" s="9">
        <v>59.68498582301747</v>
      </c>
      <c r="D8" s="8">
        <v>48.732586857213569</v>
      </c>
      <c r="E8" s="9">
        <v>42.203658210478608</v>
      </c>
      <c r="F8" s="17"/>
      <c r="G8" s="10">
        <v>66.093216711256545</v>
      </c>
      <c r="H8" s="9">
        <v>47.934328782254603</v>
      </c>
      <c r="I8" s="8">
        <v>50.935303011552264</v>
      </c>
      <c r="J8" s="9">
        <v>44.111266357462277</v>
      </c>
      <c r="K8" s="11"/>
      <c r="L8" s="42">
        <v>50</v>
      </c>
    </row>
    <row r="9" spans="1:15" x14ac:dyDescent="0.2">
      <c r="A9" s="21" t="s">
        <v>7</v>
      </c>
      <c r="B9" s="8">
        <v>96.984773789069578</v>
      </c>
      <c r="C9" s="9">
        <v>68.578591218094431</v>
      </c>
      <c r="D9" s="8">
        <v>55.994185254414283</v>
      </c>
      <c r="E9" s="9">
        <v>48.492386894534789</v>
      </c>
      <c r="G9" s="10">
        <v>72.986818614039649</v>
      </c>
      <c r="H9" s="9">
        <v>60.091630889334425</v>
      </c>
      <c r="I9" s="8">
        <v>56.4864138148235</v>
      </c>
      <c r="J9" s="9">
        <v>52.82790406848391</v>
      </c>
      <c r="K9" s="11"/>
      <c r="L9" s="42">
        <v>50</v>
      </c>
    </row>
    <row r="10" spans="1:15" x14ac:dyDescent="0.2">
      <c r="A10" s="21" t="s">
        <v>8</v>
      </c>
      <c r="B10" s="8">
        <v>64.466761474788555</v>
      </c>
      <c r="C10" s="9">
        <v>45.584884199958658</v>
      </c>
      <c r="D10" s="8">
        <v>37.219902091252571</v>
      </c>
      <c r="E10" s="9">
        <v>32.233380737394278</v>
      </c>
      <c r="G10" s="10">
        <v>55.859690792835011</v>
      </c>
      <c r="H10" s="9">
        <v>44.311648375290481</v>
      </c>
      <c r="I10" s="8">
        <v>55.544962933449192</v>
      </c>
      <c r="J10" s="9">
        <v>47.721642927903645</v>
      </c>
      <c r="K10" s="11"/>
      <c r="L10" s="42">
        <v>50</v>
      </c>
    </row>
    <row r="11" spans="1:15" x14ac:dyDescent="0.2">
      <c r="A11" s="21" t="s">
        <v>50</v>
      </c>
      <c r="B11" s="8" t="s">
        <v>78</v>
      </c>
      <c r="C11" s="9" t="s">
        <v>78</v>
      </c>
      <c r="D11" s="8" t="s">
        <v>78</v>
      </c>
      <c r="E11" s="9" t="s">
        <v>78</v>
      </c>
      <c r="G11" s="10" t="s">
        <v>78</v>
      </c>
      <c r="H11" s="9" t="s">
        <v>78</v>
      </c>
      <c r="I11" s="8" t="s">
        <v>78</v>
      </c>
      <c r="J11" s="9" t="s">
        <v>78</v>
      </c>
      <c r="K11" s="11"/>
      <c r="L11" s="42">
        <v>50</v>
      </c>
    </row>
    <row r="12" spans="1:15" x14ac:dyDescent="0.2">
      <c r="A12" s="21" t="s">
        <v>9</v>
      </c>
      <c r="B12" s="8">
        <v>67.178451299463276</v>
      </c>
      <c r="C12" s="9">
        <v>47.50233846346071</v>
      </c>
      <c r="D12" s="8">
        <v>38.785496941487288</v>
      </c>
      <c r="E12" s="9">
        <v>33.589225649731638</v>
      </c>
      <c r="G12" s="10">
        <v>56.00982409784649</v>
      </c>
      <c r="H12" s="9">
        <v>46.421344320098456</v>
      </c>
      <c r="I12" s="8">
        <v>47.600496246122489</v>
      </c>
      <c r="J12" s="9">
        <v>42.557644021460803</v>
      </c>
      <c r="K12" s="11"/>
      <c r="L12" s="42">
        <v>50</v>
      </c>
    </row>
    <row r="13" spans="1:15" x14ac:dyDescent="0.2">
      <c r="A13" s="21" t="s">
        <v>10</v>
      </c>
      <c r="B13" s="8">
        <v>84.800554493715779</v>
      </c>
      <c r="C13" s="9">
        <v>59.963047130885776</v>
      </c>
      <c r="D13" s="8">
        <v>48.959622964376337</v>
      </c>
      <c r="E13" s="9">
        <v>42.40027724685789</v>
      </c>
      <c r="G13" s="10">
        <v>60.572908776107319</v>
      </c>
      <c r="H13" s="9">
        <v>66.456986279975879</v>
      </c>
      <c r="I13" s="8">
        <v>60.407688780295651</v>
      </c>
      <c r="J13" s="9">
        <v>63.880784031502237</v>
      </c>
      <c r="K13" s="11"/>
      <c r="L13" s="42">
        <v>50</v>
      </c>
    </row>
    <row r="14" spans="1:15" x14ac:dyDescent="0.2">
      <c r="A14" s="22" t="s">
        <v>11</v>
      </c>
      <c r="B14" s="8">
        <v>72.90099304835455</v>
      </c>
      <c r="C14" s="9">
        <v>51.548786539724851</v>
      </c>
      <c r="D14" s="8">
        <v>42.089407960658534</v>
      </c>
      <c r="E14" s="9">
        <v>36.450496524177275</v>
      </c>
      <c r="G14" s="10">
        <v>60.88823157827813</v>
      </c>
      <c r="H14" s="9">
        <v>46.946318821180348</v>
      </c>
      <c r="I14" s="8">
        <v>46.997886747648245</v>
      </c>
      <c r="J14" s="9">
        <v>39.255436906876099</v>
      </c>
      <c r="K14" s="11"/>
      <c r="L14" s="42">
        <v>50</v>
      </c>
    </row>
    <row r="15" spans="1:15" x14ac:dyDescent="0.2">
      <c r="A15" s="21" t="s">
        <v>12</v>
      </c>
      <c r="B15" s="8">
        <v>81.415422657752544</v>
      </c>
      <c r="C15" s="9">
        <v>57.569397454465708</v>
      </c>
      <c r="D15" s="8">
        <v>47.005216187640585</v>
      </c>
      <c r="E15" s="9">
        <v>40.707711328876272</v>
      </c>
      <c r="G15" s="10">
        <v>65.295173550691459</v>
      </c>
      <c r="H15" s="9">
        <v>54.575727265499836</v>
      </c>
      <c r="I15" s="8">
        <v>63.257475569452815</v>
      </c>
      <c r="J15" s="9">
        <v>51.535397014378603</v>
      </c>
      <c r="K15" s="11"/>
      <c r="L15" s="42">
        <v>50</v>
      </c>
    </row>
    <row r="16" spans="1:15" x14ac:dyDescent="0.2">
      <c r="A16" s="21" t="s">
        <v>13</v>
      </c>
      <c r="B16" s="8">
        <v>84.614582073866202</v>
      </c>
      <c r="C16" s="9">
        <v>59.831544771696471</v>
      </c>
      <c r="D16" s="8">
        <v>48.852251737714333</v>
      </c>
      <c r="E16" s="9">
        <v>42.307291036933101</v>
      </c>
      <c r="G16" s="10">
        <v>69.933714269182886</v>
      </c>
      <c r="H16" s="9">
        <v>50.337952062652924</v>
      </c>
      <c r="I16" s="8">
        <v>59.009521296370231</v>
      </c>
      <c r="J16" s="9">
        <v>45.978742745868331</v>
      </c>
      <c r="K16" s="11"/>
      <c r="L16" s="42">
        <v>50</v>
      </c>
    </row>
    <row r="17" spans="1:12" x14ac:dyDescent="0.2">
      <c r="A17" s="21" t="s">
        <v>14</v>
      </c>
      <c r="B17" s="8">
        <v>104.21626413279074</v>
      </c>
      <c r="C17" s="9">
        <v>73.692027078224712</v>
      </c>
      <c r="D17" s="8">
        <v>60.169288151003883</v>
      </c>
      <c r="E17" s="9">
        <v>52.10813206639537</v>
      </c>
      <c r="G17" s="10">
        <v>70.87810497495019</v>
      </c>
      <c r="H17" s="9">
        <v>59.3652678986277</v>
      </c>
      <c r="I17" s="8">
        <v>69.008774778558873</v>
      </c>
      <c r="J17" s="9">
        <v>64.077541530062177</v>
      </c>
      <c r="K17" s="11"/>
      <c r="L17" s="42">
        <v>50</v>
      </c>
    </row>
    <row r="18" spans="1:12" x14ac:dyDescent="0.2">
      <c r="A18" s="21" t="s">
        <v>15</v>
      </c>
      <c r="B18" s="8">
        <v>102.37092733232916</v>
      </c>
      <c r="C18" s="9">
        <v>72.387176913045209</v>
      </c>
      <c r="D18" s="8">
        <v>59.103882452511861</v>
      </c>
      <c r="E18" s="9">
        <v>51.18546366616458</v>
      </c>
      <c r="G18" s="10">
        <v>97.81695707982901</v>
      </c>
      <c r="H18" s="9">
        <v>75.247556526876352</v>
      </c>
      <c r="I18" s="8">
        <v>64.407800993116609</v>
      </c>
      <c r="J18" s="9">
        <v>60.078370809889392</v>
      </c>
      <c r="K18" s="11"/>
      <c r="L18" s="42">
        <v>50</v>
      </c>
    </row>
    <row r="19" spans="1:12" x14ac:dyDescent="0.2">
      <c r="A19" s="21" t="s">
        <v>16</v>
      </c>
      <c r="B19" s="8">
        <v>87.825608799498454</v>
      </c>
      <c r="C19" s="9">
        <v>62.102083543962266</v>
      </c>
      <c r="D19" s="8">
        <v>50.706138882133203</v>
      </c>
      <c r="E19" s="9">
        <v>43.912804399749227</v>
      </c>
      <c r="G19" s="10">
        <v>67.854172141408995</v>
      </c>
      <c r="H19" s="9">
        <v>50.40093307783588</v>
      </c>
      <c r="I19" s="8">
        <v>58.282264169191897</v>
      </c>
      <c r="J19" s="9">
        <v>50.450785605113765</v>
      </c>
      <c r="K19" s="11"/>
      <c r="L19" s="42">
        <v>50</v>
      </c>
    </row>
    <row r="20" spans="1:12" x14ac:dyDescent="0.2">
      <c r="A20" s="21" t="s">
        <v>17</v>
      </c>
      <c r="B20" s="8">
        <v>82.394925371142406</v>
      </c>
      <c r="C20" s="9">
        <v>58.262010465294296</v>
      </c>
      <c r="D20" s="8">
        <v>47.570732342888199</v>
      </c>
      <c r="E20" s="9">
        <v>41.197462685571203</v>
      </c>
      <c r="G20" s="10">
        <v>66.334011758672986</v>
      </c>
      <c r="H20" s="9">
        <v>55.761606069587877</v>
      </c>
      <c r="I20" s="8">
        <v>52.043520781435859</v>
      </c>
      <c r="J20" s="9">
        <v>48.964934238868949</v>
      </c>
      <c r="K20" s="11"/>
      <c r="L20" s="42">
        <v>50</v>
      </c>
    </row>
    <row r="21" spans="1:12" x14ac:dyDescent="0.2">
      <c r="A21" s="21" t="s">
        <v>18</v>
      </c>
      <c r="B21" s="8">
        <v>58.917616225554447</v>
      </c>
      <c r="C21" s="9">
        <v>41.661045964436106</v>
      </c>
      <c r="D21" s="8">
        <v>34.016101587834925</v>
      </c>
      <c r="E21" s="9">
        <v>29.458808112777223</v>
      </c>
      <c r="G21" s="10">
        <v>58.917616225554447</v>
      </c>
      <c r="H21" s="9">
        <v>41.661045964436106</v>
      </c>
      <c r="I21" s="8">
        <v>68.893966231576641</v>
      </c>
      <c r="J21" s="9">
        <v>53.347979136154585</v>
      </c>
      <c r="K21" s="11"/>
      <c r="L21" s="42">
        <v>50</v>
      </c>
    </row>
    <row r="22" spans="1:12" x14ac:dyDescent="0.2">
      <c r="A22" s="21" t="s">
        <v>42</v>
      </c>
      <c r="B22" s="8" t="s">
        <v>78</v>
      </c>
      <c r="C22" s="9" t="s">
        <v>78</v>
      </c>
      <c r="D22" s="8" t="s">
        <v>78</v>
      </c>
      <c r="E22" s="9" t="s">
        <v>78</v>
      </c>
      <c r="G22" s="10" t="s">
        <v>78</v>
      </c>
      <c r="H22" s="9" t="s">
        <v>78</v>
      </c>
      <c r="I22" s="8" t="s">
        <v>78</v>
      </c>
      <c r="J22" s="9" t="s">
        <v>78</v>
      </c>
      <c r="K22" s="11"/>
      <c r="L22" s="42">
        <v>50</v>
      </c>
    </row>
    <row r="23" spans="1:12" x14ac:dyDescent="0.2">
      <c r="A23" s="21" t="s">
        <v>19</v>
      </c>
      <c r="B23" s="8">
        <v>78.53605224352205</v>
      </c>
      <c r="C23" s="9">
        <v>55.53337510901541</v>
      </c>
      <c r="D23" s="8">
        <v>45.342810903887973</v>
      </c>
      <c r="E23" s="9">
        <v>39.268026121761025</v>
      </c>
      <c r="G23" s="10">
        <v>65.995537032987158</v>
      </c>
      <c r="H23" s="9">
        <v>52.663900707927226</v>
      </c>
      <c r="I23" s="8">
        <v>51.933860506011278</v>
      </c>
      <c r="J23" s="9">
        <v>44.976042514803126</v>
      </c>
      <c r="K23" s="11"/>
      <c r="L23" s="42">
        <v>50</v>
      </c>
    </row>
    <row r="24" spans="1:12" x14ac:dyDescent="0.2">
      <c r="A24" s="21" t="s">
        <v>20</v>
      </c>
      <c r="B24" s="8">
        <v>96.041400308141149</v>
      </c>
      <c r="C24" s="9">
        <v>67.911525432538383</v>
      </c>
      <c r="D24" s="8">
        <v>55.449528321253901</v>
      </c>
      <c r="E24" s="9">
        <v>48.020700154070575</v>
      </c>
      <c r="G24" s="10">
        <v>79.127894389694617</v>
      </c>
      <c r="H24" s="9">
        <v>74.93586484022245</v>
      </c>
      <c r="I24" s="8">
        <v>75.601977108311331</v>
      </c>
      <c r="J24" s="9">
        <v>70.751620673801497</v>
      </c>
      <c r="K24" s="11"/>
      <c r="L24" s="42">
        <v>50</v>
      </c>
    </row>
    <row r="25" spans="1:12" x14ac:dyDescent="0.2">
      <c r="A25" s="21" t="s">
        <v>21</v>
      </c>
      <c r="B25" s="8">
        <v>96.873343029992654</v>
      </c>
      <c r="C25" s="9">
        <v>68.499797772718367</v>
      </c>
      <c r="D25" s="8">
        <v>55.929850675665215</v>
      </c>
      <c r="E25" s="9">
        <v>48.436671514996327</v>
      </c>
      <c r="G25" s="10">
        <v>88.991115835699816</v>
      </c>
      <c r="H25" s="9">
        <v>63.093864589450789</v>
      </c>
      <c r="I25" s="8">
        <v>51.827396065598528</v>
      </c>
      <c r="J25" s="9">
        <v>44.883841604805987</v>
      </c>
      <c r="K25" s="11"/>
      <c r="L25" s="42">
        <v>50</v>
      </c>
    </row>
    <row r="26" spans="1:12" x14ac:dyDescent="0.2">
      <c r="A26" s="21" t="s">
        <v>22</v>
      </c>
      <c r="B26" s="8">
        <v>66.671463500854301</v>
      </c>
      <c r="C26" s="9">
        <v>47.143843953085472</v>
      </c>
      <c r="D26" s="8">
        <v>38.492787399484541</v>
      </c>
      <c r="E26" s="9">
        <v>33.335731750427151</v>
      </c>
      <c r="G26" s="10">
        <v>55.660996877393515</v>
      </c>
      <c r="H26" s="9">
        <v>52.583721030729869</v>
      </c>
      <c r="I26" s="8">
        <v>45.09442528925878</v>
      </c>
      <c r="J26" s="9">
        <v>50.861886525658399</v>
      </c>
      <c r="K26" s="11"/>
      <c r="L26" s="42">
        <v>50</v>
      </c>
    </row>
    <row r="27" spans="1:12" x14ac:dyDescent="0.2">
      <c r="A27" s="21" t="s">
        <v>23</v>
      </c>
      <c r="B27" s="8">
        <v>99.801186409783384</v>
      </c>
      <c r="C27" s="9">
        <v>70.570095680820543</v>
      </c>
      <c r="D27" s="8">
        <v>57.620241839132468</v>
      </c>
      <c r="E27" s="9">
        <v>49.900593204891692</v>
      </c>
      <c r="G27" s="10">
        <v>73.477330831217131</v>
      </c>
      <c r="H27" s="9">
        <v>65.172094968733674</v>
      </c>
      <c r="I27" s="8">
        <v>67.455399761338384</v>
      </c>
      <c r="J27" s="9">
        <v>53.774404770012119</v>
      </c>
      <c r="K27" s="11"/>
      <c r="L27" s="42">
        <v>50</v>
      </c>
    </row>
    <row r="28" spans="1:12" x14ac:dyDescent="0.2">
      <c r="A28" s="21" t="s">
        <v>24</v>
      </c>
      <c r="B28" s="8">
        <v>77.079814527952891</v>
      </c>
      <c r="C28" s="9">
        <v>54.50365954531685</v>
      </c>
      <c r="D28" s="8">
        <v>44.502051666800028</v>
      </c>
      <c r="E28" s="9">
        <v>38.539907263976446</v>
      </c>
      <c r="G28" s="10">
        <v>70.380155727229678</v>
      </c>
      <c r="H28" s="9">
        <v>52.195882726117866</v>
      </c>
      <c r="I28" s="8">
        <v>64.34504502450109</v>
      </c>
      <c r="J28" s="9">
        <v>55.042652196791536</v>
      </c>
      <c r="K28" s="11"/>
      <c r="L28" s="42">
        <v>50</v>
      </c>
    </row>
    <row r="29" spans="1:12" x14ac:dyDescent="0.2">
      <c r="A29" s="21" t="s">
        <v>25</v>
      </c>
      <c r="B29" s="8">
        <v>86.289539564270655</v>
      </c>
      <c r="C29" s="9">
        <v>61.015918571360658</v>
      </c>
      <c r="D29" s="8">
        <v>49.819288895680529</v>
      </c>
      <c r="E29" s="9">
        <v>43.144769782135327</v>
      </c>
      <c r="G29" s="10">
        <v>66.969934108544351</v>
      </c>
      <c r="H29" s="9">
        <v>50.358455418711479</v>
      </c>
      <c r="I29" s="8">
        <v>54.795065487677334</v>
      </c>
      <c r="J29" s="9">
        <v>48.835979813123622</v>
      </c>
      <c r="K29" s="11"/>
      <c r="L29" s="42">
        <v>50</v>
      </c>
    </row>
    <row r="30" spans="1:12" x14ac:dyDescent="0.2">
      <c r="A30" s="21" t="s">
        <v>26</v>
      </c>
      <c r="B30" s="8">
        <v>88.905863781316413</v>
      </c>
      <c r="C30" s="9">
        <v>62.865939167016307</v>
      </c>
      <c r="D30" s="8">
        <v>51.329824386679235</v>
      </c>
      <c r="E30" s="9">
        <v>44.452931890658206</v>
      </c>
      <c r="G30" s="10">
        <v>64.278388112061805</v>
      </c>
      <c r="H30" s="9">
        <v>59.480354456238288</v>
      </c>
      <c r="I30" s="8">
        <v>66.249463431452313</v>
      </c>
      <c r="J30" s="9">
        <v>46.801604143104932</v>
      </c>
      <c r="K30" s="11"/>
      <c r="L30" s="42">
        <v>50</v>
      </c>
    </row>
    <row r="31" spans="1:12" x14ac:dyDescent="0.2">
      <c r="A31" s="21" t="s">
        <v>27</v>
      </c>
      <c r="B31" s="8">
        <v>84.472599611008889</v>
      </c>
      <c r="C31" s="9">
        <v>59.731148009400499</v>
      </c>
      <c r="D31" s="8">
        <v>48.770278124563468</v>
      </c>
      <c r="E31" s="9">
        <v>42.236299805504444</v>
      </c>
      <c r="G31" s="10">
        <v>72.691718658131435</v>
      </c>
      <c r="H31" s="9">
        <v>53.103748565945466</v>
      </c>
      <c r="I31" s="8">
        <v>48.526004870998669</v>
      </c>
      <c r="J31" s="9">
        <v>45.694121358895707</v>
      </c>
      <c r="K31" s="11"/>
      <c r="L31" s="42">
        <v>50</v>
      </c>
    </row>
    <row r="32" spans="1:12" x14ac:dyDescent="0.2">
      <c r="A32" s="21" t="s">
        <v>28</v>
      </c>
      <c r="B32" s="8">
        <v>72.964861844971452</v>
      </c>
      <c r="C32" s="9">
        <v>51.593948598918892</v>
      </c>
      <c r="D32" s="8">
        <v>42.126282627578128</v>
      </c>
      <c r="E32" s="9">
        <v>36.482430922485726</v>
      </c>
      <c r="G32" s="10">
        <v>62.186156526376912</v>
      </c>
      <c r="H32" s="9">
        <v>44.680359717952214</v>
      </c>
      <c r="I32" s="8">
        <v>68.535823443091132</v>
      </c>
      <c r="J32" s="9">
        <v>39.44397587236648</v>
      </c>
      <c r="K32" s="11"/>
      <c r="L32" s="42">
        <v>50</v>
      </c>
    </row>
    <row r="33" spans="1:12" x14ac:dyDescent="0.2">
      <c r="A33" s="22" t="s">
        <v>29</v>
      </c>
      <c r="B33" s="8">
        <v>58.779707450967749</v>
      </c>
      <c r="C33" s="9">
        <v>41.563529734740733</v>
      </c>
      <c r="D33" s="8">
        <v>33.936479919703679</v>
      </c>
      <c r="E33" s="9">
        <v>29.389853725483874</v>
      </c>
      <c r="G33" s="10">
        <v>42.064187732709527</v>
      </c>
      <c r="H33" s="9">
        <v>38.443335779280453</v>
      </c>
      <c r="I33" s="8">
        <v>44.523089049007027</v>
      </c>
      <c r="J33" s="9">
        <v>40.315881385253441</v>
      </c>
      <c r="K33" s="11"/>
      <c r="L33" s="42">
        <v>50</v>
      </c>
    </row>
    <row r="34" spans="1:12" x14ac:dyDescent="0.2">
      <c r="A34" s="21" t="s">
        <v>30</v>
      </c>
      <c r="B34" s="8">
        <v>76.651298722575973</v>
      </c>
      <c r="C34" s="9">
        <v>54.20065311348921</v>
      </c>
      <c r="D34" s="8">
        <v>44.254647951213656</v>
      </c>
      <c r="E34" s="9">
        <v>38.325649361287986</v>
      </c>
      <c r="G34" s="10">
        <v>68.93908131159931</v>
      </c>
      <c r="H34" s="9">
        <v>50.758909866078326</v>
      </c>
      <c r="I34" s="8">
        <v>43.787091041118103</v>
      </c>
      <c r="J34" s="9">
        <v>37.920733199430281</v>
      </c>
      <c r="K34" s="11"/>
      <c r="L34" s="42">
        <v>50</v>
      </c>
    </row>
    <row r="35" spans="1:12" x14ac:dyDescent="0.2">
      <c r="A35" s="21" t="s">
        <v>31</v>
      </c>
      <c r="B35" s="8">
        <v>90.527739298276188</v>
      </c>
      <c r="C35" s="9">
        <v>64.012778343299004</v>
      </c>
      <c r="D35" s="8">
        <v>52.266214652988026</v>
      </c>
      <c r="E35" s="9">
        <v>45.263869649138094</v>
      </c>
      <c r="G35" s="10">
        <v>70.005272975635549</v>
      </c>
      <c r="H35" s="9">
        <v>51.604157697988384</v>
      </c>
      <c r="I35" s="8">
        <v>66.286094711263303</v>
      </c>
      <c r="J35" s="9">
        <v>47.810387986869614</v>
      </c>
      <c r="K35" s="11"/>
      <c r="L35" s="42">
        <v>50</v>
      </c>
    </row>
    <row r="36" spans="1:12" x14ac:dyDescent="0.2">
      <c r="A36" s="21" t="s">
        <v>32</v>
      </c>
      <c r="B36" s="8">
        <v>83.584414204475578</v>
      </c>
      <c r="C36" s="9">
        <v>59.103106085489863</v>
      </c>
      <c r="D36" s="8">
        <v>48.257484041011161</v>
      </c>
      <c r="E36" s="9">
        <v>41.792207102237789</v>
      </c>
      <c r="G36" s="10">
        <v>63.154473962046147</v>
      </c>
      <c r="H36" s="9">
        <v>43.410663898791555</v>
      </c>
      <c r="I36" s="8">
        <v>44.077831481957496</v>
      </c>
      <c r="J36" s="9">
        <v>41.461532505133157</v>
      </c>
      <c r="K36" s="11"/>
      <c r="L36" s="42">
        <v>50</v>
      </c>
    </row>
    <row r="37" spans="1:12" x14ac:dyDescent="0.2">
      <c r="A37" s="21" t="s">
        <v>45</v>
      </c>
      <c r="B37" s="8">
        <v>102.12243101305917</v>
      </c>
      <c r="C37" s="9">
        <v>72.211463480589515</v>
      </c>
      <c r="D37" s="8">
        <v>58.960413035688696</v>
      </c>
      <c r="E37" s="9">
        <v>51.061215506529585</v>
      </c>
      <c r="G37" s="10">
        <v>73.170723347807126</v>
      </c>
      <c r="H37" s="9">
        <v>51.739514663559248</v>
      </c>
      <c r="I37" s="8">
        <v>42.245136821656075</v>
      </c>
      <c r="J37" s="9">
        <v>36.585361673903563</v>
      </c>
      <c r="K37" s="11"/>
      <c r="L37" s="42">
        <v>50</v>
      </c>
    </row>
    <row r="38" spans="1:12" ht="14.25" customHeight="1" x14ac:dyDescent="0.2">
      <c r="A38" s="21" t="s">
        <v>33</v>
      </c>
      <c r="B38" s="8">
        <v>107.75907495929194</v>
      </c>
      <c r="C38" s="9">
        <v>76.197172638104803</v>
      </c>
      <c r="D38" s="8">
        <v>62.214730935372259</v>
      </c>
      <c r="E38" s="9">
        <v>53.879537479645968</v>
      </c>
      <c r="G38" s="10">
        <v>90.347114732974347</v>
      </c>
      <c r="H38" s="9">
        <v>69.878661571683423</v>
      </c>
      <c r="I38" s="8">
        <v>80.123002235851715</v>
      </c>
      <c r="J38" s="9">
        <v>71.433599795359228</v>
      </c>
      <c r="K38" s="11"/>
      <c r="L38" s="42">
        <v>50</v>
      </c>
    </row>
    <row r="39" spans="1:12" x14ac:dyDescent="0.2">
      <c r="A39" s="21" t="s">
        <v>34</v>
      </c>
      <c r="B39" s="12">
        <v>73.345074437153656</v>
      </c>
      <c r="C39" s="13">
        <v>51.862799501143449</v>
      </c>
      <c r="D39" s="12">
        <v>42.345798470023801</v>
      </c>
      <c r="E39" s="13">
        <v>36.672537218576828</v>
      </c>
      <c r="G39" s="14">
        <v>58.631048857646064</v>
      </c>
      <c r="H39" s="13">
        <v>44.518102872627246</v>
      </c>
      <c r="I39" s="12">
        <v>48.48372249636499</v>
      </c>
      <c r="J39" s="13">
        <v>45.315289302706262</v>
      </c>
      <c r="K39" s="11"/>
      <c r="L39" s="43">
        <v>50</v>
      </c>
    </row>
    <row r="40" spans="1:12" x14ac:dyDescent="0.2">
      <c r="A40" s="25" t="s">
        <v>47</v>
      </c>
      <c r="B40" s="8"/>
      <c r="C40" s="9"/>
      <c r="D40" s="8"/>
      <c r="E40" s="9"/>
      <c r="G40" s="10"/>
      <c r="H40" s="9"/>
      <c r="I40" s="8"/>
      <c r="J40" s="9"/>
      <c r="K40" s="11"/>
      <c r="L40" s="42"/>
    </row>
    <row r="41" spans="1:12" x14ac:dyDescent="0.2">
      <c r="A41" s="21" t="s">
        <v>35</v>
      </c>
      <c r="B41" s="8" t="s">
        <v>78</v>
      </c>
      <c r="C41" s="9" t="s">
        <v>78</v>
      </c>
      <c r="D41" s="8" t="s">
        <v>78</v>
      </c>
      <c r="E41" s="9" t="s">
        <v>78</v>
      </c>
      <c r="G41" s="10" t="s">
        <v>78</v>
      </c>
      <c r="H41" s="9" t="s">
        <v>78</v>
      </c>
      <c r="I41" s="8" t="s">
        <v>78</v>
      </c>
      <c r="J41" s="9" t="s">
        <v>78</v>
      </c>
      <c r="K41" s="11"/>
      <c r="L41" s="42">
        <v>50</v>
      </c>
    </row>
    <row r="42" spans="1:12" ht="13.5" x14ac:dyDescent="0.2">
      <c r="A42" s="22" t="s">
        <v>43</v>
      </c>
      <c r="B42" s="8">
        <v>62.092271532736717</v>
      </c>
      <c r="C42" s="9">
        <v>43.905866260074554</v>
      </c>
      <c r="D42" s="8">
        <v>35.848989684020879</v>
      </c>
      <c r="E42" s="9">
        <v>31.046135766368359</v>
      </c>
      <c r="G42" s="10">
        <v>58.180457527718623</v>
      </c>
      <c r="H42" s="9">
        <v>41.139796050385755</v>
      </c>
      <c r="I42" s="8">
        <v>51.659204380975439</v>
      </c>
      <c r="J42" s="9">
        <v>30.887140109040523</v>
      </c>
      <c r="K42" s="11"/>
      <c r="L42" s="42">
        <v>50</v>
      </c>
    </row>
    <row r="43" spans="1:12" x14ac:dyDescent="0.2">
      <c r="A43" s="22" t="s">
        <v>36</v>
      </c>
      <c r="B43" s="8">
        <v>57.123939227377647</v>
      </c>
      <c r="C43" s="9">
        <v>40.392724795766959</v>
      </c>
      <c r="D43" s="8">
        <v>32.980521690098307</v>
      </c>
      <c r="E43" s="9">
        <v>28.561969613688824</v>
      </c>
      <c r="G43" s="10">
        <v>42.932721510351939</v>
      </c>
      <c r="H43" s="9">
        <v>32.31100706721093</v>
      </c>
      <c r="I43" s="8">
        <v>46.738141475944602</v>
      </c>
      <c r="J43" s="9">
        <v>31.337793247598462</v>
      </c>
      <c r="K43" s="11"/>
      <c r="L43" s="42">
        <v>50</v>
      </c>
    </row>
    <row r="44" spans="1:12" x14ac:dyDescent="0.2">
      <c r="A44" s="22" t="s">
        <v>37</v>
      </c>
      <c r="B44" s="8">
        <v>66.284036740830203</v>
      </c>
      <c r="C44" s="9">
        <v>46.869891863859294</v>
      </c>
      <c r="D44" s="8">
        <v>38.269106455293361</v>
      </c>
      <c r="E44" s="9">
        <v>33.142018370415101</v>
      </c>
      <c r="G44" s="10">
        <v>52.711823081514517</v>
      </c>
      <c r="H44" s="9">
        <v>37.272887549644487</v>
      </c>
      <c r="I44" s="8">
        <v>36.073361104202398</v>
      </c>
      <c r="J44" s="9">
        <v>30.786700430667906</v>
      </c>
      <c r="K44" s="11"/>
      <c r="L44" s="42">
        <v>50</v>
      </c>
    </row>
    <row r="45" spans="1:12" x14ac:dyDescent="0.2">
      <c r="A45" s="22" t="s">
        <v>38</v>
      </c>
      <c r="B45" s="8">
        <v>70.198455179778705</v>
      </c>
      <c r="C45" s="9">
        <v>49.637803686441437</v>
      </c>
      <c r="D45" s="8">
        <v>40.529096994741117</v>
      </c>
      <c r="E45" s="9">
        <v>35.099227589889352</v>
      </c>
      <c r="G45" s="10">
        <v>70.519222857656416</v>
      </c>
      <c r="H45" s="9">
        <v>51.839639600398122</v>
      </c>
      <c r="I45" s="8">
        <v>50.37172888796249</v>
      </c>
      <c r="J45" s="9">
        <v>43.623196849517988</v>
      </c>
      <c r="K45" s="11"/>
      <c r="L45" s="42">
        <v>50</v>
      </c>
    </row>
    <row r="46" spans="1:12" x14ac:dyDescent="0.2">
      <c r="A46" s="23" t="s">
        <v>39</v>
      </c>
      <c r="B46" s="12" t="s">
        <v>78</v>
      </c>
      <c r="C46" s="13" t="s">
        <v>78</v>
      </c>
      <c r="D46" s="12" t="s">
        <v>78</v>
      </c>
      <c r="E46" s="13" t="s">
        <v>78</v>
      </c>
      <c r="G46" s="14" t="s">
        <v>78</v>
      </c>
      <c r="H46" s="13" t="s">
        <v>78</v>
      </c>
      <c r="I46" s="12" t="s">
        <v>78</v>
      </c>
      <c r="J46" s="13" t="s">
        <v>78</v>
      </c>
      <c r="K46" s="11"/>
      <c r="L46" s="43">
        <v>50</v>
      </c>
    </row>
    <row r="47" spans="1:12" s="26" customFormat="1" x14ac:dyDescent="0.2">
      <c r="A47" s="30" t="s">
        <v>51</v>
      </c>
      <c r="B47" s="31">
        <f>MEDIAN(B7:B39)</f>
        <v>84.472599611008889</v>
      </c>
      <c r="C47" s="32">
        <f>MEDIAN(C7:C39)</f>
        <v>59.731148009400499</v>
      </c>
      <c r="D47" s="31">
        <f>MEDIAN(D7:D39)</f>
        <v>48.770278124563468</v>
      </c>
      <c r="E47" s="32">
        <f>MEDIAN(E7:E39)</f>
        <v>42.236299805504444</v>
      </c>
      <c r="G47" s="33">
        <f>MEDIAN(G7:G39)</f>
        <v>66.969934108544351</v>
      </c>
      <c r="H47" s="32">
        <f>MEDIAN(H7:H39)</f>
        <v>52.195882726117866</v>
      </c>
      <c r="I47" s="31">
        <f>MEDIAN(I7:I39)</f>
        <v>56.4864138148235</v>
      </c>
      <c r="J47" s="32">
        <f>MEDIAN(J7:J39)</f>
        <v>47.810387986869614</v>
      </c>
      <c r="K47" s="34"/>
    </row>
    <row r="48" spans="1:12" s="26" customFormat="1" x14ac:dyDescent="0.2">
      <c r="A48" s="35" t="s">
        <v>52</v>
      </c>
      <c r="B48" s="27">
        <f>MEDIAN(B8:B9,B12:B19,B21,B23,B26:B27,B30:B35,B38,B41:B46)</f>
        <v>81.415422657752544</v>
      </c>
      <c r="C48" s="28">
        <f>MEDIAN(C8:C9,C12:C19,C21,C23,C26:C27,C30:C35,C38,C41:C46)</f>
        <v>57.569397454465708</v>
      </c>
      <c r="D48" s="27">
        <f>MEDIAN(D8:D9,D12:D19,D21,D23,D26:D27,D30:D35,D38,D41:D46)</f>
        <v>47.005216187640585</v>
      </c>
      <c r="E48" s="28">
        <f>MEDIAN(E8:E9,E12:E19,E21,E23,E26:E27,E30:E35,E38,E41:E46)</f>
        <v>40.707711328876272</v>
      </c>
      <c r="G48" s="29">
        <f>MEDIAN(G8:G9,G12:G19,G21,G23,G26:G27,G30:G35,G38,G41:G46)</f>
        <v>65.995537032987158</v>
      </c>
      <c r="H48" s="28">
        <f>MEDIAN(H8:H9,H12:H19,H21,H23,H26:H27,H30:H35,H38,H41:H46)</f>
        <v>51.604157697988384</v>
      </c>
      <c r="I48" s="27">
        <f>MEDIAN(I8:I9,I12:I19,I21,I23,I26:I27,I30:I35,I38,I41:I46)</f>
        <v>56.4864138148235</v>
      </c>
      <c r="J48" s="28">
        <f>MEDIAN(J8:J9,J12:J19,J21,J23,J26:J27,J30:J35,J38,J41:J46)</f>
        <v>45.978742745868331</v>
      </c>
    </row>
    <row r="49" spans="1:11" s="18" customFormat="1" ht="144.75" customHeight="1" x14ac:dyDescent="0.2">
      <c r="A49" s="87" t="s">
        <v>85</v>
      </c>
      <c r="B49" s="88"/>
      <c r="C49" s="88"/>
      <c r="D49" s="88"/>
      <c r="E49" s="88"/>
      <c r="F49" s="88"/>
      <c r="G49" s="88"/>
      <c r="H49" s="88"/>
      <c r="I49" s="88"/>
      <c r="J49" s="88"/>
    </row>
    <row r="50" spans="1:11" ht="50.25" customHeight="1" x14ac:dyDescent="0.2">
      <c r="A50" s="89" t="s">
        <v>44</v>
      </c>
      <c r="B50" s="89"/>
      <c r="C50" s="89"/>
      <c r="D50" s="89"/>
      <c r="E50" s="89"/>
      <c r="F50" s="90"/>
      <c r="G50" s="90"/>
      <c r="H50" s="90"/>
      <c r="I50" s="90"/>
      <c r="J50" s="90"/>
    </row>
    <row r="51" spans="1:11" s="15" customFormat="1" ht="15" customHeight="1" x14ac:dyDescent="0.2">
      <c r="A51" s="89" t="s">
        <v>46</v>
      </c>
      <c r="B51" s="89"/>
      <c r="C51" s="89"/>
      <c r="D51" s="89"/>
      <c r="E51" s="89"/>
      <c r="F51" s="90"/>
      <c r="G51" s="90"/>
      <c r="H51" s="90"/>
      <c r="I51" s="90"/>
      <c r="J51" s="90"/>
    </row>
    <row r="52" spans="1:11" ht="111.75" customHeight="1" x14ac:dyDescent="0.2">
      <c r="A52" s="89" t="s">
        <v>54</v>
      </c>
      <c r="B52" s="89"/>
      <c r="C52" s="89"/>
      <c r="D52" s="89"/>
      <c r="E52" s="89"/>
      <c r="F52" s="91"/>
      <c r="G52" s="91"/>
      <c r="H52" s="91"/>
      <c r="I52" s="91"/>
      <c r="J52" s="91"/>
    </row>
    <row r="53" spans="1:11" x14ac:dyDescent="0.2">
      <c r="A53" s="92" t="s">
        <v>81</v>
      </c>
      <c r="B53" s="92"/>
      <c r="C53" s="92"/>
      <c r="D53" s="92"/>
      <c r="E53" s="92"/>
      <c r="F53" s="92"/>
      <c r="G53" s="92"/>
      <c r="H53" s="92"/>
      <c r="I53" s="92"/>
      <c r="J53" s="92"/>
      <c r="K53" s="92"/>
    </row>
    <row r="54" spans="1:11" x14ac:dyDescent="0.2">
      <c r="A54" s="69"/>
      <c r="B54" s="69"/>
      <c r="C54" s="69"/>
      <c r="D54" s="69"/>
      <c r="E54" s="69"/>
      <c r="F54" s="69"/>
      <c r="G54" s="69"/>
      <c r="H54" s="69"/>
      <c r="I54" s="69"/>
      <c r="J54" s="69"/>
      <c r="K54" s="69"/>
    </row>
    <row r="55" spans="1:11" ht="12.75" x14ac:dyDescent="0.2">
      <c r="A55" s="68" t="s">
        <v>48</v>
      </c>
      <c r="B55" s="68"/>
      <c r="C55" s="68"/>
      <c r="D55" s="70" t="s">
        <v>49</v>
      </c>
      <c r="E55" s="71"/>
      <c r="F55" s="71"/>
      <c r="G55" s="72"/>
      <c r="H55" s="72"/>
      <c r="I55" s="69"/>
      <c r="J55" s="69"/>
      <c r="K55" s="69"/>
    </row>
    <row r="56" spans="1:11" ht="12.75" x14ac:dyDescent="0.2">
      <c r="A56" s="77" t="s">
        <v>83</v>
      </c>
      <c r="B56" s="77"/>
      <c r="C56" s="77"/>
      <c r="D56" s="37" t="s">
        <v>57</v>
      </c>
      <c r="F56" s="44"/>
      <c r="G56" s="44"/>
      <c r="H56" s="72"/>
      <c r="I56" s="73"/>
      <c r="J56" s="73"/>
      <c r="K56" s="73"/>
    </row>
    <row r="57" spans="1:11" x14ac:dyDescent="0.2">
      <c r="A57" s="74" t="s">
        <v>40</v>
      </c>
      <c r="B57" s="68"/>
      <c r="C57" s="68"/>
      <c r="D57" s="75" t="s">
        <v>82</v>
      </c>
      <c r="E57" s="75"/>
      <c r="F57" s="75"/>
      <c r="G57" s="73"/>
      <c r="H57" s="73"/>
      <c r="I57" s="73"/>
      <c r="J57" s="73"/>
      <c r="K57" s="73"/>
    </row>
    <row r="58" spans="1:11" x14ac:dyDescent="0.2">
      <c r="A58" s="68" t="s">
        <v>41</v>
      </c>
      <c r="B58" s="80">
        <f ca="1">TODAY()</f>
        <v>42982</v>
      </c>
      <c r="C58" s="80"/>
      <c r="D58" s="68"/>
      <c r="E58" s="68"/>
      <c r="F58" s="68"/>
      <c r="G58" s="76"/>
      <c r="H58" s="76"/>
      <c r="I58" s="76"/>
      <c r="J58" s="76"/>
      <c r="K58" s="76"/>
    </row>
  </sheetData>
  <mergeCells count="14">
    <mergeCell ref="B1:J1"/>
    <mergeCell ref="B58:C58"/>
    <mergeCell ref="A49:J49"/>
    <mergeCell ref="A50:J50"/>
    <mergeCell ref="A51:J51"/>
    <mergeCell ref="A52:J52"/>
    <mergeCell ref="A53:K53"/>
    <mergeCell ref="B2:J2"/>
    <mergeCell ref="B3:E3"/>
    <mergeCell ref="G3:J3"/>
    <mergeCell ref="B4:C4"/>
    <mergeCell ref="D4:E4"/>
    <mergeCell ref="G4:H4"/>
    <mergeCell ref="I4:J4"/>
  </mergeCells>
  <hyperlinks>
    <hyperlink ref="D57" r:id="rId1"/>
    <hyperlink ref="D55" r:id="rId2"/>
    <hyperlink ref="D56" r:id="rId3" display="http://www.oecd.org/els/social/inequality"/>
  </hyperlinks>
  <printOptions horizontalCentered="1"/>
  <pageMargins left="0.25" right="0.25" top="0.75" bottom="0.75" header="0.3" footer="0.3"/>
  <pageSetup paperSize="9" scale="59" orientation="landscape" r:id="rId4"/>
  <headerFooter alignWithMargins="0">
    <oddFooter xml:space="preserve">&amp;LBenefits and Wages: OECD Indicators
&amp;RPrinted from www.oecd.org/els/social/workincentives on &amp;D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58"/>
  <sheetViews>
    <sheetView showGridLines="0" workbookViewId="0">
      <selection activeCell="B1" sqref="B1:J1"/>
    </sheetView>
  </sheetViews>
  <sheetFormatPr defaultRowHeight="12" x14ac:dyDescent="0.2"/>
  <cols>
    <col min="1" max="1" width="22" style="1" customWidth="1"/>
    <col min="2" max="5" width="6.85546875" style="1" customWidth="1"/>
    <col min="6" max="6" width="3.28515625" style="1" customWidth="1"/>
    <col min="7" max="10" width="6.85546875" style="1" customWidth="1"/>
    <col min="11" max="11" width="3.85546875" style="1" customWidth="1"/>
    <col min="12" max="12" width="11.140625" style="1" customWidth="1"/>
    <col min="13" max="16384" width="9.140625" style="1"/>
  </cols>
  <sheetData>
    <row r="1" spans="1:15" ht="14.25" x14ac:dyDescent="0.2">
      <c r="B1" s="81" t="s">
        <v>60</v>
      </c>
      <c r="C1" s="81"/>
      <c r="D1" s="81"/>
      <c r="E1" s="81"/>
      <c r="F1" s="81"/>
      <c r="G1" s="81"/>
      <c r="H1" s="81"/>
      <c r="I1" s="81"/>
      <c r="J1" s="81"/>
    </row>
    <row r="2" spans="1:15" ht="12.75" x14ac:dyDescent="0.2">
      <c r="B2" s="82" t="s">
        <v>65</v>
      </c>
      <c r="C2" s="82"/>
      <c r="D2" s="82"/>
      <c r="E2" s="82"/>
      <c r="F2" s="82"/>
      <c r="G2" s="82"/>
      <c r="H2" s="82"/>
      <c r="I2" s="82"/>
      <c r="J2" s="82"/>
    </row>
    <row r="3" spans="1:15" ht="23.25" customHeight="1" x14ac:dyDescent="0.2">
      <c r="B3" s="83" t="s">
        <v>58</v>
      </c>
      <c r="C3" s="83"/>
      <c r="D3" s="83"/>
      <c r="E3" s="83"/>
      <c r="G3" s="83" t="s">
        <v>59</v>
      </c>
      <c r="H3" s="83"/>
      <c r="I3" s="83"/>
      <c r="J3" s="83"/>
      <c r="M3" s="39"/>
      <c r="N3" s="39"/>
      <c r="O3" s="39"/>
    </row>
    <row r="4" spans="1:15" ht="15.75" customHeight="1" x14ac:dyDescent="0.2">
      <c r="A4" s="19"/>
      <c r="B4" s="84" t="s">
        <v>0</v>
      </c>
      <c r="C4" s="85"/>
      <c r="D4" s="84" t="s">
        <v>1</v>
      </c>
      <c r="E4" s="85"/>
      <c r="G4" s="86" t="s">
        <v>0</v>
      </c>
      <c r="H4" s="85"/>
      <c r="I4" s="86" t="s">
        <v>1</v>
      </c>
      <c r="J4" s="85"/>
    </row>
    <row r="5" spans="1:15" ht="57.6" customHeight="1" x14ac:dyDescent="0.2">
      <c r="A5" s="24"/>
      <c r="B5" s="3" t="s">
        <v>2</v>
      </c>
      <c r="C5" s="4" t="s">
        <v>53</v>
      </c>
      <c r="D5" s="3" t="s">
        <v>3</v>
      </c>
      <c r="E5" s="4" t="s">
        <v>53</v>
      </c>
      <c r="G5" s="5" t="s">
        <v>2</v>
      </c>
      <c r="H5" s="4" t="s">
        <v>53</v>
      </c>
      <c r="I5" s="3" t="s">
        <v>3</v>
      </c>
      <c r="J5" s="4" t="s">
        <v>53</v>
      </c>
      <c r="L5" s="40" t="s">
        <v>62</v>
      </c>
    </row>
    <row r="6" spans="1:15" ht="12" customHeight="1" x14ac:dyDescent="0.2">
      <c r="A6" s="20" t="s">
        <v>4</v>
      </c>
      <c r="B6" s="2"/>
      <c r="C6" s="6"/>
      <c r="D6" s="2"/>
      <c r="E6" s="6"/>
      <c r="G6" s="7"/>
      <c r="H6" s="6"/>
      <c r="I6" s="2"/>
      <c r="J6" s="6"/>
      <c r="L6" s="41"/>
    </row>
    <row r="7" spans="1:15" x14ac:dyDescent="0.2">
      <c r="A7" s="21" t="s">
        <v>5</v>
      </c>
      <c r="B7" s="8">
        <v>88.715497076091879</v>
      </c>
      <c r="C7" s="9">
        <v>62.73132957883989</v>
      </c>
      <c r="D7" s="8">
        <v>51.219916118173103</v>
      </c>
      <c r="E7" s="9">
        <v>44.357748538045939</v>
      </c>
      <c r="F7" s="16"/>
      <c r="G7" s="10">
        <v>73.850294013180971</v>
      </c>
      <c r="H7" s="9">
        <v>64.52108089594843</v>
      </c>
      <c r="I7" s="8">
        <v>77.837802110709063</v>
      </c>
      <c r="J7" s="9">
        <v>64.959041189034423</v>
      </c>
      <c r="K7" s="11"/>
      <c r="L7" s="42">
        <v>50</v>
      </c>
    </row>
    <row r="8" spans="1:15" x14ac:dyDescent="0.2">
      <c r="A8" s="21" t="s">
        <v>6</v>
      </c>
      <c r="B8" s="8">
        <v>86.113188541694342</v>
      </c>
      <c r="C8" s="9">
        <v>60.891219567427761</v>
      </c>
      <c r="D8" s="8">
        <v>49.717472585324231</v>
      </c>
      <c r="E8" s="9">
        <v>43.056594270847171</v>
      </c>
      <c r="F8" s="17"/>
      <c r="G8" s="10">
        <v>68.922399425996431</v>
      </c>
      <c r="H8" s="9">
        <v>50.038326512197138</v>
      </c>
      <c r="I8" s="8">
        <v>53.67088034174882</v>
      </c>
      <c r="J8" s="9">
        <v>46.48034581942931</v>
      </c>
      <c r="K8" s="11"/>
      <c r="L8" s="42">
        <v>50</v>
      </c>
    </row>
    <row r="9" spans="1:15" x14ac:dyDescent="0.2">
      <c r="A9" s="21" t="s">
        <v>7</v>
      </c>
      <c r="B9" s="8">
        <v>97.023294723533041</v>
      </c>
      <c r="C9" s="9">
        <v>68.605829632071178</v>
      </c>
      <c r="D9" s="8">
        <v>56.016425326296201</v>
      </c>
      <c r="E9" s="9">
        <v>48.511647361766521</v>
      </c>
      <c r="G9" s="10">
        <v>72.059142019528622</v>
      </c>
      <c r="H9" s="9">
        <v>59.45613203860691</v>
      </c>
      <c r="I9" s="8">
        <v>54.570913869299901</v>
      </c>
      <c r="J9" s="9">
        <v>52.411945341835754</v>
      </c>
      <c r="K9" s="11"/>
      <c r="L9" s="42">
        <v>50</v>
      </c>
    </row>
    <row r="10" spans="1:15" x14ac:dyDescent="0.2">
      <c r="A10" s="21" t="s">
        <v>8</v>
      </c>
      <c r="B10" s="8">
        <v>66.728882238489064</v>
      </c>
      <c r="C10" s="9">
        <v>47.184445131834181</v>
      </c>
      <c r="D10" s="8">
        <v>38.525938123114507</v>
      </c>
      <c r="E10" s="9">
        <v>33.364441119244532</v>
      </c>
      <c r="G10" s="10">
        <v>57.396059726075528</v>
      </c>
      <c r="H10" s="9">
        <v>45.13635124827119</v>
      </c>
      <c r="I10" s="8">
        <v>55.518020580464267</v>
      </c>
      <c r="J10" s="9">
        <v>47.539195018959134</v>
      </c>
      <c r="K10" s="11"/>
      <c r="L10" s="42">
        <v>50</v>
      </c>
    </row>
    <row r="11" spans="1:15" x14ac:dyDescent="0.2">
      <c r="A11" s="21" t="s">
        <v>50</v>
      </c>
      <c r="B11" s="8" t="s">
        <v>78</v>
      </c>
      <c r="C11" s="9" t="s">
        <v>78</v>
      </c>
      <c r="D11" s="8" t="s">
        <v>78</v>
      </c>
      <c r="E11" s="9" t="s">
        <v>78</v>
      </c>
      <c r="G11" s="10" t="s">
        <v>78</v>
      </c>
      <c r="H11" s="9" t="s">
        <v>78</v>
      </c>
      <c r="I11" s="8" t="s">
        <v>78</v>
      </c>
      <c r="J11" s="9" t="s">
        <v>78</v>
      </c>
      <c r="K11" s="11"/>
      <c r="L11" s="42">
        <v>50</v>
      </c>
    </row>
    <row r="12" spans="1:15" x14ac:dyDescent="0.2">
      <c r="A12" s="21" t="s">
        <v>9</v>
      </c>
      <c r="B12" s="8">
        <v>68.845116663982438</v>
      </c>
      <c r="C12" s="9">
        <v>48.680848844680966</v>
      </c>
      <c r="D12" s="8">
        <v>39.747746638341454</v>
      </c>
      <c r="E12" s="9">
        <v>34.422558331991219</v>
      </c>
      <c r="G12" s="10">
        <v>54.790227537973784</v>
      </c>
      <c r="H12" s="9">
        <v>44.921598356285024</v>
      </c>
      <c r="I12" s="8">
        <v>52.175325550805503</v>
      </c>
      <c r="J12" s="9">
        <v>47.410195090717885</v>
      </c>
      <c r="K12" s="11"/>
      <c r="L12" s="42">
        <v>50</v>
      </c>
    </row>
    <row r="13" spans="1:15" x14ac:dyDescent="0.2">
      <c r="A13" s="21" t="s">
        <v>10</v>
      </c>
      <c r="B13" s="8">
        <v>84.761483885287234</v>
      </c>
      <c r="C13" s="9">
        <v>59.935420038720878</v>
      </c>
      <c r="D13" s="8">
        <v>48.93706553808272</v>
      </c>
      <c r="E13" s="9">
        <v>42.380741942643617</v>
      </c>
      <c r="G13" s="10">
        <v>60.707561427938877</v>
      </c>
      <c r="H13" s="9">
        <v>67.821094997678614</v>
      </c>
      <c r="I13" s="8">
        <v>61.696885143893461</v>
      </c>
      <c r="J13" s="9">
        <v>65.903922019519001</v>
      </c>
      <c r="K13" s="11"/>
      <c r="L13" s="42">
        <v>50</v>
      </c>
    </row>
    <row r="14" spans="1:15" x14ac:dyDescent="0.2">
      <c r="A14" s="22" t="s">
        <v>11</v>
      </c>
      <c r="B14" s="8">
        <v>78.558744297419537</v>
      </c>
      <c r="C14" s="9">
        <v>55.549420814205362</v>
      </c>
      <c r="D14" s="8">
        <v>45.355912167314145</v>
      </c>
      <c r="E14" s="9">
        <v>39.279372148709768</v>
      </c>
      <c r="G14" s="10">
        <v>65.712036983839951</v>
      </c>
      <c r="H14" s="9">
        <v>51.979822015782844</v>
      </c>
      <c r="I14" s="8">
        <v>51.181464334265108</v>
      </c>
      <c r="J14" s="9">
        <v>42.489499544450254</v>
      </c>
      <c r="K14" s="11"/>
      <c r="L14" s="42">
        <v>50</v>
      </c>
    </row>
    <row r="15" spans="1:15" x14ac:dyDescent="0.2">
      <c r="A15" s="21" t="s">
        <v>12</v>
      </c>
      <c r="B15" s="8">
        <v>80.192946939591607</v>
      </c>
      <c r="C15" s="9">
        <v>56.704976584318217</v>
      </c>
      <c r="D15" s="8">
        <v>46.299419502682596</v>
      </c>
      <c r="E15" s="9">
        <v>40.096473469795804</v>
      </c>
      <c r="G15" s="10">
        <v>63.99530129214466</v>
      </c>
      <c r="H15" s="9">
        <v>54.751113179961671</v>
      </c>
      <c r="I15" s="8">
        <v>63.815278055597361</v>
      </c>
      <c r="J15" s="9">
        <v>52.45210817025319</v>
      </c>
      <c r="K15" s="11"/>
      <c r="L15" s="42">
        <v>50</v>
      </c>
    </row>
    <row r="16" spans="1:15" x14ac:dyDescent="0.2">
      <c r="A16" s="21" t="s">
        <v>13</v>
      </c>
      <c r="B16" s="8">
        <v>82.252700331299096</v>
      </c>
      <c r="C16" s="9">
        <v>58.161442175166577</v>
      </c>
      <c r="D16" s="8">
        <v>47.488618677849153</v>
      </c>
      <c r="E16" s="9">
        <v>41.126350165649548</v>
      </c>
      <c r="G16" s="10">
        <v>67.559610404152082</v>
      </c>
      <c r="H16" s="9">
        <v>48.464485356690872</v>
      </c>
      <c r="I16" s="8">
        <v>55.60862493728785</v>
      </c>
      <c r="J16" s="9">
        <v>43.023391310239262</v>
      </c>
      <c r="K16" s="11"/>
      <c r="L16" s="42">
        <v>50</v>
      </c>
    </row>
    <row r="17" spans="1:12" x14ac:dyDescent="0.2">
      <c r="A17" s="21" t="s">
        <v>14</v>
      </c>
      <c r="B17" s="8">
        <v>104.49216996652639</v>
      </c>
      <c r="C17" s="9">
        <v>73.887121964228101</v>
      </c>
      <c r="D17" s="8">
        <v>60.328582458382144</v>
      </c>
      <c r="E17" s="9">
        <v>52.246084983263195</v>
      </c>
      <c r="G17" s="10">
        <v>71.64828290455425</v>
      </c>
      <c r="H17" s="9">
        <v>62.59212936628564</v>
      </c>
      <c r="I17" s="8">
        <v>71.953214391748517</v>
      </c>
      <c r="J17" s="9">
        <v>65.588479561915378</v>
      </c>
      <c r="K17" s="11"/>
      <c r="L17" s="42">
        <v>50</v>
      </c>
    </row>
    <row r="18" spans="1:12" x14ac:dyDescent="0.2">
      <c r="A18" s="21" t="s">
        <v>15</v>
      </c>
      <c r="B18" s="8">
        <v>99.554545454545448</v>
      </c>
      <c r="C18" s="9">
        <v>70.395694188853469</v>
      </c>
      <c r="D18" s="8">
        <v>57.477843617232651</v>
      </c>
      <c r="E18" s="9">
        <v>49.777272727272724</v>
      </c>
      <c r="G18" s="10">
        <v>93.662181818181821</v>
      </c>
      <c r="H18" s="9">
        <v>72.142402216227396</v>
      </c>
      <c r="I18" s="8">
        <v>60.982485718545135</v>
      </c>
      <c r="J18" s="9">
        <v>56.99366818181818</v>
      </c>
      <c r="K18" s="11"/>
      <c r="L18" s="42">
        <v>50</v>
      </c>
    </row>
    <row r="19" spans="1:12" x14ac:dyDescent="0.2">
      <c r="A19" s="21" t="s">
        <v>16</v>
      </c>
      <c r="B19" s="8">
        <v>83.355150968983452</v>
      </c>
      <c r="C19" s="9">
        <v>58.940992496996614</v>
      </c>
      <c r="D19" s="8">
        <v>48.125118850284494</v>
      </c>
      <c r="E19" s="9">
        <v>41.677575484491726</v>
      </c>
      <c r="G19" s="10">
        <v>68.401717446561676</v>
      </c>
      <c r="H19" s="9">
        <v>51.145565422042594</v>
      </c>
      <c r="I19" s="8">
        <v>54.687116084600042</v>
      </c>
      <c r="J19" s="9">
        <v>53.070504666724929</v>
      </c>
      <c r="K19" s="11"/>
      <c r="L19" s="42">
        <v>50</v>
      </c>
    </row>
    <row r="20" spans="1:12" x14ac:dyDescent="0.2">
      <c r="A20" s="21" t="s">
        <v>17</v>
      </c>
      <c r="B20" s="8">
        <v>84.99288255908867</v>
      </c>
      <c r="C20" s="9">
        <v>60.099043610123445</v>
      </c>
      <c r="D20" s="8">
        <v>49.070663624692088</v>
      </c>
      <c r="E20" s="9">
        <v>42.496441279544335</v>
      </c>
      <c r="G20" s="10">
        <v>70.685234086264302</v>
      </c>
      <c r="H20" s="9">
        <v>59.848877711927003</v>
      </c>
      <c r="I20" s="8">
        <v>56.633033677304873</v>
      </c>
      <c r="J20" s="9">
        <v>53.418303839091223</v>
      </c>
      <c r="K20" s="11"/>
      <c r="L20" s="42">
        <v>50</v>
      </c>
    </row>
    <row r="21" spans="1:12" x14ac:dyDescent="0.2">
      <c r="A21" s="21" t="s">
        <v>18</v>
      </c>
      <c r="B21" s="8">
        <v>64.024769006379259</v>
      </c>
      <c r="C21" s="9">
        <v>45.272348328313072</v>
      </c>
      <c r="D21" s="8">
        <v>36.964717620636677</v>
      </c>
      <c r="E21" s="9">
        <v>32.012384503189629</v>
      </c>
      <c r="G21" s="10">
        <v>63.820070128155642</v>
      </c>
      <c r="H21" s="9">
        <v>45.272348328313072</v>
      </c>
      <c r="I21" s="8">
        <v>67.89954956645046</v>
      </c>
      <c r="J21" s="9">
        <v>52.871111771334995</v>
      </c>
      <c r="K21" s="11"/>
      <c r="L21" s="42">
        <v>50</v>
      </c>
    </row>
    <row r="22" spans="1:12" x14ac:dyDescent="0.2">
      <c r="A22" s="21" t="s">
        <v>42</v>
      </c>
      <c r="B22" s="8" t="s">
        <v>78</v>
      </c>
      <c r="C22" s="9" t="s">
        <v>78</v>
      </c>
      <c r="D22" s="8" t="s">
        <v>78</v>
      </c>
      <c r="E22" s="9" t="s">
        <v>78</v>
      </c>
      <c r="G22" s="10" t="s">
        <v>78</v>
      </c>
      <c r="H22" s="9" t="s">
        <v>78</v>
      </c>
      <c r="I22" s="8" t="s">
        <v>78</v>
      </c>
      <c r="J22" s="9" t="s">
        <v>78</v>
      </c>
      <c r="K22" s="11"/>
      <c r="L22" s="42">
        <v>50</v>
      </c>
    </row>
    <row r="23" spans="1:12" x14ac:dyDescent="0.2">
      <c r="A23" s="21" t="s">
        <v>19</v>
      </c>
      <c r="B23" s="8">
        <v>77.355965496804728</v>
      </c>
      <c r="C23" s="9">
        <v>54.698927768023225</v>
      </c>
      <c r="D23" s="8">
        <v>44.66148750300362</v>
      </c>
      <c r="E23" s="9">
        <v>38.677982748402364</v>
      </c>
      <c r="G23" s="10">
        <v>65.857979329056391</v>
      </c>
      <c r="H23" s="9">
        <v>52.167709586255071</v>
      </c>
      <c r="I23" s="8">
        <v>48.662580997431959</v>
      </c>
      <c r="J23" s="9">
        <v>44.633229286600702</v>
      </c>
      <c r="K23" s="11"/>
      <c r="L23" s="42">
        <v>50</v>
      </c>
    </row>
    <row r="24" spans="1:12" x14ac:dyDescent="0.2">
      <c r="A24" s="21" t="s">
        <v>20</v>
      </c>
      <c r="B24" s="8">
        <v>94.912102814111648</v>
      </c>
      <c r="C24" s="9">
        <v>67.112991516533143</v>
      </c>
      <c r="D24" s="8">
        <v>54.797528109080801</v>
      </c>
      <c r="E24" s="9">
        <v>47.456051407055824</v>
      </c>
      <c r="G24" s="10">
        <v>79.271844600812372</v>
      </c>
      <c r="H24" s="9">
        <v>74.18747297450571</v>
      </c>
      <c r="I24" s="8">
        <v>77.056963089281211</v>
      </c>
      <c r="J24" s="9">
        <v>70.047206125995629</v>
      </c>
      <c r="K24" s="11"/>
      <c r="L24" s="42">
        <v>50</v>
      </c>
    </row>
    <row r="25" spans="1:12" x14ac:dyDescent="0.2">
      <c r="A25" s="21" t="s">
        <v>21</v>
      </c>
      <c r="B25" s="8">
        <v>92.777612626603485</v>
      </c>
      <c r="C25" s="9">
        <v>65.603679030569978</v>
      </c>
      <c r="D25" s="8">
        <v>53.565179624740352</v>
      </c>
      <c r="E25" s="9">
        <v>46.388806313301743</v>
      </c>
      <c r="G25" s="10">
        <v>85.915382090213058</v>
      </c>
      <c r="H25" s="9">
        <v>60.841427353550493</v>
      </c>
      <c r="I25" s="8">
        <v>50.650869774018851</v>
      </c>
      <c r="J25" s="9">
        <v>43.092881564050145</v>
      </c>
      <c r="K25" s="11"/>
      <c r="L25" s="42">
        <v>50</v>
      </c>
    </row>
    <row r="26" spans="1:12" x14ac:dyDescent="0.2">
      <c r="A26" s="21" t="s">
        <v>22</v>
      </c>
      <c r="B26" s="8">
        <v>65.01695803711273</v>
      </c>
      <c r="C26" s="9">
        <v>45.973931920163615</v>
      </c>
      <c r="D26" s="8">
        <v>37.537558224617641</v>
      </c>
      <c r="E26" s="9">
        <v>32.508479018556365</v>
      </c>
      <c r="G26" s="10">
        <v>55.003285253911223</v>
      </c>
      <c r="H26" s="9">
        <v>52.299891200257278</v>
      </c>
      <c r="I26" s="8">
        <v>44.677045669516183</v>
      </c>
      <c r="J26" s="9">
        <v>50.635024555215374</v>
      </c>
      <c r="K26" s="11"/>
      <c r="L26" s="42">
        <v>50</v>
      </c>
    </row>
    <row r="27" spans="1:12" x14ac:dyDescent="0.2">
      <c r="A27" s="21" t="s">
        <v>23</v>
      </c>
      <c r="B27" s="8">
        <v>91.632766346033563</v>
      </c>
      <c r="C27" s="9">
        <v>64.79415046216279</v>
      </c>
      <c r="D27" s="8">
        <v>52.904202316472571</v>
      </c>
      <c r="E27" s="9">
        <v>45.816383173016781</v>
      </c>
      <c r="G27" s="10">
        <v>67.858278112935423</v>
      </c>
      <c r="H27" s="9">
        <v>58.618129421250089</v>
      </c>
      <c r="I27" s="8">
        <v>60.654033652221472</v>
      </c>
      <c r="J27" s="9">
        <v>48.856426872334545</v>
      </c>
      <c r="K27" s="11"/>
      <c r="L27" s="42">
        <v>50</v>
      </c>
    </row>
    <row r="28" spans="1:12" x14ac:dyDescent="0.2">
      <c r="A28" s="21" t="s">
        <v>24</v>
      </c>
      <c r="B28" s="8">
        <v>75.030138353734458</v>
      </c>
      <c r="C28" s="9">
        <v>53.054319623290503</v>
      </c>
      <c r="D28" s="8">
        <v>43.318670575863457</v>
      </c>
      <c r="E28" s="9">
        <v>37.515069176867229</v>
      </c>
      <c r="G28" s="10">
        <v>70.429119342507434</v>
      </c>
      <c r="H28" s="9">
        <v>50.80249575550485</v>
      </c>
      <c r="I28" s="8">
        <v>54.384382760692134</v>
      </c>
      <c r="J28" s="9">
        <v>46.416654729674597</v>
      </c>
      <c r="K28" s="11"/>
      <c r="L28" s="42">
        <v>50</v>
      </c>
    </row>
    <row r="29" spans="1:12" x14ac:dyDescent="0.2">
      <c r="A29" s="21" t="s">
        <v>25</v>
      </c>
      <c r="B29" s="8">
        <v>79.936915385916635</v>
      </c>
      <c r="C29" s="9">
        <v>56.523934936516916</v>
      </c>
      <c r="D29" s="8">
        <v>46.15159961624731</v>
      </c>
      <c r="E29" s="9">
        <v>39.968457692958317</v>
      </c>
      <c r="G29" s="10">
        <v>62.079011276477914</v>
      </c>
      <c r="H29" s="9">
        <v>47.375521327433049</v>
      </c>
      <c r="I29" s="8">
        <v>52.091660119080274</v>
      </c>
      <c r="J29" s="9">
        <v>46.987526176413816</v>
      </c>
      <c r="K29" s="11"/>
      <c r="L29" s="42">
        <v>50</v>
      </c>
    </row>
    <row r="30" spans="1:12" x14ac:dyDescent="0.2">
      <c r="A30" s="21" t="s">
        <v>26</v>
      </c>
      <c r="B30" s="8">
        <v>96.900800870572226</v>
      </c>
      <c r="C30" s="9">
        <v>68.519213397988935</v>
      </c>
      <c r="D30" s="8">
        <v>55.945703467315205</v>
      </c>
      <c r="E30" s="9">
        <v>48.450400435286113</v>
      </c>
      <c r="G30" s="10">
        <v>68.517024381095482</v>
      </c>
      <c r="H30" s="9">
        <v>63.825358599830331</v>
      </c>
      <c r="I30" s="8">
        <v>72.622662506515937</v>
      </c>
      <c r="J30" s="9">
        <v>52.701471820604525</v>
      </c>
      <c r="K30" s="11"/>
      <c r="L30" s="42">
        <v>50</v>
      </c>
    </row>
    <row r="31" spans="1:12" x14ac:dyDescent="0.2">
      <c r="A31" s="21" t="s">
        <v>27</v>
      </c>
      <c r="B31" s="8">
        <v>84.602347758594107</v>
      </c>
      <c r="C31" s="9">
        <v>59.822893804404394</v>
      </c>
      <c r="D31" s="8">
        <v>48.845188252498637</v>
      </c>
      <c r="E31" s="9">
        <v>42.301173879297053</v>
      </c>
      <c r="G31" s="10">
        <v>73.218095464297519</v>
      </c>
      <c r="H31" s="9">
        <v>53.050095854612131</v>
      </c>
      <c r="I31" s="8">
        <v>48.820498852772189</v>
      </c>
      <c r="J31" s="9">
        <v>46.844415455210942</v>
      </c>
      <c r="K31" s="11"/>
      <c r="L31" s="42">
        <v>50</v>
      </c>
    </row>
    <row r="32" spans="1:12" x14ac:dyDescent="0.2">
      <c r="A32" s="21" t="s">
        <v>28</v>
      </c>
      <c r="B32" s="8">
        <v>91.322332125509391</v>
      </c>
      <c r="C32" s="9">
        <v>64.574640319717773</v>
      </c>
      <c r="D32" s="8">
        <v>52.724973035687256</v>
      </c>
      <c r="E32" s="9">
        <v>45.661166062754695</v>
      </c>
      <c r="G32" s="10">
        <v>78.833539333144458</v>
      </c>
      <c r="H32" s="9">
        <v>55.921638904553802</v>
      </c>
      <c r="I32" s="8">
        <v>89.276700751334644</v>
      </c>
      <c r="J32" s="9">
        <v>50.150830053034618</v>
      </c>
      <c r="K32" s="11"/>
      <c r="L32" s="42">
        <v>50</v>
      </c>
    </row>
    <row r="33" spans="1:12" x14ac:dyDescent="0.2">
      <c r="A33" s="22" t="s">
        <v>29</v>
      </c>
      <c r="B33" s="8">
        <v>60.887210073394101</v>
      </c>
      <c r="C33" s="9">
        <v>43.053759130426833</v>
      </c>
      <c r="D33" s="8">
        <v>35.153247126079378</v>
      </c>
      <c r="E33" s="9">
        <v>30.443605036697051</v>
      </c>
      <c r="G33" s="10">
        <v>43.683256375316702</v>
      </c>
      <c r="H33" s="9">
        <v>39.660818216040106</v>
      </c>
      <c r="I33" s="8">
        <v>46.789933721899047</v>
      </c>
      <c r="J33" s="9">
        <v>44.01690083923711</v>
      </c>
      <c r="K33" s="11"/>
      <c r="L33" s="42">
        <v>50</v>
      </c>
    </row>
    <row r="34" spans="1:12" x14ac:dyDescent="0.2">
      <c r="A34" s="21" t="s">
        <v>30</v>
      </c>
      <c r="B34" s="8">
        <v>81.810714285714283</v>
      </c>
      <c r="C34" s="9">
        <v>57.848910845143727</v>
      </c>
      <c r="D34" s="8">
        <v>47.233437915452711</v>
      </c>
      <c r="E34" s="9">
        <v>40.905357142857142</v>
      </c>
      <c r="G34" s="10">
        <v>72.94122063492064</v>
      </c>
      <c r="H34" s="9">
        <v>54.17550795275536</v>
      </c>
      <c r="I34" s="8">
        <v>45.555971910119716</v>
      </c>
      <c r="J34" s="9">
        <v>39.452628968253968</v>
      </c>
      <c r="K34" s="11"/>
      <c r="L34" s="42">
        <v>50</v>
      </c>
    </row>
    <row r="35" spans="1:12" x14ac:dyDescent="0.2">
      <c r="A35" s="21" t="s">
        <v>31</v>
      </c>
      <c r="B35" s="8">
        <v>87.814499922099415</v>
      </c>
      <c r="C35" s="9">
        <v>62.094228381422042</v>
      </c>
      <c r="D35" s="8">
        <v>50.699725168776475</v>
      </c>
      <c r="E35" s="9">
        <v>43.907249961049708</v>
      </c>
      <c r="G35" s="10">
        <v>63.990698756515712</v>
      </c>
      <c r="H35" s="9">
        <v>51.242676834456098</v>
      </c>
      <c r="I35" s="8">
        <v>61.420377563954219</v>
      </c>
      <c r="J35" s="9">
        <v>46.554947928681145</v>
      </c>
      <c r="K35" s="11"/>
      <c r="L35" s="42">
        <v>50</v>
      </c>
    </row>
    <row r="36" spans="1:12" x14ac:dyDescent="0.2">
      <c r="A36" s="21" t="s">
        <v>32</v>
      </c>
      <c r="B36" s="8">
        <v>81.706604583699203</v>
      </c>
      <c r="C36" s="9">
        <v>57.775294168861549</v>
      </c>
      <c r="D36" s="8">
        <v>47.173330150969043</v>
      </c>
      <c r="E36" s="9">
        <v>40.853302291849602</v>
      </c>
      <c r="G36" s="10">
        <v>61.849674852995967</v>
      </c>
      <c r="H36" s="9">
        <v>42.479446854919949</v>
      </c>
      <c r="I36" s="8">
        <v>43.259775699416089</v>
      </c>
      <c r="J36" s="9">
        <v>41.635272056893292</v>
      </c>
      <c r="K36" s="11"/>
      <c r="L36" s="42">
        <v>50</v>
      </c>
    </row>
    <row r="37" spans="1:12" x14ac:dyDescent="0.2">
      <c r="A37" s="21" t="s">
        <v>45</v>
      </c>
      <c r="B37" s="8">
        <v>190.25182204175317</v>
      </c>
      <c r="C37" s="9">
        <v>134.52835349881994</v>
      </c>
      <c r="D37" s="8">
        <v>109.84194066962299</v>
      </c>
      <c r="E37" s="9">
        <v>95.125911020876586</v>
      </c>
      <c r="G37" s="10">
        <v>136.20877365555205</v>
      </c>
      <c r="H37" s="9">
        <v>96.314147508944416</v>
      </c>
      <c r="I37" s="8">
        <v>78.640172136021789</v>
      </c>
      <c r="J37" s="9">
        <v>68.104386827776025</v>
      </c>
      <c r="K37" s="11"/>
      <c r="L37" s="42">
        <v>50</v>
      </c>
    </row>
    <row r="38" spans="1:12" ht="14.25" customHeight="1" x14ac:dyDescent="0.2">
      <c r="A38" s="21" t="s">
        <v>33</v>
      </c>
      <c r="B38" s="8">
        <v>106.21433799330578</v>
      </c>
      <c r="C38" s="9">
        <v>75.104878654306461</v>
      </c>
      <c r="D38" s="8">
        <v>61.32287663223299</v>
      </c>
      <c r="E38" s="9">
        <v>53.107168996652888</v>
      </c>
      <c r="G38" s="10">
        <v>89.88339506833465</v>
      </c>
      <c r="H38" s="9">
        <v>70.078878199534998</v>
      </c>
      <c r="I38" s="8">
        <v>80.842271314173388</v>
      </c>
      <c r="J38" s="9">
        <v>71.82631683595605</v>
      </c>
      <c r="K38" s="11"/>
      <c r="L38" s="42">
        <v>50</v>
      </c>
    </row>
    <row r="39" spans="1:12" x14ac:dyDescent="0.2">
      <c r="A39" s="21" t="s">
        <v>34</v>
      </c>
      <c r="B39" s="12">
        <v>69.653442131864168</v>
      </c>
      <c r="C39" s="13">
        <v>49.252421264425926</v>
      </c>
      <c r="D39" s="12">
        <v>40.214433564815799</v>
      </c>
      <c r="E39" s="13">
        <v>34.826721065932084</v>
      </c>
      <c r="G39" s="14">
        <v>56.002507200885354</v>
      </c>
      <c r="H39" s="13">
        <v>42.55340813316166</v>
      </c>
      <c r="I39" s="12">
        <v>47.522140544383213</v>
      </c>
      <c r="J39" s="13">
        <v>44.552895564728374</v>
      </c>
      <c r="K39" s="11"/>
      <c r="L39" s="43">
        <v>50</v>
      </c>
    </row>
    <row r="40" spans="1:12" x14ac:dyDescent="0.2">
      <c r="A40" s="25" t="s">
        <v>47</v>
      </c>
      <c r="B40" s="8"/>
      <c r="C40" s="9"/>
      <c r="D40" s="8"/>
      <c r="E40" s="9"/>
      <c r="G40" s="10"/>
      <c r="H40" s="9"/>
      <c r="I40" s="8"/>
      <c r="J40" s="9"/>
      <c r="K40" s="11"/>
      <c r="L40" s="42"/>
    </row>
    <row r="41" spans="1:12" x14ac:dyDescent="0.2">
      <c r="A41" s="21" t="s">
        <v>35</v>
      </c>
      <c r="B41" s="8" t="s">
        <v>78</v>
      </c>
      <c r="C41" s="9" t="s">
        <v>78</v>
      </c>
      <c r="D41" s="8" t="s">
        <v>78</v>
      </c>
      <c r="E41" s="9" t="s">
        <v>78</v>
      </c>
      <c r="G41" s="10" t="s">
        <v>78</v>
      </c>
      <c r="H41" s="9" t="s">
        <v>78</v>
      </c>
      <c r="I41" s="8" t="s">
        <v>78</v>
      </c>
      <c r="J41" s="9" t="s">
        <v>78</v>
      </c>
      <c r="K41" s="11"/>
      <c r="L41" s="42">
        <v>50</v>
      </c>
    </row>
    <row r="42" spans="1:12" ht="13.5" x14ac:dyDescent="0.2">
      <c r="A42" s="22" t="s">
        <v>43</v>
      </c>
      <c r="B42" s="8">
        <v>61.021019023881074</v>
      </c>
      <c r="C42" s="9">
        <v>43.148376346699621</v>
      </c>
      <c r="D42" s="8">
        <v>35.230501759663021</v>
      </c>
      <c r="E42" s="9">
        <v>30.510509511940537</v>
      </c>
      <c r="G42" s="10">
        <v>57.176693795746615</v>
      </c>
      <c r="H42" s="9">
        <v>40.430027908799232</v>
      </c>
      <c r="I42" s="8">
        <v>53.200824855027392</v>
      </c>
      <c r="J42" s="9">
        <v>30.647606799126361</v>
      </c>
      <c r="K42" s="11"/>
      <c r="L42" s="42">
        <v>50</v>
      </c>
    </row>
    <row r="43" spans="1:12" x14ac:dyDescent="0.2">
      <c r="A43" s="22" t="s">
        <v>36</v>
      </c>
      <c r="B43" s="8">
        <v>67.828261111467327</v>
      </c>
      <c r="C43" s="9">
        <v>47.961823388010338</v>
      </c>
      <c r="D43" s="8">
        <v>39.160664811369891</v>
      </c>
      <c r="E43" s="9">
        <v>33.914130555733664</v>
      </c>
      <c r="G43" s="10">
        <v>50.225835547050401</v>
      </c>
      <c r="H43" s="9">
        <v>37.440394081000427</v>
      </c>
      <c r="I43" s="8">
        <v>57.417153972325124</v>
      </c>
      <c r="J43" s="9">
        <v>45.332569663385449</v>
      </c>
      <c r="K43" s="11"/>
      <c r="L43" s="42">
        <v>50</v>
      </c>
    </row>
    <row r="44" spans="1:12" x14ac:dyDescent="0.2">
      <c r="A44" s="22" t="s">
        <v>37</v>
      </c>
      <c r="B44" s="8">
        <v>76.867782941034051</v>
      </c>
      <c r="C44" s="9">
        <v>54.35373057238079</v>
      </c>
      <c r="D44" s="8">
        <v>44.379635173015735</v>
      </c>
      <c r="E44" s="9">
        <v>38.433891470517025</v>
      </c>
      <c r="G44" s="10">
        <v>60.868102304437684</v>
      </c>
      <c r="H44" s="9">
        <v>43.040247897424408</v>
      </c>
      <c r="I44" s="8">
        <v>44.461675146532265</v>
      </c>
      <c r="J44" s="9">
        <v>37.699925353124243</v>
      </c>
      <c r="K44" s="11"/>
      <c r="L44" s="42">
        <v>50</v>
      </c>
    </row>
    <row r="45" spans="1:12" x14ac:dyDescent="0.2">
      <c r="A45" s="22" t="s">
        <v>38</v>
      </c>
      <c r="B45" s="8">
        <v>72.648056009552818</v>
      </c>
      <c r="C45" s="9">
        <v>51.36993304437491</v>
      </c>
      <c r="D45" s="8">
        <v>41.943374693218331</v>
      </c>
      <c r="E45" s="9">
        <v>36.324028004776409</v>
      </c>
      <c r="G45" s="10">
        <v>73.484243920429407</v>
      </c>
      <c r="H45" s="9">
        <v>53.372163654270771</v>
      </c>
      <c r="I45" s="8">
        <v>52.627628416830134</v>
      </c>
      <c r="J45" s="9">
        <v>45.576863149902714</v>
      </c>
      <c r="K45" s="11"/>
      <c r="L45" s="42">
        <v>50</v>
      </c>
    </row>
    <row r="46" spans="1:12" x14ac:dyDescent="0.2">
      <c r="A46" s="23" t="s">
        <v>39</v>
      </c>
      <c r="B46" s="12" t="s">
        <v>78</v>
      </c>
      <c r="C46" s="13" t="s">
        <v>78</v>
      </c>
      <c r="D46" s="12" t="s">
        <v>78</v>
      </c>
      <c r="E46" s="13" t="s">
        <v>78</v>
      </c>
      <c r="G46" s="14" t="s">
        <v>78</v>
      </c>
      <c r="H46" s="13" t="s">
        <v>78</v>
      </c>
      <c r="I46" s="12" t="s">
        <v>78</v>
      </c>
      <c r="J46" s="13" t="s">
        <v>78</v>
      </c>
      <c r="K46" s="11"/>
      <c r="L46" s="43">
        <v>50</v>
      </c>
    </row>
    <row r="47" spans="1:12" s="26" customFormat="1" x14ac:dyDescent="0.2">
      <c r="A47" s="30" t="s">
        <v>51</v>
      </c>
      <c r="B47" s="31">
        <f>MEDIAN(B7:B39)</f>
        <v>84.602347758594107</v>
      </c>
      <c r="C47" s="32">
        <f>MEDIAN(C7:C39)</f>
        <v>59.822893804404394</v>
      </c>
      <c r="D47" s="31">
        <f>MEDIAN(D7:D39)</f>
        <v>48.845188252498637</v>
      </c>
      <c r="E47" s="32">
        <f>MEDIAN(E7:E39)</f>
        <v>42.301173879297053</v>
      </c>
      <c r="G47" s="33">
        <f>MEDIAN(G7:G39)</f>
        <v>68.401717446561676</v>
      </c>
      <c r="H47" s="32">
        <f>MEDIAN(H7:H39)</f>
        <v>53.050095854612131</v>
      </c>
      <c r="I47" s="31">
        <f>MEDIAN(I7:I39)</f>
        <v>55.518020580464267</v>
      </c>
      <c r="J47" s="32">
        <f>MEDIAN(J7:J39)</f>
        <v>48.856426872334545</v>
      </c>
      <c r="K47" s="34"/>
    </row>
    <row r="48" spans="1:12" s="26" customFormat="1" x14ac:dyDescent="0.2">
      <c r="A48" s="35" t="s">
        <v>52</v>
      </c>
      <c r="B48" s="27">
        <f>MEDIAN(B8:B9,B12:B19,B21,B23,B26:B27,B30:B35,B38,B41:B46)</f>
        <v>82.252700331299096</v>
      </c>
      <c r="C48" s="28">
        <f>MEDIAN(C8:C9,C12:C19,C21,C23,C26:C27,C30:C35,C38,C41:C46)</f>
        <v>58.161442175166577</v>
      </c>
      <c r="D48" s="27">
        <f>MEDIAN(D8:D9,D12:D19,D21,D23,D26:D27,D30:D35,D38,D41:D46)</f>
        <v>47.488618677849153</v>
      </c>
      <c r="E48" s="28">
        <f>MEDIAN(E8:E9,E12:E19,E21,E23,E26:E27,E30:E35,E38,E41:E46)</f>
        <v>41.126350165649548</v>
      </c>
      <c r="G48" s="29">
        <f>MEDIAN(G8:G9,G12:G19,G21,G23,G26:G27,G30:G35,G38,G41:G46)</f>
        <v>67.559610404152082</v>
      </c>
      <c r="H48" s="28">
        <f>MEDIAN(H8:H9,H12:H19,H21,H23,H26:H27,H30:H35,H38,H41:H46)</f>
        <v>52.299891200257278</v>
      </c>
      <c r="I48" s="27">
        <f>MEDIAN(I8:I9,I12:I19,I21,I23,I26:I27,I30:I35,I38,I41:I46)</f>
        <v>54.687116084600042</v>
      </c>
      <c r="J48" s="28">
        <f>MEDIAN(J8:J9,J12:J19,J21,J23,J26:J27,J30:J35,J38,J41:J46)</f>
        <v>47.410195090717885</v>
      </c>
    </row>
    <row r="49" spans="1:11" s="18" customFormat="1" ht="144.75" customHeight="1" x14ac:dyDescent="0.2">
      <c r="A49" s="87" t="s">
        <v>85</v>
      </c>
      <c r="B49" s="88"/>
      <c r="C49" s="88"/>
      <c r="D49" s="88"/>
      <c r="E49" s="88"/>
      <c r="F49" s="88"/>
      <c r="G49" s="88"/>
      <c r="H49" s="88"/>
      <c r="I49" s="88"/>
      <c r="J49" s="88"/>
    </row>
    <row r="50" spans="1:11" ht="50.25" customHeight="1" x14ac:dyDescent="0.2">
      <c r="A50" s="89" t="s">
        <v>44</v>
      </c>
      <c r="B50" s="89"/>
      <c r="C50" s="89"/>
      <c r="D50" s="89"/>
      <c r="E50" s="89"/>
      <c r="F50" s="90"/>
      <c r="G50" s="90"/>
      <c r="H50" s="90"/>
      <c r="I50" s="90"/>
      <c r="J50" s="90"/>
    </row>
    <row r="51" spans="1:11" s="15" customFormat="1" ht="15" customHeight="1" x14ac:dyDescent="0.2">
      <c r="A51" s="89" t="s">
        <v>46</v>
      </c>
      <c r="B51" s="89"/>
      <c r="C51" s="89"/>
      <c r="D51" s="89"/>
      <c r="E51" s="89"/>
      <c r="F51" s="90"/>
      <c r="G51" s="90"/>
      <c r="H51" s="90"/>
      <c r="I51" s="90"/>
      <c r="J51" s="90"/>
    </row>
    <row r="52" spans="1:11" ht="111.75" customHeight="1" x14ac:dyDescent="0.2">
      <c r="A52" s="89" t="s">
        <v>54</v>
      </c>
      <c r="B52" s="89"/>
      <c r="C52" s="89"/>
      <c r="D52" s="89"/>
      <c r="E52" s="89"/>
      <c r="F52" s="91"/>
      <c r="G52" s="91"/>
      <c r="H52" s="91"/>
      <c r="I52" s="91"/>
      <c r="J52" s="91"/>
    </row>
    <row r="53" spans="1:11" x14ac:dyDescent="0.2">
      <c r="A53" s="92" t="s">
        <v>81</v>
      </c>
      <c r="B53" s="92"/>
      <c r="C53" s="92"/>
      <c r="D53" s="92"/>
      <c r="E53" s="92"/>
      <c r="F53" s="92"/>
      <c r="G53" s="92"/>
      <c r="H53" s="92"/>
      <c r="I53" s="92"/>
      <c r="J53" s="92"/>
      <c r="K53" s="92"/>
    </row>
    <row r="54" spans="1:11" x14ac:dyDescent="0.2">
      <c r="A54" s="69"/>
      <c r="B54" s="69"/>
      <c r="C54" s="69"/>
      <c r="D54" s="69"/>
      <c r="E54" s="69"/>
      <c r="F54" s="69"/>
      <c r="G54" s="69"/>
      <c r="H54" s="69"/>
      <c r="I54" s="69"/>
      <c r="J54" s="69"/>
      <c r="K54" s="69"/>
    </row>
    <row r="55" spans="1:11" ht="12.75" x14ac:dyDescent="0.2">
      <c r="A55" s="68" t="s">
        <v>48</v>
      </c>
      <c r="B55" s="68"/>
      <c r="C55" s="68"/>
      <c r="D55" s="70" t="s">
        <v>49</v>
      </c>
      <c r="E55" s="71"/>
      <c r="F55" s="71"/>
      <c r="G55" s="72"/>
      <c r="H55" s="72"/>
      <c r="I55" s="69"/>
      <c r="J55" s="69"/>
      <c r="K55" s="69"/>
    </row>
    <row r="56" spans="1:11" ht="12.75" x14ac:dyDescent="0.2">
      <c r="A56" s="77" t="s">
        <v>83</v>
      </c>
      <c r="B56" s="77"/>
      <c r="C56" s="77"/>
      <c r="D56" s="37" t="s">
        <v>57</v>
      </c>
      <c r="F56" s="44"/>
      <c r="G56" s="44"/>
      <c r="H56" s="72"/>
      <c r="I56" s="73"/>
      <c r="J56" s="73"/>
      <c r="K56" s="73"/>
    </row>
    <row r="57" spans="1:11" x14ac:dyDescent="0.2">
      <c r="A57" s="74" t="s">
        <v>40</v>
      </c>
      <c r="B57" s="68"/>
      <c r="C57" s="68"/>
      <c r="D57" s="75" t="s">
        <v>82</v>
      </c>
      <c r="E57" s="75"/>
      <c r="F57" s="75"/>
      <c r="G57" s="73"/>
      <c r="H57" s="73"/>
      <c r="I57" s="73"/>
      <c r="J57" s="73"/>
      <c r="K57" s="73"/>
    </row>
    <row r="58" spans="1:11" x14ac:dyDescent="0.2">
      <c r="A58" s="68" t="s">
        <v>41</v>
      </c>
      <c r="B58" s="80">
        <f ca="1">TODAY()</f>
        <v>42982</v>
      </c>
      <c r="C58" s="80"/>
      <c r="D58" s="68"/>
      <c r="E58" s="68"/>
      <c r="F58" s="68"/>
      <c r="G58" s="76"/>
      <c r="H58" s="76"/>
      <c r="I58" s="76"/>
      <c r="J58" s="76"/>
      <c r="K58" s="76"/>
    </row>
  </sheetData>
  <mergeCells count="14">
    <mergeCell ref="B1:J1"/>
    <mergeCell ref="B58:C58"/>
    <mergeCell ref="A49:J49"/>
    <mergeCell ref="A50:J50"/>
    <mergeCell ref="A51:J51"/>
    <mergeCell ref="A52:J52"/>
    <mergeCell ref="A53:K53"/>
    <mergeCell ref="B2:J2"/>
    <mergeCell ref="B3:E3"/>
    <mergeCell ref="G3:J3"/>
    <mergeCell ref="B4:C4"/>
    <mergeCell ref="D4:E4"/>
    <mergeCell ref="G4:H4"/>
    <mergeCell ref="I4:J4"/>
  </mergeCells>
  <hyperlinks>
    <hyperlink ref="D57" r:id="rId1"/>
    <hyperlink ref="D55" r:id="rId2"/>
    <hyperlink ref="D56" r:id="rId3" display="http://www.oecd.org/els/social/inequality"/>
  </hyperlinks>
  <printOptions horizontalCentered="1"/>
  <pageMargins left="0.25" right="0.25" top="0.75" bottom="0.75" header="0.3" footer="0.3"/>
  <pageSetup paperSize="9" scale="59" orientation="landscape" r:id="rId4"/>
  <headerFooter alignWithMargins="0">
    <oddFooter xml:space="preserve">&amp;LBenefits and Wages: OECD Indicators
&amp;RPrinted from www.oecd.org/els/social/workincentives on &amp;D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2015</vt:lpstr>
      <vt:lpstr>Graph Low Wage (50% AW)</vt:lpstr>
      <vt:lpstr>2014</vt:lpstr>
      <vt:lpstr>2013</vt:lpstr>
      <vt:lpstr>2012</vt:lpstr>
      <vt:lpstr>2011</vt:lpstr>
      <vt:lpstr>2010</vt:lpstr>
      <vt:lpstr>2007</vt:lpstr>
      <vt:lpstr>2005</vt:lpstr>
      <vt:lpstr>'2005'!Print_Area</vt:lpstr>
      <vt:lpstr>'2007'!Print_Area</vt:lpstr>
      <vt:lpstr>'2010'!Print_Area</vt:lpstr>
      <vt:lpstr>'2011'!Print_Area</vt:lpstr>
      <vt:lpstr>'2012'!Print_Area</vt:lpstr>
      <vt:lpstr>'2013'!Print_Area</vt:lpstr>
      <vt:lpstr>'2014'!Print_Area</vt:lpstr>
      <vt:lpstr>'2015'!Print_Area</vt:lpstr>
      <vt:lpstr>'Graph Low Wage (50% AW)'!Print_Area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Richardson</dc:creator>
  <cp:lastModifiedBy>BACHELET Marion</cp:lastModifiedBy>
  <cp:lastPrinted>2013-03-22T09:04:16Z</cp:lastPrinted>
  <dcterms:created xsi:type="dcterms:W3CDTF">2012-03-08T10:09:32Z</dcterms:created>
  <dcterms:modified xsi:type="dcterms:W3CDTF">2017-09-04T08:58:58Z</dcterms:modified>
</cp:coreProperties>
</file>