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2_HDB\FINAL\"/>
    </mc:Choice>
  </mc:AlternateContent>
  <bookViews>
    <workbookView xWindow="0" yWindow="0" windowWidth="20490" windowHeight="7410" tabRatio="770"/>
  </bookViews>
  <sheets>
    <sheet name="Figure PH4.2.1" sheetId="18" r:id="rId1"/>
    <sheet name="OECDGraphCopy" sheetId="16" state="hidden" r:id="rId2"/>
    <sheet name="Figure PH4.2.2" sheetId="20" r:id="rId3"/>
    <sheet name="Figure PH4.2.3" sheetId="19" r:id="rId4"/>
    <sheet name="Table PH4.2.A1" sheetId="1" r:id="rId5"/>
  </sheets>
  <externalReferences>
    <externalReference r:id="rId6"/>
  </externalReferences>
  <definedNames>
    <definedName name="Pog17_17" localSheetId="3">'Figure PH4.2.3'!$A$42</definedName>
    <definedName name="_xlnm.Print_Area" localSheetId="2">'Figure PH4.2.2'!$A$1:$I$27</definedName>
    <definedName name="_xlnm.Print_Area" localSheetId="3">'Figure PH4.2.3'!$A$1:$J$30</definedName>
    <definedName name="_xlnm.Print_Area" localSheetId="1">OECDGraphCopy!$A$1:$J$30</definedName>
    <definedName name="_xlnm.Print_Area" localSheetId="4">'Table PH4.2.A1'!$A$1:$G$40</definedName>
  </definedNames>
  <calcPr calcId="162913"/>
</workbook>
</file>

<file path=xl/calcChain.xml><?xml version="1.0" encoding="utf-8"?>
<calcChain xmlns="http://schemas.openxmlformats.org/spreadsheetml/2006/main">
  <c r="B52" i="18" l="1"/>
  <c r="P39" i="16" l="1"/>
  <c r="O39" i="16"/>
  <c r="N38" i="16"/>
  <c r="M38" i="16"/>
  <c r="P37" i="16"/>
  <c r="O37" i="16"/>
  <c r="P36" i="16"/>
  <c r="O36" i="16"/>
  <c r="N36" i="16"/>
  <c r="M36" i="16"/>
  <c r="P35" i="16"/>
  <c r="O35" i="16"/>
  <c r="K35" i="16"/>
  <c r="N34" i="16"/>
  <c r="M34" i="16"/>
  <c r="K34" i="16"/>
  <c r="N33" i="16"/>
  <c r="M33" i="16"/>
  <c r="K33" i="16"/>
  <c r="P32" i="16"/>
  <c r="O32" i="16"/>
  <c r="P31" i="16"/>
  <c r="O31" i="16"/>
  <c r="N31" i="16"/>
  <c r="M31" i="16"/>
  <c r="K31" i="16"/>
  <c r="N30" i="16"/>
  <c r="M30" i="16"/>
  <c r="K30" i="16"/>
  <c r="P29" i="16"/>
  <c r="O29" i="16"/>
  <c r="N29" i="16"/>
  <c r="M29" i="16"/>
  <c r="K29" i="16"/>
  <c r="P28" i="16"/>
  <c r="O28" i="16"/>
  <c r="N28" i="16"/>
  <c r="M28" i="16"/>
  <c r="K28" i="16"/>
  <c r="P27" i="16"/>
  <c r="O27" i="16"/>
  <c r="N27" i="16"/>
  <c r="M27" i="16"/>
  <c r="N26" i="16"/>
  <c r="M26" i="16"/>
  <c r="K26" i="16"/>
  <c r="P25" i="16"/>
  <c r="O25" i="16"/>
  <c r="K25" i="16"/>
  <c r="P24" i="16"/>
  <c r="O24" i="16"/>
  <c r="N24" i="16"/>
  <c r="M24" i="16"/>
  <c r="P23" i="16"/>
  <c r="O23" i="16"/>
  <c r="N23" i="16"/>
  <c r="M23" i="16"/>
  <c r="P22" i="16"/>
  <c r="O22" i="16"/>
  <c r="N22" i="16"/>
  <c r="M22" i="16"/>
  <c r="N21" i="16"/>
  <c r="M21" i="16"/>
  <c r="K21" i="16"/>
  <c r="P20" i="16"/>
  <c r="O20" i="16"/>
  <c r="N20" i="16"/>
  <c r="M20" i="16"/>
  <c r="K20" i="16"/>
  <c r="P19" i="16"/>
  <c r="O19" i="16"/>
  <c r="N19" i="16"/>
  <c r="M19" i="16"/>
  <c r="K19" i="16"/>
  <c r="P18" i="16"/>
  <c r="O18" i="16"/>
  <c r="N18" i="16"/>
  <c r="M18" i="16"/>
  <c r="K18" i="16"/>
  <c r="N17" i="16"/>
  <c r="M17" i="16"/>
  <c r="K17" i="16"/>
  <c r="P16" i="16"/>
  <c r="O16" i="16"/>
  <c r="N16" i="16"/>
  <c r="M16" i="16"/>
  <c r="K16" i="16"/>
  <c r="N15" i="16"/>
  <c r="M15" i="16"/>
  <c r="K15" i="16"/>
  <c r="P14" i="16"/>
  <c r="O14" i="16"/>
  <c r="N14" i="16"/>
  <c r="M14" i="16"/>
  <c r="K14" i="16"/>
  <c r="P13" i="16"/>
  <c r="O13" i="16"/>
  <c r="N13" i="16"/>
  <c r="M13" i="16"/>
  <c r="K13" i="16"/>
  <c r="P12" i="16"/>
  <c r="O12" i="16"/>
  <c r="N12" i="16"/>
  <c r="M12" i="16"/>
  <c r="K12" i="16"/>
  <c r="P11" i="16"/>
  <c r="O11" i="16"/>
  <c r="N11" i="16"/>
  <c r="M11" i="16"/>
  <c r="K11" i="16"/>
  <c r="P10" i="16"/>
  <c r="O10" i="16"/>
  <c r="N10" i="16"/>
  <c r="M10" i="16"/>
  <c r="K10" i="16"/>
  <c r="P9" i="16"/>
  <c r="O9" i="16"/>
  <c r="N9" i="16"/>
  <c r="M9" i="16"/>
  <c r="K9" i="16"/>
  <c r="P8" i="16"/>
  <c r="O8" i="16"/>
  <c r="N8" i="16"/>
  <c r="M8" i="16"/>
  <c r="K8" i="16"/>
  <c r="P7" i="16"/>
  <c r="O7" i="16"/>
  <c r="N7" i="16"/>
  <c r="M7" i="16"/>
  <c r="K7" i="16"/>
  <c r="P6" i="16"/>
  <c r="O6" i="16"/>
  <c r="N6" i="16"/>
  <c r="M6" i="16"/>
  <c r="K6" i="16"/>
</calcChain>
</file>

<file path=xl/sharedStrings.xml><?xml version="1.0" encoding="utf-8"?>
<sst xmlns="http://schemas.openxmlformats.org/spreadsheetml/2006/main" count="309" uniqueCount="117">
  <si>
    <t>National authorities/ public agencies</t>
  </si>
  <si>
    <t>Regional and/or municipal authorities/public agencies</t>
  </si>
  <si>
    <t>% of total housing stock</t>
  </si>
  <si>
    <t>Slovenia</t>
  </si>
  <si>
    <t>Latvia</t>
  </si>
  <si>
    <t>Estonia</t>
  </si>
  <si>
    <t>Japan</t>
  </si>
  <si>
    <t>Germany</t>
  </si>
  <si>
    <t>Hungary</t>
  </si>
  <si>
    <t>Canada</t>
  </si>
  <si>
    <t>United States</t>
  </si>
  <si>
    <t>Norway</t>
  </si>
  <si>
    <t>Australia</t>
  </si>
  <si>
    <t>Malta</t>
  </si>
  <si>
    <t>New Zealand</t>
  </si>
  <si>
    <t>Korea</t>
  </si>
  <si>
    <t>Poland</t>
  </si>
  <si>
    <t>Ireland</t>
  </si>
  <si>
    <t>Finland</t>
  </si>
  <si>
    <t>France</t>
  </si>
  <si>
    <t>Austria</t>
  </si>
  <si>
    <t>Netherlands</t>
  </si>
  <si>
    <t>Portugal</t>
  </si>
  <si>
    <t>Denmark</t>
  </si>
  <si>
    <t>Luxembourg</t>
  </si>
  <si>
    <t>Figure PH4.2.2: Providers of social rental housing</t>
  </si>
  <si>
    <t>Figure PH4.2.1 Relative size of the social rental housing stock</t>
  </si>
  <si>
    <r>
      <rPr>
        <sz val="11"/>
        <color theme="1"/>
        <rFont val="Arial Narrow"/>
        <family val="2"/>
      </rPr>
      <t>Data for Figure PH4.2.1</t>
    </r>
    <r>
      <rPr>
        <b/>
        <sz val="11"/>
        <color theme="1"/>
        <rFont val="Arial Narrow"/>
        <family val="2"/>
      </rPr>
      <t xml:space="preserve"> Relative size of the social rental housing stock</t>
    </r>
  </si>
  <si>
    <t>Figure PH4.2.3 Social rental housing stock: trends over time</t>
  </si>
  <si>
    <r>
      <rPr>
        <sz val="11"/>
        <color theme="1"/>
        <rFont val="Arial Narrow"/>
        <family val="2"/>
      </rPr>
      <t>Data for Figure</t>
    </r>
    <r>
      <rPr>
        <b/>
        <sz val="11"/>
        <color theme="1"/>
        <rFont val="Arial Narrow"/>
        <family val="2"/>
      </rPr>
      <t xml:space="preserve"> PH4.2.2: Providers of social rental housing</t>
    </r>
  </si>
  <si>
    <t>Notes:</t>
  </si>
  <si>
    <t>Year1</t>
  </si>
  <si>
    <t>Year2</t>
  </si>
  <si>
    <t>Spain</t>
  </si>
  <si>
    <t>Iceland</t>
  </si>
  <si>
    <t>Lithuania</t>
  </si>
  <si>
    <t>Slovak Republic</t>
  </si>
  <si>
    <t>Around 2010</t>
  </si>
  <si>
    <r>
      <rPr>
        <sz val="11"/>
        <color theme="1"/>
        <rFont val="Arial Narrow"/>
        <family val="2"/>
      </rPr>
      <t>Data for Figure PH4.2.3</t>
    </r>
    <r>
      <rPr>
        <b/>
        <sz val="11"/>
        <color theme="1"/>
        <rFont val="Arial Narrow"/>
        <family val="2"/>
      </rPr>
      <t xml:space="preserve"> Social rental housing stock: trends over time</t>
    </r>
  </si>
  <si>
    <t>Number Social rental dwellings</t>
  </si>
  <si>
    <t>Switzerland</t>
  </si>
  <si>
    <t>Italy</t>
  </si>
  <si>
    <t>Belgium</t>
  </si>
  <si>
    <t>United Kingdom</t>
  </si>
  <si>
    <t>Source: OECD QuASH 2016, 2019; Center d'Etudes en Habitat Durable de Wallonie (2016); Institut Bruxellois de Statistique et d’Analyse (2019); Korean Statistical Information Service (2020); Scottish Government (2019); Northern Ireland Housing Executive (2018); Statistics for Wales (2019); Canada Mortgage and Housing Corporation (2019); OECD exchanges with the Turkish Ministry of Environment And Urbanization and the U.S. Department of Housing and Urban Development in August 2020; Poggio and Boreiko (2017).</t>
  </si>
  <si>
    <t/>
  </si>
  <si>
    <t>1. For New Zealand, data refer to the number of social housing places (public housing) that are funded through central government, and do not include social housing provided by local authorities. 
2. For the United States, the social housing stock includes public housing, subsidised units developed through specific programmes targeting the elderly (section 202) and disabled people (section 811), as well as income-restricted units created through the Low-Income Housing Tax Credit (LIHTC) programme; the number of public housing units as well as section 202 and 811 dwellings financed through the LIHTC programme have been adjusted to avoid double-counting, following OECD correspondence with the U.S. Department of Housing and Urban Development. 
3. For Canada, data exclude units managed by the Société d'habitation du Québec (SHQ) for the Province of Quebec. 
4. Turkish data only includes social housing produced between 2002-2020 by the Housing Development Administration (TOKİ) and exclude those provided by local governments. 
5. For Spain, the figures may also contain other types of reduced rent housing, e.g. employer-provided dwellings. 
6. For Colombia, data only refers to social rental housing produced since 2019 in the semillero de propietarios programme. 
7. Data refer to country responses to the 2019 OECD QuASH, except for "Around 2010" data for the Netherlands and Korea, where they refer to the 2016 QuASH. 
8. For the Czech Republic, Italy, Japan, Luxembourg, Malta, Portugal, the Slovak Republic and Switzerland, no data are available for “Around 2018”. For Canada, Colombia, Latvia, Spain and Turkey, no data are available for “Around 2010”. For Bulgaria, Croatia, Greece, Hungary, Israel, Mexico, Romania, Slovenia no data are available for either year. Chile and Sweden do not have a social housing sector following the definitions of the Affordable Housing Database.</t>
  </si>
  <si>
    <t>New Zealand (1)</t>
  </si>
  <si>
    <t>United States (2)</t>
  </si>
  <si>
    <t>Canada (3)</t>
  </si>
  <si>
    <t>Turkey (4)</t>
  </si>
  <si>
    <t>Spain (5)</t>
  </si>
  <si>
    <t>Colombia (6)</t>
  </si>
  <si>
    <t>Non- or limited-profit providers and/or cooperatives</t>
  </si>
  <si>
    <t>-</t>
  </si>
  <si>
    <t>Colombia</t>
  </si>
  <si>
    <t>Israel</t>
  </si>
  <si>
    <t>Romania</t>
  </si>
  <si>
    <t>Turkey</t>
  </si>
  <si>
    <t>Czech Repbulic</t>
  </si>
  <si>
    <t>Around 2020</t>
  </si>
  <si>
    <t>Malta (1)</t>
  </si>
  <si>
    <t>Korea (1)</t>
  </si>
  <si>
    <t>Luxembourg (1)</t>
  </si>
  <si>
    <t>Denmark (1)</t>
  </si>
  <si>
    <t>Slovenia (1)</t>
  </si>
  <si>
    <t>Portugal (1)</t>
  </si>
  <si>
    <t>Norway (1)</t>
  </si>
  <si>
    <t>Iceland (1)</t>
  </si>
  <si>
    <t>Latvia (1)</t>
  </si>
  <si>
    <t>Czech Republic (1)</t>
  </si>
  <si>
    <t>Ireland (1)</t>
  </si>
  <si>
    <t>Finland (1)</t>
  </si>
  <si>
    <t>Japan (1)</t>
  </si>
  <si>
    <t>Spain (1)</t>
  </si>
  <si>
    <t>Australia (1)</t>
  </si>
  <si>
    <t>Netherlands (1)</t>
  </si>
  <si>
    <t>Social rental dwellings, total number and as % of the total housing stock in selected years (around 2010, 2020)</t>
  </si>
  <si>
    <r>
      <t>Social rental dwellings, % of the total housing stock in selected years (2010, 2020)</t>
    </r>
    <r>
      <rPr>
        <vertAlign val="superscript"/>
        <sz val="10"/>
        <color rgb="FF000000"/>
        <rFont val="Arial Narrow"/>
        <family val="2"/>
      </rPr>
      <t>1,2,3,4,5,6,7,8</t>
    </r>
  </si>
  <si>
    <r>
      <t>Social rental dwellings, % of the total housing stock in selected years (around 2010, 2020 or last year)</t>
    </r>
    <r>
      <rPr>
        <vertAlign val="superscript"/>
        <sz val="10"/>
        <color theme="1"/>
        <rFont val="Arial Narrow"/>
        <family val="2"/>
      </rPr>
      <t>1,2,3,4,5,6,7,8</t>
    </r>
  </si>
  <si>
    <t>Austria (2)</t>
  </si>
  <si>
    <t>Number of social rental dwellings as a share of the total number of dwellings, 2020 or latest year available</t>
  </si>
  <si>
    <t>EU</t>
  </si>
  <si>
    <t>OECD</t>
  </si>
  <si>
    <t>Disclaimer: http://oe.cd/disclaimer</t>
  </si>
  <si>
    <t xml:space="preserve">Last updated </t>
  </si>
  <si>
    <t>Social rental dwellings, % of the total housing stock in selected years (2010, 2020)</t>
  </si>
  <si>
    <t>Share of total social rental housing stock by type of providers, 2020 or latest year available</t>
  </si>
  <si>
    <t>Other types of providers</t>
  </si>
  <si>
    <t>For-profit and individual providers</t>
  </si>
  <si>
    <t>Table PH4.2.1A: Social rental dwellings</t>
  </si>
  <si>
    <t>Iceland (3, 4)</t>
  </si>
  <si>
    <t>Malta (4)</t>
  </si>
  <si>
    <t>Australia (4)</t>
  </si>
  <si>
    <t>Norway (5)</t>
  </si>
  <si>
    <t>New Zealand (6)</t>
  </si>
  <si>
    <t>United States (7)</t>
  </si>
  <si>
    <t>Canada (8)</t>
  </si>
  <si>
    <t xml:space="preserve">Germany </t>
  </si>
  <si>
    <t xml:space="preserve">Italy </t>
  </si>
  <si>
    <t>Latvia (4)</t>
  </si>
  <si>
    <t>Spain (4, 9)</t>
  </si>
  <si>
    <t>Estonia (4)</t>
  </si>
  <si>
    <t>Lithuania (10)</t>
  </si>
  <si>
    <t>Czech Republic (11)</t>
  </si>
  <si>
    <t>Colombia (12)</t>
  </si>
  <si>
    <t>Note: Distribution of social housing providers is calculated based on available data; empty cells reflect missing information.
1. Reponses based on replies to previous QuASH rounds</t>
  </si>
  <si>
    <r>
      <rPr>
        <i/>
        <sz val="10"/>
        <color theme="1"/>
        <rFont val="Arial Narrow"/>
        <family val="2"/>
      </rPr>
      <t>Source:</t>
    </r>
    <r>
      <rPr>
        <sz val="10"/>
        <color theme="1"/>
        <rFont val="Arial Narrow"/>
        <family val="2"/>
      </rPr>
      <t xml:space="preserve"> OECD Questionnaire on Social and Affordable Housing (QuASH), 2021, 2019 and 2016; (Italy) Data from Federcasa and the Tax Revenue Agency, based on OECD exchanges with the Bank of Italy, March 2022). </t>
    </r>
  </si>
  <si>
    <r>
      <t xml:space="preserve">Notes:
1. For the Netherlands, the social dwelling stock is estimated based on rent levels charged by landlords as provided by the Ministry of the Interior and Kingdom Relations. These figures include units in private rentals provided below market rent and units provided by housing associations, exlcuding those provided at market-rate.
2. For Austria, data only refer to the main residence dwellings.
3. For Iceland, data might also include student housing rent from family members for free or at reduced rate.
4. For Australia, Estonia, Iceland, Latvia, Malta and Spain, data are based on responses to previous QuASH rounds.
5. For Norway, data only contains dwellings provided by municipalities (about 75% of all social housing).
</t>
    </r>
    <r>
      <rPr>
        <sz val="9"/>
        <rFont val="Arial Narrow"/>
        <family val="2"/>
      </rPr>
      <t xml:space="preserve">6. For New Zealand, data refer to the number of social housing places (public housing) that are funded through central government, and do not include social housing provided by local authorities. </t>
    </r>
    <r>
      <rPr>
        <sz val="9"/>
        <color rgb="FF000000"/>
        <rFont val="Arial Narrow"/>
        <family val="2"/>
      </rPr>
      <t xml:space="preserve">
</t>
    </r>
    <r>
      <rPr>
        <sz val="9"/>
        <rFont val="Arial Narrow"/>
        <family val="2"/>
      </rPr>
      <t>7. For the United States, the social housing stock includes public housing, subsidised units developed through specific programmes targeting the elderly (section 202) and disabled people (section 811), as well as income-restricted units created through the Low-Income Housing Tax Credit (LIHTC) programme; the number of public housing units as well as section 202 and 811 dwellings financed through the LIHTC programme have been adjusted to avoid double-counting, following OECD correspondence with the U.S. Department of Housing and Urban Development. The data is preliminary.</t>
    </r>
    <r>
      <rPr>
        <sz val="9"/>
        <color rgb="FF000000"/>
        <rFont val="Arial Narrow"/>
        <family val="2"/>
      </rPr>
      <t xml:space="preserve">
8. For Canada, data exclude units managed by the Société d'habitation du Québec (SHQ) for the Province of Quebec. 
9. For Spain, the figures may also contain other types of reduced rent housing, e.g. employer-provided dwellings. 
10. For Lithuania, the share of social housing is calculated based on the previous years' total dwelling stock due to data limitations.
11. For the Czech Republic, data only contains dwellings provided by the central government.
12. For Colombia, data only refers to social rental housing produced since 2019 in the </t>
    </r>
    <r>
      <rPr>
        <i/>
        <sz val="9"/>
        <color rgb="FF000000"/>
        <rFont val="Arial Narrow"/>
        <family val="2"/>
      </rPr>
      <t>semillero de proprietarios</t>
    </r>
    <r>
      <rPr>
        <sz val="9"/>
        <color rgb="FF000000"/>
        <rFont val="Arial Narrow"/>
        <family val="2"/>
      </rPr>
      <t xml:space="preserve"> programme. </t>
    </r>
  </si>
  <si>
    <r>
      <t xml:space="preserve">1. For the Netherlands, the social dwelling stock is estimated based on rent levels charged by landlords as provided by the Ministry of the Interior and Kingdom Relations. These figures include units in private rentals provided below market rent and units provided by housing associations, exlcuding those provided at market-rate.
2. For Austria, data only refer to the main residence dwellings.
3. For Iceland, data might also include student housing rent from family members for free or at reduced rate.
</t>
    </r>
    <r>
      <rPr>
        <sz val="9"/>
        <rFont val="Arial Narrow"/>
        <family val="2"/>
      </rPr>
      <t xml:space="preserve">4. For Australia, Estonia, Ireland, and Malta: data for "Around 2010" are based on responses to previous QuASH rounds. For Australia, Estonia, Iceland, Latvia and Spain: data for "Around 2020" are based on responses to previous QuASH rounds.
5. For Norway, data only contains dwellings provided by municipalities (about 75% of all social housing).
6. For New Zealand, data refer to the number of social housing places (public housing) that are funded through central government, and do not include social housing provided by local authorities. </t>
    </r>
    <r>
      <rPr>
        <sz val="9"/>
        <color rgb="FF000000"/>
        <rFont val="Arial Narrow"/>
        <family val="2"/>
      </rPr>
      <t xml:space="preserve">
7.</t>
    </r>
    <r>
      <rPr>
        <sz val="9"/>
        <rFont val="Arial Narrow"/>
        <family val="2"/>
      </rPr>
      <t xml:space="preserve"> For the United States, the social housing stock includes public housing, subsidised units developed through specific programmes targeting the elderly (section 202) and disabled people (section 811), as well as income-restricted units created through the Low-Income Housing Tax Credit (LIHTC) programme; the number of public housing units as well as section 202 and 811 dwellings financed through the LIHTC programme have been adjusted to avoid double-counting, following OECD correspondence with the U.S. Department of Housing and Urban Development. Data for 2019 is preliminary.</t>
    </r>
    <r>
      <rPr>
        <sz val="9"/>
        <color rgb="FF000000"/>
        <rFont val="Arial Narrow"/>
        <family val="2"/>
      </rPr>
      <t xml:space="preserve">
8. For Canada, data exclude units managed by the Société d'habitation du Québec (SHQ) for the Province of Quebec. 
9. For Spain, the figures may also contain other types of reduced rent housing, e.g. employer-provided dwellings. 
10. For Lithuania, the most recent share of social housing is calculated based on the previous years total dwelling stock.
11. For the Czech Republic, data only contains dwellings provided by the central government.
12. For Colombia, data only refers to social rental housing produced since 2019 in the </t>
    </r>
    <r>
      <rPr>
        <i/>
        <sz val="9"/>
        <color rgb="FF000000"/>
        <rFont val="Arial Narrow"/>
        <family val="2"/>
      </rPr>
      <t>semillero de proprietarios</t>
    </r>
    <r>
      <rPr>
        <sz val="9"/>
        <color rgb="FF000000"/>
        <rFont val="Arial Narrow"/>
        <family val="2"/>
      </rPr>
      <t xml:space="preserve"> programme. 
</t>
    </r>
  </si>
  <si>
    <t>Social rental dwellings, % of the total housing stock in selected years 
(around 2010, 2020 or last year)</t>
  </si>
  <si>
    <t xml:space="preserve">Source: OECD QuASH 2016, 2019, 2021; (Belgium) Center d'Etudes en Habitat Durable de Wallonie (2016), Institut Bruxellois de Statistique et d’Analyse (2019); (Korea) Korean Statistical Information Service (2020); (United Kingdom) Scottish Government (2019), Northern Ireland Housing Executive (2018), Statistics for Wales (2019); (Canada) Canada Mortgage and Housing Corporation (2019); (Turkey) OECD exchanges with the Turkish Ministry of Environment And Urbanization; (United States)  U.S. Department of Housing and Urban Development in August 2020; (Italy) data from Federcasa and the Tax Revenue Agency, based on OECD exchanges with the Bank of Italy, March 2022. </t>
  </si>
  <si>
    <t xml:space="preserve">Source:  OECD Questionnaire on Social and Affordable Housing (QuASH), 2021, 2019 and 2016; (Austria) Bundesanstalt Statistik Österreich (2020); (Belgium) Centre d'Etudes en Habitat Durable de Wallonie (2016), Institut Bruxellois de Statistique et d’Analyse (2019); (Korea) Korean Statistical Information Service (2020); (United Kingdom) Scottish Government (2019), Northern Ireland Housing Executive (2018), Statistics for Wales (2019); (New Zealand) Ministry of Housing and Urban Development New Zealand (2021); (Canada) Canada Mortgage and Housing Corporation (2019); (United States) OECD exchanges with the U.S. Department of Housing and Urban Development; (the Netherlands) Ministry of the Interior and Kingdom Relations (2021); (Italy) data from Federcasa and the Tax Revenue Agency, based on OECD exchanges with the Bank of Italy, March 2022. </t>
  </si>
  <si>
    <t>Czech Republic</t>
  </si>
  <si>
    <t>United Kingdom: England (1)</t>
  </si>
  <si>
    <t xml:space="preserve">Source: OECD Questionnaire on Social and Affordable Housing (QuASH), 2021, 2019 and 2016; (Italy) Data from Federcasa and the Tax Revenue Agency, based on OECD exchanges with the Bank of Italy, March 2022. </t>
  </si>
  <si>
    <t>1. Reponses based on replies to previous QuASH rounds. 2. Data for Germany are not available, but in most states (Länder), the majority of social dwellings is provided by municipalities or other public institutions as well as housing cooperatives; in some states, private providers are responsible for a significant share of the social housing stock. 3. Data for the United States are not available, but generally public housing is provided by local public housing authorities; for-profit, and in some cases non-profit, providers, more commonly provide housing developed through the Low-income Housing Tax Credit programme (LIHTC).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</si>
</sst>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_);_(* \(#,##0\);_(* &quot;-&quot;??_);_(@_)"/>
    <numFmt numFmtId="166" formatCode="0.000_);[Red]\(0.000\)"/>
    <numFmt numFmtId="167" formatCode="0.0%"/>
  </numFmts>
  <fonts count="35">
    <font>
      <sz val="10"/>
      <color theme="1"/>
      <name val="Arial"/>
      <family val="2"/>
    </font>
    <font>
      <b/>
      <sz val="10"/>
      <color theme="1"/>
      <name val="Arial"/>
      <family val="2"/>
    </font>
    <font>
      <sz val="10"/>
      <color theme="1"/>
      <name val="Arial Narrow"/>
      <family val="2"/>
    </font>
    <font>
      <b/>
      <sz val="10"/>
      <color theme="1"/>
      <name val="Arial Narrow"/>
      <family val="2"/>
    </font>
    <font>
      <sz val="10"/>
      <color rgb="FF000000"/>
      <name val="Arial Narrow"/>
      <family val="2"/>
    </font>
    <font>
      <sz val="10"/>
      <color theme="1"/>
      <name val="Arial"/>
      <family val="2"/>
    </font>
    <font>
      <sz val="10"/>
      <name val="Arial"/>
      <family val="2"/>
    </font>
    <font>
      <sz val="9"/>
      <color theme="1"/>
      <name val="Arial Narrow"/>
      <family val="2"/>
    </font>
    <font>
      <sz val="9"/>
      <color rgb="FF000000"/>
      <name val="Arial Narrow"/>
      <family val="2"/>
    </font>
    <font>
      <b/>
      <sz val="11"/>
      <color theme="1"/>
      <name val="Arial Narrow"/>
      <family val="2"/>
    </font>
    <font>
      <sz val="11"/>
      <color theme="1"/>
      <name val="Calibri"/>
      <family val="2"/>
      <scheme val="minor"/>
    </font>
    <font>
      <i/>
      <sz val="10"/>
      <color theme="1"/>
      <name val="Arial Narrow"/>
      <family val="2"/>
    </font>
    <font>
      <sz val="9"/>
      <color theme="1"/>
      <name val="Arial"/>
      <family val="2"/>
    </font>
    <font>
      <sz val="11"/>
      <color theme="1"/>
      <name val="Arial Narrow"/>
      <family val="2"/>
    </font>
    <font>
      <sz val="11"/>
      <color theme="1"/>
      <name val="Arial"/>
      <family val="2"/>
    </font>
    <font>
      <sz val="8"/>
      <name val="돋움"/>
      <family val="3"/>
      <charset val="129"/>
    </font>
    <font>
      <sz val="10"/>
      <name val="Arial"/>
      <family val="2"/>
      <charset val="1"/>
    </font>
    <font>
      <b/>
      <sz val="9"/>
      <color theme="1"/>
      <name val="Arial Narrow"/>
      <family val="2"/>
    </font>
    <font>
      <sz val="8"/>
      <color theme="1"/>
      <name val="Arial Narrow"/>
      <family val="2"/>
    </font>
    <font>
      <vertAlign val="superscript"/>
      <sz val="10"/>
      <color theme="1"/>
      <name val="Arial Narrow"/>
      <family val="2"/>
    </font>
    <font>
      <sz val="10"/>
      <color theme="0"/>
      <name val="Arial"/>
      <family val="2"/>
    </font>
    <font>
      <sz val="10"/>
      <color rgb="FFFF0000"/>
      <name val="Arial Narrow"/>
      <family val="2"/>
    </font>
    <font>
      <b/>
      <sz val="11"/>
      <color rgb="FF000000"/>
      <name val="Arial Narrow"/>
      <family val="2"/>
    </font>
    <font>
      <vertAlign val="superscript"/>
      <sz val="10"/>
      <color rgb="FF000000"/>
      <name val="Arial Narrow"/>
      <family val="2"/>
    </font>
    <font>
      <i/>
      <sz val="8"/>
      <color rgb="FF000000"/>
      <name val="Arial Narrow"/>
      <family val="2"/>
    </font>
    <font>
      <sz val="9"/>
      <color theme="0"/>
      <name val="Arial Narrow"/>
      <family val="2"/>
    </font>
    <font>
      <sz val="10"/>
      <color theme="0"/>
      <name val="Arial Narrow"/>
      <family val="2"/>
    </font>
    <font>
      <sz val="10"/>
      <color rgb="FFFF0000"/>
      <name val="Arial"/>
      <family val="2"/>
    </font>
    <font>
      <sz val="8"/>
      <color rgb="FF000000"/>
      <name val="Arial Narrow"/>
      <family val="2"/>
    </font>
    <font>
      <sz val="9"/>
      <color rgb="FFFF0000"/>
      <name val="Arial Narrow"/>
      <family val="2"/>
    </font>
    <font>
      <sz val="9"/>
      <name val="Arial Narrow"/>
      <family val="2"/>
    </font>
    <font>
      <sz val="10"/>
      <name val="Arial Narrow"/>
      <family val="2"/>
    </font>
    <font>
      <u/>
      <sz val="11"/>
      <color theme="10"/>
      <name val="Calibri"/>
      <family val="2"/>
      <scheme val="minor"/>
    </font>
    <font>
      <u/>
      <sz val="8"/>
      <color theme="10"/>
      <name val="Arial Narrow"/>
      <family val="2"/>
    </font>
    <font>
      <i/>
      <sz val="9"/>
      <color rgb="FF000000"/>
      <name val="Arial Narrow"/>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right/>
      <top/>
      <bottom style="medium">
        <color indexed="64"/>
      </bottom>
      <diagonal/>
    </border>
  </borders>
  <cellStyleXfs count="8">
    <xf numFmtId="0" fontId="0" fillId="0" borderId="0"/>
    <xf numFmtId="0" fontId="10" fillId="0" borderId="0"/>
    <xf numFmtId="0" fontId="5" fillId="0" borderId="0"/>
    <xf numFmtId="0" fontId="6" fillId="0" borderId="0"/>
    <xf numFmtId="0" fontId="16" fillId="0" borderId="0"/>
    <xf numFmtId="43" fontId="5" fillId="0" borderId="0" applyFont="0" applyFill="0" applyBorder="0" applyAlignment="0" applyProtection="0"/>
    <xf numFmtId="9" fontId="5" fillId="0" borderId="0" applyFont="0" applyFill="0" applyBorder="0" applyAlignment="0" applyProtection="0"/>
    <xf numFmtId="0" fontId="32" fillId="0" borderId="0" applyNumberFormat="0" applyFill="0" applyBorder="0" applyAlignment="0" applyProtection="0"/>
  </cellStyleXfs>
  <cellXfs count="142">
    <xf numFmtId="0" fontId="0" fillId="0" borderId="0" xfId="0"/>
    <xf numFmtId="0" fontId="0" fillId="0" borderId="0" xfId="0"/>
    <xf numFmtId="0" fontId="2" fillId="0" borderId="0" xfId="0" applyFont="1"/>
    <xf numFmtId="0" fontId="2" fillId="3" borderId="0" xfId="0" applyFont="1" applyFill="1"/>
    <xf numFmtId="164" fontId="2" fillId="3" borderId="0" xfId="0" applyNumberFormat="1" applyFont="1" applyFill="1" applyAlignment="1">
      <alignment horizontal="center"/>
    </xf>
    <xf numFmtId="0" fontId="2" fillId="0" borderId="0" xfId="0" applyFont="1" applyFill="1"/>
    <xf numFmtId="164" fontId="2" fillId="0" borderId="0" xfId="0" applyNumberFormat="1" applyFont="1" applyFill="1" applyAlignment="1">
      <alignment horizontal="center"/>
    </xf>
    <xf numFmtId="0" fontId="7" fillId="2" borderId="0" xfId="0" applyFont="1" applyFill="1"/>
    <xf numFmtId="0" fontId="8" fillId="2" borderId="0" xfId="0" applyFont="1" applyFill="1"/>
    <xf numFmtId="164" fontId="7" fillId="2" borderId="0" xfId="0" applyNumberFormat="1" applyFont="1" applyFill="1" applyAlignment="1">
      <alignment horizontal="center"/>
    </xf>
    <xf numFmtId="0" fontId="7" fillId="2" borderId="1" xfId="0" applyFont="1" applyFill="1" applyBorder="1"/>
    <xf numFmtId="0" fontId="12" fillId="0" borderId="0" xfId="0" applyFont="1"/>
    <xf numFmtId="0" fontId="7" fillId="3" borderId="0" xfId="0" applyFont="1" applyFill="1"/>
    <xf numFmtId="164" fontId="7" fillId="3" borderId="0" xfId="0" applyNumberFormat="1" applyFont="1" applyFill="1" applyAlignment="1">
      <alignment horizontal="center"/>
    </xf>
    <xf numFmtId="0" fontId="7" fillId="0" borderId="0" xfId="0" applyFont="1"/>
    <xf numFmtId="0" fontId="7" fillId="2" borderId="1" xfId="0" applyFont="1" applyFill="1" applyBorder="1" applyAlignment="1">
      <alignment horizontal="center" wrapText="1"/>
    </xf>
    <xf numFmtId="0" fontId="7" fillId="2" borderId="0" xfId="0" applyFont="1" applyFill="1" applyAlignment="1">
      <alignment horizontal="center"/>
    </xf>
    <xf numFmtId="0" fontId="0" fillId="0" borderId="0" xfId="0" applyFont="1" applyAlignment="1">
      <alignment wrapText="1"/>
    </xf>
    <xf numFmtId="0" fontId="2" fillId="0" borderId="0" xfId="0" applyFont="1" applyAlignment="1">
      <alignment horizontal="right"/>
    </xf>
    <xf numFmtId="0" fontId="0" fillId="0" borderId="0" xfId="0" applyAlignment="1">
      <alignment horizontal="right"/>
    </xf>
    <xf numFmtId="0" fontId="2" fillId="0" borderId="0" xfId="0" applyFont="1" applyAlignment="1">
      <alignment horizontal="right" wrapText="1"/>
    </xf>
    <xf numFmtId="1" fontId="2" fillId="3" borderId="0" xfId="0" applyNumberFormat="1" applyFont="1" applyFill="1" applyAlignment="1">
      <alignment horizontal="center"/>
    </xf>
    <xf numFmtId="0" fontId="2" fillId="2" borderId="0" xfId="0" applyFont="1" applyFill="1"/>
    <xf numFmtId="164" fontId="2" fillId="2" borderId="0" xfId="0" applyNumberFormat="1" applyFont="1" applyFill="1" applyAlignment="1">
      <alignment horizontal="center"/>
    </xf>
    <xf numFmtId="1" fontId="2" fillId="2" borderId="0" xfId="0" applyNumberFormat="1" applyFont="1" applyFill="1" applyAlignment="1">
      <alignment horizontal="center"/>
    </xf>
    <xf numFmtId="1" fontId="7" fillId="3" borderId="0" xfId="0" applyNumberFormat="1" applyFont="1" applyFill="1" applyAlignment="1">
      <alignment horizontal="center"/>
    </xf>
    <xf numFmtId="0" fontId="17" fillId="0" borderId="0" xfId="0" applyFont="1" applyAlignment="1">
      <alignment horizontal="right"/>
    </xf>
    <xf numFmtId="1" fontId="7" fillId="2" borderId="0" xfId="0" applyNumberFormat="1" applyFont="1" applyFill="1" applyAlignment="1">
      <alignment horizontal="center"/>
    </xf>
    <xf numFmtId="0" fontId="1" fillId="0" borderId="0" xfId="0" applyFont="1" applyAlignment="1">
      <alignment wrapText="1"/>
    </xf>
    <xf numFmtId="3" fontId="2" fillId="2" borderId="0" xfId="0" applyNumberFormat="1" applyFont="1" applyFill="1" applyAlignment="1">
      <alignment horizontal="center"/>
    </xf>
    <xf numFmtId="0" fontId="2" fillId="0" borderId="0" xfId="0" applyFont="1" applyFill="1" applyAlignment="1">
      <alignment horizontal="center"/>
    </xf>
    <xf numFmtId="0" fontId="0" fillId="2" borderId="0" xfId="0" applyFill="1"/>
    <xf numFmtId="0" fontId="12" fillId="2" borderId="0" xfId="0" applyFont="1" applyFill="1"/>
    <xf numFmtId="9" fontId="2" fillId="3" borderId="0" xfId="0" applyNumberFormat="1" applyFont="1" applyFill="1"/>
    <xf numFmtId="9" fontId="2" fillId="2" borderId="0" xfId="0" applyNumberFormat="1" applyFont="1" applyFill="1" applyAlignment="1">
      <alignment horizontal="right"/>
    </xf>
    <xf numFmtId="9" fontId="2" fillId="2" borderId="0" xfId="0" applyNumberFormat="1" applyFont="1" applyFill="1"/>
    <xf numFmtId="9" fontId="0" fillId="0" borderId="0" xfId="0" applyNumberFormat="1"/>
    <xf numFmtId="164" fontId="8" fillId="2" borderId="0" xfId="0" applyNumberFormat="1" applyFont="1" applyFill="1"/>
    <xf numFmtId="9" fontId="0" fillId="2" borderId="0" xfId="0" applyNumberFormat="1" applyFill="1"/>
    <xf numFmtId="0" fontId="2" fillId="2" borderId="0" xfId="0" applyFont="1" applyFill="1" applyAlignment="1">
      <alignment horizont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0" fillId="2" borderId="0" xfId="0" applyFont="1" applyFill="1"/>
    <xf numFmtId="0" fontId="3" fillId="2" borderId="0" xfId="0" applyFont="1" applyFill="1"/>
    <xf numFmtId="0" fontId="24" fillId="2" borderId="0" xfId="0" applyFont="1" applyFill="1"/>
    <xf numFmtId="0" fontId="8" fillId="2" borderId="0" xfId="0" applyFont="1" applyFill="1" applyAlignment="1">
      <alignment vertical="top" wrapText="1"/>
    </xf>
    <xf numFmtId="0" fontId="25" fillId="2" borderId="0" xfId="0" applyFont="1" applyFill="1"/>
    <xf numFmtId="0" fontId="26" fillId="2" borderId="0" xfId="0" applyFont="1" applyFill="1"/>
    <xf numFmtId="0" fontId="14" fillId="2" borderId="0" xfId="0" applyFont="1" applyFill="1" applyAlignment="1">
      <alignment vertical="center" wrapText="1"/>
    </xf>
    <xf numFmtId="0" fontId="2" fillId="3" borderId="0" xfId="6" applyNumberFormat="1" applyFont="1" applyFill="1" applyAlignment="1">
      <alignment horizontal="center"/>
    </xf>
    <xf numFmtId="0" fontId="2" fillId="2" borderId="0" xfId="6" applyNumberFormat="1" applyFont="1" applyFill="1" applyAlignment="1">
      <alignment horizontal="center"/>
    </xf>
    <xf numFmtId="165" fontId="2" fillId="3" borderId="0" xfId="5" applyNumberFormat="1" applyFont="1" applyFill="1" applyAlignment="1">
      <alignment horizontal="center"/>
    </xf>
    <xf numFmtId="165" fontId="2" fillId="2" borderId="0" xfId="5" applyNumberFormat="1" applyFont="1" applyFill="1" applyAlignment="1">
      <alignment horizontal="center"/>
    </xf>
    <xf numFmtId="166" fontId="0" fillId="2" borderId="0" xfId="0" applyNumberFormat="1" applyFill="1"/>
    <xf numFmtId="0" fontId="7" fillId="2" borderId="1" xfId="0" applyFont="1" applyFill="1" applyBorder="1" applyAlignment="1">
      <alignment wrapText="1"/>
    </xf>
    <xf numFmtId="166" fontId="7" fillId="2" borderId="1" xfId="0" applyNumberFormat="1" applyFont="1" applyFill="1" applyBorder="1" applyAlignment="1">
      <alignment horizontal="center" wrapText="1"/>
    </xf>
    <xf numFmtId="0" fontId="27" fillId="0" borderId="0" xfId="0" applyFont="1"/>
    <xf numFmtId="167" fontId="0" fillId="0" borderId="0" xfId="6" applyNumberFormat="1" applyFont="1"/>
    <xf numFmtId="167" fontId="27" fillId="0" borderId="0" xfId="6" applyNumberFormat="1" applyFont="1"/>
    <xf numFmtId="0" fontId="6" fillId="0" borderId="0" xfId="0" applyFont="1"/>
    <xf numFmtId="167" fontId="6" fillId="0" borderId="0" xfId="6" applyNumberFormat="1" applyFont="1"/>
    <xf numFmtId="0" fontId="18" fillId="0" borderId="0" xfId="0" applyFont="1" applyAlignment="1">
      <alignment wrapText="1"/>
    </xf>
    <xf numFmtId="0" fontId="18" fillId="0" borderId="0" xfId="0" applyFont="1" applyAlignment="1">
      <alignment vertical="top" wrapText="1"/>
    </xf>
    <xf numFmtId="0" fontId="4" fillId="0" borderId="0" xfId="0" applyFont="1"/>
    <xf numFmtId="0" fontId="24" fillId="0" borderId="0" xfId="0" applyFont="1"/>
    <xf numFmtId="0" fontId="28" fillId="0" borderId="0" xfId="0" applyFont="1"/>
    <xf numFmtId="0" fontId="28" fillId="0" borderId="0" xfId="0" applyFont="1" applyAlignment="1">
      <alignment vertical="top" wrapText="1"/>
    </xf>
    <xf numFmtId="164" fontId="29" fillId="3" borderId="0" xfId="0" applyNumberFormat="1" applyFont="1" applyFill="1" applyAlignment="1">
      <alignment horizontal="center"/>
    </xf>
    <xf numFmtId="0" fontId="2" fillId="2" borderId="0" xfId="5" applyNumberFormat="1" applyFont="1" applyFill="1" applyAlignment="1">
      <alignment horizontal="center"/>
    </xf>
    <xf numFmtId="0" fontId="8" fillId="2" borderId="0" xfId="0" applyFont="1" applyFill="1" applyAlignment="1">
      <alignment horizontal="center" wrapText="1"/>
    </xf>
    <xf numFmtId="0" fontId="4" fillId="2" borderId="0" xfId="0" applyFont="1" applyFill="1"/>
    <xf numFmtId="0" fontId="7" fillId="3" borderId="0" xfId="0" applyNumberFormat="1" applyFont="1" applyFill="1" applyAlignment="1">
      <alignment horizontal="center"/>
    </xf>
    <xf numFmtId="0" fontId="29" fillId="3" borderId="0" xfId="0" applyNumberFormat="1" applyFont="1" applyFill="1" applyAlignment="1">
      <alignment horizontal="center"/>
    </xf>
    <xf numFmtId="1" fontId="29" fillId="3" borderId="0" xfId="0" applyNumberFormat="1" applyFont="1" applyFill="1" applyAlignment="1">
      <alignment horizontal="center"/>
    </xf>
    <xf numFmtId="165" fontId="31" fillId="3" borderId="0" xfId="5" applyNumberFormat="1" applyFont="1" applyFill="1" applyAlignment="1">
      <alignment horizontal="center"/>
    </xf>
    <xf numFmtId="164" fontId="30" fillId="3" borderId="0" xfId="0" applyNumberFormat="1" applyFont="1" applyFill="1" applyAlignment="1">
      <alignment horizontal="center"/>
    </xf>
    <xf numFmtId="0" fontId="31" fillId="3" borderId="0" xfId="6" applyNumberFormat="1" applyFont="1" applyFill="1" applyAlignment="1">
      <alignment horizontal="center"/>
    </xf>
    <xf numFmtId="9" fontId="2" fillId="0" borderId="0" xfId="0" applyNumberFormat="1" applyFont="1" applyFill="1"/>
    <xf numFmtId="9" fontId="2" fillId="3" borderId="0" xfId="0" applyNumberFormat="1" applyFont="1" applyFill="1" applyAlignment="1">
      <alignment horizontal="right"/>
    </xf>
    <xf numFmtId="0" fontId="2" fillId="2" borderId="0" xfId="0" applyFont="1" applyFill="1" applyAlignment="1">
      <alignment horizontal="left" wrapText="1"/>
    </xf>
    <xf numFmtId="0" fontId="0" fillId="0" borderId="0" xfId="0" applyFill="1"/>
    <xf numFmtId="0" fontId="0" fillId="0" borderId="0" xfId="0" applyFont="1" applyFill="1" applyBorder="1" applyAlignment="1">
      <alignment vertical="center" wrapText="1"/>
    </xf>
    <xf numFmtId="164" fontId="31" fillId="3" borderId="0" xfId="0" applyNumberFormat="1" applyFont="1" applyFill="1" applyAlignment="1">
      <alignment horizontal="center"/>
    </xf>
    <xf numFmtId="1" fontId="31" fillId="3" borderId="0" xfId="0" applyNumberFormat="1" applyFont="1" applyFill="1" applyAlignment="1">
      <alignment horizontal="center"/>
    </xf>
    <xf numFmtId="0" fontId="8" fillId="0" borderId="0" xfId="0" applyFont="1" applyFill="1"/>
    <xf numFmtId="0" fontId="7" fillId="0" borderId="0" xfId="0" applyFont="1" applyFill="1"/>
    <xf numFmtId="164" fontId="31" fillId="0" borderId="0" xfId="0" applyNumberFormat="1" applyFont="1" applyFill="1" applyAlignment="1">
      <alignment horizontal="center"/>
    </xf>
    <xf numFmtId="1" fontId="31" fillId="0" borderId="0" xfId="0" applyNumberFormat="1" applyFont="1" applyFill="1" applyAlignment="1">
      <alignment horizontal="center"/>
    </xf>
    <xf numFmtId="1" fontId="2" fillId="0" borderId="0" xfId="0" applyNumberFormat="1" applyFont="1" applyFill="1" applyAlignment="1">
      <alignment horizontal="center"/>
    </xf>
    <xf numFmtId="0" fontId="21" fillId="0" borderId="0" xfId="0" applyFont="1" applyFill="1"/>
    <xf numFmtId="0" fontId="8" fillId="2" borderId="0" xfId="0" applyFont="1" applyFill="1" applyAlignment="1">
      <alignment vertical="top" wrapText="1"/>
    </xf>
    <xf numFmtId="0" fontId="33" fillId="2" borderId="0" xfId="7" applyFont="1" applyFill="1"/>
    <xf numFmtId="0" fontId="18" fillId="2" borderId="0" xfId="0" applyFont="1" applyFill="1"/>
    <xf numFmtId="14" fontId="2" fillId="0" borderId="0" xfId="0" applyNumberFormat="1" applyFont="1"/>
    <xf numFmtId="164" fontId="8" fillId="0" borderId="0" xfId="0" applyNumberFormat="1" applyFont="1" applyFill="1"/>
    <xf numFmtId="164" fontId="29" fillId="0" borderId="0" xfId="0" applyNumberFormat="1" applyFont="1" applyFill="1"/>
    <xf numFmtId="164" fontId="7" fillId="0" borderId="0" xfId="0" applyNumberFormat="1" applyFont="1" applyFill="1" applyAlignment="1">
      <alignment horizontal="center"/>
    </xf>
    <xf numFmtId="1" fontId="7" fillId="0" borderId="0" xfId="0" applyNumberFormat="1" applyFont="1" applyFill="1" applyAlignment="1">
      <alignment horizontal="center"/>
    </xf>
    <xf numFmtId="0" fontId="7" fillId="0" borderId="0" xfId="0" applyFont="1" applyFill="1" applyAlignment="1">
      <alignment horizontal="center"/>
    </xf>
    <xf numFmtId="0" fontId="8" fillId="2" borderId="0" xfId="0" applyFont="1" applyFill="1" applyAlignment="1">
      <alignment vertical="top" wrapText="1"/>
    </xf>
    <xf numFmtId="0" fontId="2" fillId="2" borderId="0" xfId="0" applyFont="1" applyFill="1" applyAlignment="1">
      <alignment horizontal="right" wrapText="1"/>
    </xf>
    <xf numFmtId="0" fontId="2" fillId="2" borderId="0" xfId="0" applyFont="1" applyFill="1" applyAlignment="1">
      <alignment vertical="center"/>
    </xf>
    <xf numFmtId="0" fontId="9" fillId="2" borderId="0" xfId="0" applyFont="1" applyFill="1" applyAlignment="1"/>
    <xf numFmtId="0" fontId="0" fillId="2" borderId="0" xfId="0" applyFill="1" applyBorder="1"/>
    <xf numFmtId="0" fontId="7" fillId="2" borderId="0" xfId="0" applyFont="1" applyFill="1" applyBorder="1" applyAlignment="1">
      <alignment horizontal="center"/>
    </xf>
    <xf numFmtId="166" fontId="0" fillId="2" borderId="0" xfId="0" applyNumberFormat="1" applyFill="1" applyBorder="1"/>
    <xf numFmtId="0" fontId="0" fillId="0" borderId="0" xfId="0" applyBorder="1"/>
    <xf numFmtId="0" fontId="7" fillId="2" borderId="0" xfId="0" applyFont="1" applyFill="1" applyBorder="1" applyAlignment="1">
      <alignment wrapText="1"/>
    </xf>
    <xf numFmtId="0" fontId="7" fillId="2" borderId="0" xfId="0" applyFont="1" applyFill="1" applyBorder="1" applyAlignment="1">
      <alignment horizontal="center" wrapText="1"/>
    </xf>
    <xf numFmtId="166" fontId="7" fillId="2" borderId="0" xfId="0" applyNumberFormat="1" applyFont="1" applyFill="1" applyBorder="1" applyAlignment="1">
      <alignment horizontal="center" wrapText="1"/>
    </xf>
    <xf numFmtId="167" fontId="0" fillId="0" borderId="0" xfId="6" applyNumberFormat="1" applyFont="1" applyBorder="1"/>
    <xf numFmtId="0" fontId="0" fillId="0" borderId="0" xfId="0" applyFill="1" applyBorder="1"/>
    <xf numFmtId="167" fontId="0" fillId="0" borderId="0" xfId="6" applyNumberFormat="1" applyFont="1" applyFill="1" applyBorder="1"/>
    <xf numFmtId="0" fontId="18" fillId="2" borderId="0" xfId="0" applyFont="1" applyFill="1" applyAlignment="1">
      <alignment wrapText="1"/>
    </xf>
    <xf numFmtId="0" fontId="18" fillId="0" borderId="0" xfId="0" applyFont="1" applyAlignment="1">
      <alignment wrapText="1"/>
    </xf>
    <xf numFmtId="0" fontId="9" fillId="2" borderId="0" xfId="0" applyFont="1" applyFill="1" applyAlignment="1">
      <alignment horizontal="center" vertical="center" wrapText="1"/>
    </xf>
    <xf numFmtId="0" fontId="13" fillId="2" borderId="0" xfId="0" applyFont="1" applyFill="1" applyAlignment="1">
      <alignment horizontal="center" vertical="center" wrapText="1"/>
    </xf>
    <xf numFmtId="0" fontId="7" fillId="2" borderId="0" xfId="0" applyFont="1" applyFill="1" applyAlignment="1">
      <alignment horizontal="center" wrapText="1"/>
    </xf>
    <xf numFmtId="0" fontId="7" fillId="2" borderId="0" xfId="0" applyFont="1" applyFill="1" applyBorder="1" applyAlignment="1">
      <alignment horizontal="center" vertical="top" wrapText="1"/>
    </xf>
    <xf numFmtId="0" fontId="7" fillId="2" borderId="1" xfId="0" applyFont="1" applyFill="1" applyBorder="1" applyAlignment="1">
      <alignment horizontal="center" vertical="top"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22" fillId="2" borderId="0" xfId="0" applyFont="1" applyFill="1" applyAlignment="1">
      <alignment horizontal="center" wrapText="1"/>
    </xf>
    <xf numFmtId="0" fontId="4" fillId="0" borderId="0" xfId="0" applyFont="1" applyAlignment="1">
      <alignment horizontal="center" wrapText="1"/>
    </xf>
    <xf numFmtId="0" fontId="9" fillId="2" borderId="0" xfId="0" applyFont="1" applyFill="1" applyAlignment="1">
      <alignment horizontal="center"/>
    </xf>
    <xf numFmtId="0" fontId="4" fillId="4" borderId="0" xfId="0" applyFont="1" applyFill="1" applyAlignment="1">
      <alignment horizontal="center" wrapText="1"/>
    </xf>
    <xf numFmtId="0" fontId="2" fillId="4" borderId="0" xfId="0" applyFont="1" applyFill="1" applyAlignment="1">
      <alignment horizontal="center" vertical="center"/>
    </xf>
    <xf numFmtId="0" fontId="2" fillId="2" borderId="0" xfId="0" applyFont="1" applyFill="1" applyAlignment="1">
      <alignment horizontal="left" wrapText="1"/>
    </xf>
    <xf numFmtId="0" fontId="28" fillId="0" borderId="0" xfId="0" applyFont="1" applyAlignment="1">
      <alignment horizontal="left" wrapText="1"/>
    </xf>
    <xf numFmtId="0" fontId="9"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top" wrapText="1"/>
    </xf>
    <xf numFmtId="0" fontId="4" fillId="0" borderId="0" xfId="0" applyFont="1" applyAlignment="1">
      <alignment vertical="top"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8" fillId="0" borderId="0" xfId="0" applyFont="1" applyAlignment="1">
      <alignment horizontal="left" vertical="top" wrapText="1"/>
    </xf>
    <xf numFmtId="0" fontId="2" fillId="2" borderId="0" xfId="0" applyFont="1" applyFill="1" applyAlignment="1">
      <alignment horizontal="center" vertical="center" wrapText="1"/>
    </xf>
    <xf numFmtId="0" fontId="4" fillId="2" borderId="0" xfId="0" applyFont="1" applyFill="1" applyAlignment="1">
      <alignment horizontal="center" wrapText="1"/>
    </xf>
    <xf numFmtId="0" fontId="8" fillId="0" borderId="0" xfId="0" applyFont="1" applyFill="1" applyAlignment="1">
      <alignment horizontal="left" vertical="top" wrapText="1"/>
    </xf>
    <xf numFmtId="0" fontId="2" fillId="0" borderId="0" xfId="0" applyFont="1" applyAlignment="1">
      <alignment horizontal="center" vertical="center" wrapText="1"/>
    </xf>
  </cellXfs>
  <cellStyles count="8">
    <cellStyle name="Comma" xfId="5" builtinId="3"/>
    <cellStyle name="Hyperlink" xfId="7" builtinId="8"/>
    <cellStyle name="Normal" xfId="0" builtinId="0"/>
    <cellStyle name="Normal 2" xfId="1"/>
    <cellStyle name="Normal 2 2" xfId="2"/>
    <cellStyle name="Normal 3" xfId="4"/>
    <cellStyle name="Normal 5" xfId="3"/>
    <cellStyle name="Percent" xfId="6" builtinId="5"/>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'Figure PH4.2.1'!$N$6</c:f>
              <c:strCache>
                <c:ptCount val="1"/>
                <c:pt idx="0">
                  <c:v>% of total housing stock</c:v>
                </c:pt>
              </c:strCache>
            </c:strRef>
          </c:tx>
          <c:spPr>
            <a:solidFill>
              <a:schemeClr val="accent1"/>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PH4.2.1'!$M$7:$M$40</c:f>
              <c:strCache>
                <c:ptCount val="34"/>
                <c:pt idx="0">
                  <c:v>Netherlands (1)</c:v>
                </c:pt>
                <c:pt idx="1">
                  <c:v>Austria (2)</c:v>
                </c:pt>
                <c:pt idx="2">
                  <c:v>Denmark</c:v>
                </c:pt>
                <c:pt idx="3">
                  <c:v>United Kingdom</c:v>
                </c:pt>
                <c:pt idx="4">
                  <c:v>France</c:v>
                </c:pt>
                <c:pt idx="5">
                  <c:v>Ireland</c:v>
                </c:pt>
                <c:pt idx="6">
                  <c:v>Iceland (3, 4)</c:v>
                </c:pt>
                <c:pt idx="7">
                  <c:v>Finland</c:v>
                </c:pt>
                <c:pt idx="8">
                  <c:v>Korea</c:v>
                </c:pt>
                <c:pt idx="9">
                  <c:v>Switzerland</c:v>
                </c:pt>
                <c:pt idx="10">
                  <c:v>Poland</c:v>
                </c:pt>
                <c:pt idx="11">
                  <c:v>EU</c:v>
                </c:pt>
                <c:pt idx="12">
                  <c:v>OECD</c:v>
                </c:pt>
                <c:pt idx="13">
                  <c:v>Malta (4)</c:v>
                </c:pt>
                <c:pt idx="14">
                  <c:v>Slovenia</c:v>
                </c:pt>
                <c:pt idx="15">
                  <c:v>Australia (4)</c:v>
                </c:pt>
                <c:pt idx="16">
                  <c:v>Norway (5)</c:v>
                </c:pt>
                <c:pt idx="17">
                  <c:v>Belgium</c:v>
                </c:pt>
                <c:pt idx="18">
                  <c:v>New Zealand (6)</c:v>
                </c:pt>
                <c:pt idx="19">
                  <c:v>United States (7)</c:v>
                </c:pt>
                <c:pt idx="20">
                  <c:v>Canada (8)</c:v>
                </c:pt>
                <c:pt idx="21">
                  <c:v>Japan</c:v>
                </c:pt>
                <c:pt idx="22">
                  <c:v>Germany </c:v>
                </c:pt>
                <c:pt idx="23">
                  <c:v>Hungary</c:v>
                </c:pt>
                <c:pt idx="24">
                  <c:v>Italy </c:v>
                </c:pt>
                <c:pt idx="25">
                  <c:v>Portugal</c:v>
                </c:pt>
                <c:pt idx="26">
                  <c:v>Latvia (4)</c:v>
                </c:pt>
                <c:pt idx="27">
                  <c:v>Slovak Republic</c:v>
                </c:pt>
                <c:pt idx="28">
                  <c:v>Luxembourg</c:v>
                </c:pt>
                <c:pt idx="29">
                  <c:v>Spain (4, 9)</c:v>
                </c:pt>
                <c:pt idx="30">
                  <c:v>Estonia (4)</c:v>
                </c:pt>
                <c:pt idx="31">
                  <c:v>Lithuania (10)</c:v>
                </c:pt>
                <c:pt idx="32">
                  <c:v>Czech Republic (11)</c:v>
                </c:pt>
                <c:pt idx="33">
                  <c:v>Colombia (12)</c:v>
                </c:pt>
              </c:strCache>
            </c:strRef>
          </c:cat>
          <c:val>
            <c:numRef>
              <c:f>'Figure PH4.2.1'!$N$7:$N$40</c:f>
              <c:numCache>
                <c:formatCode>0.0</c:formatCode>
                <c:ptCount val="34"/>
                <c:pt idx="0">
                  <c:v>34.069796635701699</c:v>
                </c:pt>
                <c:pt idx="1">
                  <c:v>23.599999999999998</c:v>
                </c:pt>
                <c:pt idx="2">
                  <c:v>21.379310344827587</c:v>
                </c:pt>
                <c:pt idx="3">
                  <c:v>16.65374375358401</c:v>
                </c:pt>
                <c:pt idx="4">
                  <c:v>14.000000000000002</c:v>
                </c:pt>
                <c:pt idx="5">
                  <c:v>12.695861791884292</c:v>
                </c:pt>
                <c:pt idx="6">
                  <c:v>11.095305832147938</c:v>
                </c:pt>
                <c:pt idx="7">
                  <c:v>10</c:v>
                </c:pt>
                <c:pt idx="8">
                  <c:v>8.9</c:v>
                </c:pt>
                <c:pt idx="9">
                  <c:v>8</c:v>
                </c:pt>
                <c:pt idx="10">
                  <c:v>7.6242036147788159</c:v>
                </c:pt>
                <c:pt idx="11">
                  <c:v>7.5246597863549365</c:v>
                </c:pt>
                <c:pt idx="12">
                  <c:v>7.0311644756326022</c:v>
                </c:pt>
                <c:pt idx="13">
                  <c:v>5.5</c:v>
                </c:pt>
                <c:pt idx="14">
                  <c:v>4.6703693229489973</c:v>
                </c:pt>
                <c:pt idx="15">
                  <c:v>4.3705840466820609</c:v>
                </c:pt>
                <c:pt idx="16">
                  <c:v>4.3001679480697597</c:v>
                </c:pt>
                <c:pt idx="17">
                  <c:v>4.1702742673666107</c:v>
                </c:pt>
                <c:pt idx="18">
                  <c:v>3.8118940218800201</c:v>
                </c:pt>
                <c:pt idx="19">
                  <c:v>3.6209000145560402</c:v>
                </c:pt>
                <c:pt idx="20">
                  <c:v>3.4833772917336763</c:v>
                </c:pt>
                <c:pt idx="21">
                  <c:v>3.2305000000000001</c:v>
                </c:pt>
                <c:pt idx="22">
                  <c:v>2.6924474401830012</c:v>
                </c:pt>
                <c:pt idx="23">
                  <c:v>2.6468463296188904</c:v>
                </c:pt>
                <c:pt idx="24">
                  <c:v>2.4</c:v>
                </c:pt>
                <c:pt idx="25">
                  <c:v>2.0195100639299328</c:v>
                </c:pt>
                <c:pt idx="26">
                  <c:v>1.890732292242405</c:v>
                </c:pt>
                <c:pt idx="27">
                  <c:v>1.6160734113089548</c:v>
                </c:pt>
                <c:pt idx="28">
                  <c:v>1.5781957020374209</c:v>
                </c:pt>
                <c:pt idx="29">
                  <c:v>1.1308203126523195</c:v>
                </c:pt>
                <c:pt idx="30">
                  <c:v>1.0700744598236718</c:v>
                </c:pt>
                <c:pt idx="31">
                  <c:v>0.81076652634687785</c:v>
                </c:pt>
                <c:pt idx="32">
                  <c:v>0.42791321144723549</c:v>
                </c:pt>
                <c:pt idx="33">
                  <c:v>6.430108858373482E-3</c:v>
                </c:pt>
              </c:numCache>
            </c:numRef>
          </c:val>
          <c:extLst>
            <c:ext xmlns:c16="http://schemas.microsoft.com/office/drawing/2014/chart" uri="{C3380CC4-5D6E-409C-BE32-E72D297353CC}">
              <c16:uniqueId val="{00000000-DB64-434B-A8C9-2EB145FDAC29}"/>
            </c:ext>
          </c:extLst>
        </c:ser>
        <c:dLbls>
          <c:showLegendKey val="0"/>
          <c:showVal val="0"/>
          <c:showCatName val="0"/>
          <c:showSerName val="0"/>
          <c:showPercent val="0"/>
          <c:showBubbleSize val="0"/>
        </c:dLbls>
        <c:gapWidth val="150"/>
        <c:axId val="205110272"/>
        <c:axId val="212389888"/>
      </c:barChart>
      <c:catAx>
        <c:axId val="2051102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12389888"/>
        <c:crosses val="autoZero"/>
        <c:auto val="1"/>
        <c:lblAlgn val="ctr"/>
        <c:lblOffset val="0"/>
        <c:tickLblSkip val="1"/>
        <c:noMultiLvlLbl val="0"/>
      </c:catAx>
      <c:valAx>
        <c:axId val="21238988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0511027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7.3237059184106626E-2"/>
          <c:y val="1.9920803043647736E-2"/>
          <c:w val="0.91245763483565101"/>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11" l="0.70000000000000007" r="0.70000000000000007" t="0.75000000000000011" header="0.30000000000000004" footer="0.300000000000000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8608056391004334E-3"/>
          <c:y val="0.13285764016894772"/>
          <c:w val="0.98892399295112443"/>
          <c:h val="0.85718195830922828"/>
        </c:manualLayout>
      </c:layout>
      <c:barChart>
        <c:barDir val="col"/>
        <c:grouping val="clustered"/>
        <c:varyColors val="0"/>
        <c:ser>
          <c:idx val="5"/>
          <c:order val="1"/>
          <c:spPr>
            <a:solidFill>
              <a:srgbClr val="4F81BD"/>
            </a:solidFill>
            <a:ln w="6350" cmpd="sng">
              <a:solidFill>
                <a:srgbClr val="000000"/>
              </a:solidFill>
              <a:round/>
            </a:ln>
            <a:effectLst/>
          </c:spPr>
          <c:invertIfNegative val="0"/>
          <c:cat>
            <c:multiLvlStrRef>
              <c:f>#REF!</c:f>
            </c:multiLvlStrRef>
          </c:cat>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03BF-473E-9263-0E8B8705C007}"/>
            </c:ext>
          </c:extLst>
        </c:ser>
        <c:dLbls>
          <c:showLegendKey val="0"/>
          <c:showVal val="0"/>
          <c:showCatName val="0"/>
          <c:showSerName val="0"/>
          <c:showPercent val="0"/>
          <c:showBubbleSize val="0"/>
        </c:dLbls>
        <c:gapWidth val="150"/>
        <c:axId val="240218112"/>
        <c:axId val="240231936"/>
      </c:barChart>
      <c:lineChart>
        <c:grouping val="standard"/>
        <c:varyColors val="0"/>
        <c:ser>
          <c:idx val="3"/>
          <c:order val="0"/>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'[1]SH Stock (3)'!$L$64:$L$97</c:f>
              <c:strCache>
                <c:ptCount val="34"/>
                <c:pt idx="0">
                  <c:v>Netherlands</c:v>
                </c:pt>
                <c:pt idx="1">
                  <c:v>Denmark</c:v>
                </c:pt>
                <c:pt idx="2">
                  <c:v>Austria</c:v>
                </c:pt>
                <c:pt idx="3">
                  <c:v>United Kingdom</c:v>
                </c:pt>
                <c:pt idx="4">
                  <c:v>France</c:v>
                </c:pt>
                <c:pt idx="5">
                  <c:v>Ireland</c:v>
                </c:pt>
                <c:pt idx="6">
                  <c:v>Iceland</c:v>
                </c:pt>
                <c:pt idx="7">
                  <c:v>Finland</c:v>
                </c:pt>
                <c:pt idx="8">
                  <c:v>Korea</c:v>
                </c:pt>
                <c:pt idx="9">
                  <c:v>Switzerland</c:v>
                </c:pt>
                <c:pt idx="10">
                  <c:v>Poland</c:v>
                </c:pt>
                <c:pt idx="11">
                  <c:v>Malta</c:v>
                </c:pt>
                <c:pt idx="12">
                  <c:v>Australia</c:v>
                </c:pt>
                <c:pt idx="13">
                  <c:v>Norway</c:v>
                </c:pt>
                <c:pt idx="14">
                  <c:v>Italy</c:v>
                </c:pt>
                <c:pt idx="15">
                  <c:v>Belgium</c:v>
                </c:pt>
                <c:pt idx="16">
                  <c:v>New Zealand*</c:v>
                </c:pt>
                <c:pt idx="17">
                  <c:v>United States*</c:v>
                </c:pt>
                <c:pt idx="18">
                  <c:v>Canada*</c:v>
                </c:pt>
                <c:pt idx="19">
                  <c:v>Japan</c:v>
                </c:pt>
                <c:pt idx="20">
                  <c:v>Germany</c:v>
                </c:pt>
                <c:pt idx="21">
                  <c:v>Turkey*</c:v>
                </c:pt>
                <c:pt idx="22">
                  <c:v>Portugal</c:v>
                </c:pt>
                <c:pt idx="23">
                  <c:v>Latvia</c:v>
                </c:pt>
                <c:pt idx="24">
                  <c:v>Slovak Republic</c:v>
                </c:pt>
                <c:pt idx="25">
                  <c:v>Luxembourg</c:v>
                </c:pt>
                <c:pt idx="26">
                  <c:v>Spain*</c:v>
                </c:pt>
                <c:pt idx="27">
                  <c:v>Estonia</c:v>
                </c:pt>
                <c:pt idx="28">
                  <c:v>Lithuania</c:v>
                </c:pt>
                <c:pt idx="29">
                  <c:v>Czech Republic</c:v>
                </c:pt>
                <c:pt idx="30">
                  <c:v>Colombia*</c:v>
                </c:pt>
                <c:pt idx="31">
                  <c:v>Lithuania</c:v>
                </c:pt>
                <c:pt idx="32">
                  <c:v>Czech Republic</c:v>
                </c:pt>
                <c:pt idx="33">
                  <c:v>Colombia*</c:v>
                </c:pt>
              </c:strCache>
            </c:strRef>
          </c:cat>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03BF-473E-9263-0E8B8705C007}"/>
            </c:ext>
          </c:extLst>
        </c:ser>
        <c:dLbls>
          <c:showLegendKey val="0"/>
          <c:showVal val="0"/>
          <c:showCatName val="0"/>
          <c:showSerName val="0"/>
          <c:showPercent val="0"/>
          <c:showBubbleSize val="0"/>
        </c:dLbls>
        <c:marker val="1"/>
        <c:smooth val="0"/>
        <c:axId val="240218112"/>
        <c:axId val="240231936"/>
      </c:lineChart>
      <c:catAx>
        <c:axId val="2402181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0231936"/>
        <c:crosses val="autoZero"/>
        <c:auto val="1"/>
        <c:lblAlgn val="ctr"/>
        <c:lblOffset val="0"/>
        <c:tickLblSkip val="1"/>
        <c:noMultiLvlLbl val="0"/>
      </c:catAx>
      <c:valAx>
        <c:axId val="24023193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40218112"/>
        <c:crosses val="autoZero"/>
        <c:crossBetween val="between"/>
      </c:valAx>
      <c:spPr>
        <a:solidFill>
          <a:srgbClr val="F4FFFF"/>
        </a:solidFill>
        <a:ln w="9525">
          <a:solidFill>
            <a:srgbClr val="000000"/>
          </a:solidFill>
        </a:ln>
        <a:effectLst/>
      </c:spPr>
    </c:plotArea>
    <c:legend>
      <c:legendPos val="r"/>
      <c:layout>
        <c:manualLayout>
          <c:xMode val="edge"/>
          <c:yMode val="edge"/>
          <c:x val="5.8135257407275945E-2"/>
          <c:y val="1.9920803043647736E-2"/>
          <c:w val="0.92900227154078441"/>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Lst>
  </c:spPr>
  <c:printSettings>
    <c:headerFooter/>
    <c:pageMargins b="0.75000000000000011" l="0.70000000000000007" r="0.70000000000000007" t="0.75000000000000011" header="0.30000000000000004" footer="0.3000000000000000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6174168851837762E-3"/>
          <c:y val="0.13285764016894772"/>
          <c:w val="0.98922822889352025"/>
          <c:h val="0.85718195830922828"/>
        </c:manualLayout>
      </c:layout>
      <c:barChart>
        <c:barDir val="col"/>
        <c:grouping val="percentStacked"/>
        <c:varyColors val="0"/>
        <c:ser>
          <c:idx val="0"/>
          <c:order val="0"/>
          <c:tx>
            <c:strRef>
              <c:f>'Figure PH4.2.2'!$N$4</c:f>
              <c:strCache>
                <c:ptCount val="1"/>
                <c:pt idx="0">
                  <c:v>National authorities/ public agencies</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PH4.2.2'!$M$5:$M$33</c:f>
              <c:strCache>
                <c:ptCount val="29"/>
                <c:pt idx="0">
                  <c:v>Romania</c:v>
                </c:pt>
                <c:pt idx="1">
                  <c:v>Belgium</c:v>
                </c:pt>
                <c:pt idx="2">
                  <c:v>Malta (1)</c:v>
                </c:pt>
                <c:pt idx="3">
                  <c:v>New Zealand</c:v>
                </c:pt>
                <c:pt idx="4">
                  <c:v>Italy</c:v>
                </c:pt>
                <c:pt idx="5">
                  <c:v>Korea (1)</c:v>
                </c:pt>
                <c:pt idx="6">
                  <c:v>Luxembourg (1)</c:v>
                </c:pt>
                <c:pt idx="7">
                  <c:v>Canada</c:v>
                </c:pt>
                <c:pt idx="8">
                  <c:v>Denmark (1)</c:v>
                </c:pt>
                <c:pt idx="9">
                  <c:v>Slovenia (1)</c:v>
                </c:pt>
                <c:pt idx="10">
                  <c:v>Portugal (1)</c:v>
                </c:pt>
                <c:pt idx="11">
                  <c:v>Norway (1)</c:v>
                </c:pt>
                <c:pt idx="12">
                  <c:v>Iceland (1)</c:v>
                </c:pt>
                <c:pt idx="13">
                  <c:v>Lithuania</c:v>
                </c:pt>
                <c:pt idx="14">
                  <c:v>Hungary</c:v>
                </c:pt>
                <c:pt idx="15">
                  <c:v>Latvia (1)</c:v>
                </c:pt>
                <c:pt idx="16">
                  <c:v>Slovak Republic</c:v>
                </c:pt>
                <c:pt idx="17">
                  <c:v>Czech Republic (1)</c:v>
                </c:pt>
                <c:pt idx="18">
                  <c:v>Estonia</c:v>
                </c:pt>
                <c:pt idx="19">
                  <c:v>Ireland (1)</c:v>
                </c:pt>
                <c:pt idx="20">
                  <c:v>France</c:v>
                </c:pt>
                <c:pt idx="21">
                  <c:v>Poland</c:v>
                </c:pt>
                <c:pt idx="22">
                  <c:v>United Kingdom: England (1)</c:v>
                </c:pt>
                <c:pt idx="23">
                  <c:v>Austria</c:v>
                </c:pt>
                <c:pt idx="24">
                  <c:v>Finland (1)</c:v>
                </c:pt>
                <c:pt idx="25">
                  <c:v>Japan (1)</c:v>
                </c:pt>
                <c:pt idx="26">
                  <c:v>Spain (1)</c:v>
                </c:pt>
                <c:pt idx="27">
                  <c:v>Australia (1)</c:v>
                </c:pt>
                <c:pt idx="28">
                  <c:v>Netherlands (1)</c:v>
                </c:pt>
              </c:strCache>
            </c:strRef>
          </c:cat>
          <c:val>
            <c:numRef>
              <c:f>'Figure PH4.2.2'!$N$5:$N$33</c:f>
              <c:numCache>
                <c:formatCode>0%</c:formatCode>
                <c:ptCount val="29"/>
                <c:pt idx="0">
                  <c:v>1</c:v>
                </c:pt>
                <c:pt idx="1">
                  <c:v>0.99128503276171276</c:v>
                </c:pt>
                <c:pt idx="2">
                  <c:v>0.95880547686496698</c:v>
                </c:pt>
                <c:pt idx="3">
                  <c:v>0.75303543696173936</c:v>
                </c:pt>
                <c:pt idx="4">
                  <c:v>0.72</c:v>
                </c:pt>
                <c:pt idx="5">
                  <c:v>0.67700000000000005</c:v>
                </c:pt>
                <c:pt idx="6">
                  <c:v>0.57282145033516152</c:v>
                </c:pt>
                <c:pt idx="7">
                  <c:v>0.53944048061280692</c:v>
                </c:pt>
                <c:pt idx="8">
                  <c:v>0.34745762711864409</c:v>
                </c:pt>
                <c:pt idx="9">
                  <c:v>0.24986885402260481</c:v>
                </c:pt>
                <c:pt idx="10">
                  <c:v>0.163055419406087</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9C32-47E0-802F-65CF2CB89019}"/>
            </c:ext>
          </c:extLst>
        </c:ser>
        <c:ser>
          <c:idx val="1"/>
          <c:order val="1"/>
          <c:tx>
            <c:strRef>
              <c:f>'Figure PH4.2.2'!$O$4</c:f>
              <c:strCache>
                <c:ptCount val="1"/>
                <c:pt idx="0">
                  <c:v>Regional and/or municipal authorities/public agencies</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PH4.2.2'!$M$5:$M$33</c:f>
              <c:strCache>
                <c:ptCount val="29"/>
                <c:pt idx="0">
                  <c:v>Romania</c:v>
                </c:pt>
                <c:pt idx="1">
                  <c:v>Belgium</c:v>
                </c:pt>
                <c:pt idx="2">
                  <c:v>Malta (1)</c:v>
                </c:pt>
                <c:pt idx="3">
                  <c:v>New Zealand</c:v>
                </c:pt>
                <c:pt idx="4">
                  <c:v>Italy</c:v>
                </c:pt>
                <c:pt idx="5">
                  <c:v>Korea (1)</c:v>
                </c:pt>
                <c:pt idx="6">
                  <c:v>Luxembourg (1)</c:v>
                </c:pt>
                <c:pt idx="7">
                  <c:v>Canada</c:v>
                </c:pt>
                <c:pt idx="8">
                  <c:v>Denmark (1)</c:v>
                </c:pt>
                <c:pt idx="9">
                  <c:v>Slovenia (1)</c:v>
                </c:pt>
                <c:pt idx="10">
                  <c:v>Portugal (1)</c:v>
                </c:pt>
                <c:pt idx="11">
                  <c:v>Norway (1)</c:v>
                </c:pt>
                <c:pt idx="12">
                  <c:v>Iceland (1)</c:v>
                </c:pt>
                <c:pt idx="13">
                  <c:v>Lithuania</c:v>
                </c:pt>
                <c:pt idx="14">
                  <c:v>Hungary</c:v>
                </c:pt>
                <c:pt idx="15">
                  <c:v>Latvia (1)</c:v>
                </c:pt>
                <c:pt idx="16">
                  <c:v>Slovak Republic</c:v>
                </c:pt>
                <c:pt idx="17">
                  <c:v>Czech Republic (1)</c:v>
                </c:pt>
                <c:pt idx="18">
                  <c:v>Estonia</c:v>
                </c:pt>
                <c:pt idx="19">
                  <c:v>Ireland (1)</c:v>
                </c:pt>
                <c:pt idx="20">
                  <c:v>France</c:v>
                </c:pt>
                <c:pt idx="21">
                  <c:v>Poland</c:v>
                </c:pt>
                <c:pt idx="22">
                  <c:v>United Kingdom: England (1)</c:v>
                </c:pt>
                <c:pt idx="23">
                  <c:v>Austria</c:v>
                </c:pt>
                <c:pt idx="24">
                  <c:v>Finland (1)</c:v>
                </c:pt>
                <c:pt idx="25">
                  <c:v>Japan (1)</c:v>
                </c:pt>
                <c:pt idx="26">
                  <c:v>Spain (1)</c:v>
                </c:pt>
                <c:pt idx="27">
                  <c:v>Australia (1)</c:v>
                </c:pt>
                <c:pt idx="28">
                  <c:v>Netherlands (1)</c:v>
                </c:pt>
              </c:strCache>
            </c:strRef>
          </c:cat>
          <c:val>
            <c:numRef>
              <c:f>'Figure PH4.2.2'!$O$5:$O$33</c:f>
              <c:numCache>
                <c:formatCode>0%</c:formatCode>
                <c:ptCount val="29"/>
                <c:pt idx="0">
                  <c:v>0</c:v>
                </c:pt>
                <c:pt idx="1">
                  <c:v>8.7149672382872481E-3</c:v>
                </c:pt>
                <c:pt idx="2">
                  <c:v>0</c:v>
                </c:pt>
                <c:pt idx="3">
                  <c:v>0.15116005459080428</c:v>
                </c:pt>
                <c:pt idx="4">
                  <c:v>0.24</c:v>
                </c:pt>
                <c:pt idx="5">
                  <c:v>0.16900000000000001</c:v>
                </c:pt>
                <c:pt idx="6">
                  <c:v>0.39488117001828155</c:v>
                </c:pt>
                <c:pt idx="7">
                  <c:v>0</c:v>
                </c:pt>
                <c:pt idx="8">
                  <c:v>2.1468926553672316E-2</c:v>
                </c:pt>
                <c:pt idx="9">
                  <c:v>0.4608946540130669</c:v>
                </c:pt>
                <c:pt idx="10">
                  <c:v>0.83694458059391197</c:v>
                </c:pt>
                <c:pt idx="11">
                  <c:v>1</c:v>
                </c:pt>
                <c:pt idx="12">
                  <c:v>1</c:v>
                </c:pt>
                <c:pt idx="13">
                  <c:v>1</c:v>
                </c:pt>
                <c:pt idx="14">
                  <c:v>1</c:v>
                </c:pt>
                <c:pt idx="15">
                  <c:v>1</c:v>
                </c:pt>
                <c:pt idx="16">
                  <c:v>1</c:v>
                </c:pt>
                <c:pt idx="17">
                  <c:v>0.93000277033890477</c:v>
                </c:pt>
                <c:pt idx="18">
                  <c:v>0.61199836199836199</c:v>
                </c:pt>
                <c:pt idx="19">
                  <c:v>0.55735690315262088</c:v>
                </c:pt>
                <c:pt idx="20">
                  <c:v>0.45683686079127517</c:v>
                </c:pt>
                <c:pt idx="21">
                  <c:v>0.40272373540856032</c:v>
                </c:pt>
                <c:pt idx="22">
                  <c:v>0.3820088555646261</c:v>
                </c:pt>
                <c:pt idx="23">
                  <c:v>0.27173913043478259</c:v>
                </c:pt>
                <c:pt idx="24">
                  <c:v>0</c:v>
                </c:pt>
                <c:pt idx="25">
                  <c:v>0</c:v>
                </c:pt>
                <c:pt idx="26">
                  <c:v>0</c:v>
                </c:pt>
                <c:pt idx="27">
                  <c:v>0.77192311061724528</c:v>
                </c:pt>
                <c:pt idx="28">
                  <c:v>0</c:v>
                </c:pt>
              </c:numCache>
            </c:numRef>
          </c:val>
          <c:extLst>
            <c:ext xmlns:c16="http://schemas.microsoft.com/office/drawing/2014/chart" uri="{C3380CC4-5D6E-409C-BE32-E72D297353CC}">
              <c16:uniqueId val="{00000001-9C32-47E0-802F-65CF2CB89019}"/>
            </c:ext>
          </c:extLst>
        </c:ser>
        <c:ser>
          <c:idx val="2"/>
          <c:order val="2"/>
          <c:tx>
            <c:strRef>
              <c:f>'Figure PH4.2.2'!$P$4</c:f>
              <c:strCache>
                <c:ptCount val="1"/>
                <c:pt idx="0">
                  <c:v>Non- or limited-profit providers and/or cooperatives</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PH4.2.2'!$M$5:$M$33</c:f>
              <c:strCache>
                <c:ptCount val="29"/>
                <c:pt idx="0">
                  <c:v>Romania</c:v>
                </c:pt>
                <c:pt idx="1">
                  <c:v>Belgium</c:v>
                </c:pt>
                <c:pt idx="2">
                  <c:v>Malta (1)</c:v>
                </c:pt>
                <c:pt idx="3">
                  <c:v>New Zealand</c:v>
                </c:pt>
                <c:pt idx="4">
                  <c:v>Italy</c:v>
                </c:pt>
                <c:pt idx="5">
                  <c:v>Korea (1)</c:v>
                </c:pt>
                <c:pt idx="6">
                  <c:v>Luxembourg (1)</c:v>
                </c:pt>
                <c:pt idx="7">
                  <c:v>Canada</c:v>
                </c:pt>
                <c:pt idx="8">
                  <c:v>Denmark (1)</c:v>
                </c:pt>
                <c:pt idx="9">
                  <c:v>Slovenia (1)</c:v>
                </c:pt>
                <c:pt idx="10">
                  <c:v>Portugal (1)</c:v>
                </c:pt>
                <c:pt idx="11">
                  <c:v>Norway (1)</c:v>
                </c:pt>
                <c:pt idx="12">
                  <c:v>Iceland (1)</c:v>
                </c:pt>
                <c:pt idx="13">
                  <c:v>Lithuania</c:v>
                </c:pt>
                <c:pt idx="14">
                  <c:v>Hungary</c:v>
                </c:pt>
                <c:pt idx="15">
                  <c:v>Latvia (1)</c:v>
                </c:pt>
                <c:pt idx="16">
                  <c:v>Slovak Republic</c:v>
                </c:pt>
                <c:pt idx="17">
                  <c:v>Czech Republic (1)</c:v>
                </c:pt>
                <c:pt idx="18">
                  <c:v>Estonia</c:v>
                </c:pt>
                <c:pt idx="19">
                  <c:v>Ireland (1)</c:v>
                </c:pt>
                <c:pt idx="20">
                  <c:v>France</c:v>
                </c:pt>
                <c:pt idx="21">
                  <c:v>Poland</c:v>
                </c:pt>
                <c:pt idx="22">
                  <c:v>United Kingdom: England (1)</c:v>
                </c:pt>
                <c:pt idx="23">
                  <c:v>Austria</c:v>
                </c:pt>
                <c:pt idx="24">
                  <c:v>Finland (1)</c:v>
                </c:pt>
                <c:pt idx="25">
                  <c:v>Japan (1)</c:v>
                </c:pt>
                <c:pt idx="26">
                  <c:v>Spain (1)</c:v>
                </c:pt>
                <c:pt idx="27">
                  <c:v>Australia (1)</c:v>
                </c:pt>
                <c:pt idx="28">
                  <c:v>Netherlands (1)</c:v>
                </c:pt>
              </c:strCache>
            </c:strRef>
          </c:cat>
          <c:val>
            <c:numRef>
              <c:f>'Figure PH4.2.2'!$P$5:$P$33</c:f>
              <c:numCache>
                <c:formatCode>0%</c:formatCode>
                <c:ptCount val="29"/>
                <c:pt idx="0">
                  <c:v>0</c:v>
                </c:pt>
                <c:pt idx="1">
                  <c:v>0</c:v>
                </c:pt>
                <c:pt idx="2">
                  <c:v>4.1194523135033051E-2</c:v>
                </c:pt>
                <c:pt idx="3">
                  <c:v>9.5804508447456346E-2</c:v>
                </c:pt>
                <c:pt idx="5">
                  <c:v>0</c:v>
                </c:pt>
                <c:pt idx="6">
                  <c:v>0</c:v>
                </c:pt>
                <c:pt idx="7">
                  <c:v>0.43298064483072235</c:v>
                </c:pt>
                <c:pt idx="8">
                  <c:v>0.32598870056497176</c:v>
                </c:pt>
                <c:pt idx="9">
                  <c:v>0</c:v>
                </c:pt>
                <c:pt idx="10">
                  <c:v>0</c:v>
                </c:pt>
                <c:pt idx="11">
                  <c:v>0</c:v>
                </c:pt>
                <c:pt idx="12">
                  <c:v>0</c:v>
                </c:pt>
                <c:pt idx="13">
                  <c:v>0</c:v>
                </c:pt>
                <c:pt idx="14">
                  <c:v>0</c:v>
                </c:pt>
                <c:pt idx="15">
                  <c:v>0</c:v>
                </c:pt>
                <c:pt idx="16">
                  <c:v>0</c:v>
                </c:pt>
                <c:pt idx="17">
                  <c:v>3.6014405762304922E-3</c:v>
                </c:pt>
                <c:pt idx="18">
                  <c:v>0</c:v>
                </c:pt>
                <c:pt idx="19">
                  <c:v>0.12241811220872524</c:v>
                </c:pt>
                <c:pt idx="20">
                  <c:v>0.53431670622388738</c:v>
                </c:pt>
                <c:pt idx="21">
                  <c:v>0.58677042801556423</c:v>
                </c:pt>
                <c:pt idx="22">
                  <c:v>0.61799114443537395</c:v>
                </c:pt>
                <c:pt idx="23">
                  <c:v>0.62944664031620556</c:v>
                </c:pt>
                <c:pt idx="24">
                  <c:v>0.76685685212777555</c:v>
                </c:pt>
                <c:pt idx="25">
                  <c:v>0</c:v>
                </c:pt>
                <c:pt idx="26">
                  <c:v>0</c:v>
                </c:pt>
                <c:pt idx="27">
                  <c:v>0.22807688938275475</c:v>
                </c:pt>
                <c:pt idx="28">
                  <c:v>0.78581249147978127</c:v>
                </c:pt>
              </c:numCache>
            </c:numRef>
          </c:val>
          <c:extLst>
            <c:ext xmlns:c16="http://schemas.microsoft.com/office/drawing/2014/chart" uri="{C3380CC4-5D6E-409C-BE32-E72D297353CC}">
              <c16:uniqueId val="{00000002-9C32-47E0-802F-65CF2CB89019}"/>
            </c:ext>
          </c:extLst>
        </c:ser>
        <c:ser>
          <c:idx val="3"/>
          <c:order val="3"/>
          <c:tx>
            <c:strRef>
              <c:f>'Figure PH4.2.2'!$Q$4</c:f>
              <c:strCache>
                <c:ptCount val="1"/>
                <c:pt idx="0">
                  <c:v>For-profit and individual providers</c:v>
                </c:pt>
              </c:strCache>
            </c:strRef>
          </c:tx>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PH4.2.2'!$M$5:$M$33</c:f>
              <c:strCache>
                <c:ptCount val="29"/>
                <c:pt idx="0">
                  <c:v>Romania</c:v>
                </c:pt>
                <c:pt idx="1">
                  <c:v>Belgium</c:v>
                </c:pt>
                <c:pt idx="2">
                  <c:v>Malta (1)</c:v>
                </c:pt>
                <c:pt idx="3">
                  <c:v>New Zealand</c:v>
                </c:pt>
                <c:pt idx="4">
                  <c:v>Italy</c:v>
                </c:pt>
                <c:pt idx="5">
                  <c:v>Korea (1)</c:v>
                </c:pt>
                <c:pt idx="6">
                  <c:v>Luxembourg (1)</c:v>
                </c:pt>
                <c:pt idx="7">
                  <c:v>Canada</c:v>
                </c:pt>
                <c:pt idx="8">
                  <c:v>Denmark (1)</c:v>
                </c:pt>
                <c:pt idx="9">
                  <c:v>Slovenia (1)</c:v>
                </c:pt>
                <c:pt idx="10">
                  <c:v>Portugal (1)</c:v>
                </c:pt>
                <c:pt idx="11">
                  <c:v>Norway (1)</c:v>
                </c:pt>
                <c:pt idx="12">
                  <c:v>Iceland (1)</c:v>
                </c:pt>
                <c:pt idx="13">
                  <c:v>Lithuania</c:v>
                </c:pt>
                <c:pt idx="14">
                  <c:v>Hungary</c:v>
                </c:pt>
                <c:pt idx="15">
                  <c:v>Latvia (1)</c:v>
                </c:pt>
                <c:pt idx="16">
                  <c:v>Slovak Republic</c:v>
                </c:pt>
                <c:pt idx="17">
                  <c:v>Czech Republic (1)</c:v>
                </c:pt>
                <c:pt idx="18">
                  <c:v>Estonia</c:v>
                </c:pt>
                <c:pt idx="19">
                  <c:v>Ireland (1)</c:v>
                </c:pt>
                <c:pt idx="20">
                  <c:v>France</c:v>
                </c:pt>
                <c:pt idx="21">
                  <c:v>Poland</c:v>
                </c:pt>
                <c:pt idx="22">
                  <c:v>United Kingdom: England (1)</c:v>
                </c:pt>
                <c:pt idx="23">
                  <c:v>Austria</c:v>
                </c:pt>
                <c:pt idx="24">
                  <c:v>Finland (1)</c:v>
                </c:pt>
                <c:pt idx="25">
                  <c:v>Japan (1)</c:v>
                </c:pt>
                <c:pt idx="26">
                  <c:v>Spain (1)</c:v>
                </c:pt>
                <c:pt idx="27">
                  <c:v>Australia (1)</c:v>
                </c:pt>
                <c:pt idx="28">
                  <c:v>Netherlands (1)</c:v>
                </c:pt>
              </c:strCache>
            </c:strRef>
          </c:cat>
          <c:val>
            <c:numRef>
              <c:f>'Figure PH4.2.2'!$Q$5:$Q$33</c:f>
              <c:numCache>
                <c:formatCode>0%</c:formatCode>
                <c:ptCount val="29"/>
                <c:pt idx="0">
                  <c:v>0</c:v>
                </c:pt>
                <c:pt idx="1">
                  <c:v>0</c:v>
                </c:pt>
                <c:pt idx="2">
                  <c:v>0</c:v>
                </c:pt>
                <c:pt idx="3">
                  <c:v>0</c:v>
                </c:pt>
                <c:pt idx="5">
                  <c:v>0.124</c:v>
                </c:pt>
                <c:pt idx="6">
                  <c:v>3.2297379646556976E-2</c:v>
                </c:pt>
                <c:pt idx="7">
                  <c:v>0</c:v>
                </c:pt>
                <c:pt idx="8">
                  <c:v>0</c:v>
                </c:pt>
                <c:pt idx="9">
                  <c:v>0.28923649196432827</c:v>
                </c:pt>
                <c:pt idx="10">
                  <c:v>0</c:v>
                </c:pt>
                <c:pt idx="11">
                  <c:v>0</c:v>
                </c:pt>
                <c:pt idx="12">
                  <c:v>0</c:v>
                </c:pt>
                <c:pt idx="13">
                  <c:v>0</c:v>
                </c:pt>
                <c:pt idx="14">
                  <c:v>0</c:v>
                </c:pt>
                <c:pt idx="15">
                  <c:v>0</c:v>
                </c:pt>
                <c:pt idx="16">
                  <c:v>0</c:v>
                </c:pt>
                <c:pt idx="17">
                  <c:v>6.6395789084864709E-2</c:v>
                </c:pt>
                <c:pt idx="18">
                  <c:v>0.38800163800163801</c:v>
                </c:pt>
                <c:pt idx="19">
                  <c:v>0.3202249846386539</c:v>
                </c:pt>
                <c:pt idx="20">
                  <c:v>8.8268178340950559E-3</c:v>
                </c:pt>
                <c:pt idx="21">
                  <c:v>0</c:v>
                </c:pt>
                <c:pt idx="22">
                  <c:v>0</c:v>
                </c:pt>
                <c:pt idx="23">
                  <c:v>9.8814229249011856E-2</c:v>
                </c:pt>
                <c:pt idx="24">
                  <c:v>0</c:v>
                </c:pt>
                <c:pt idx="25">
                  <c:v>0</c:v>
                </c:pt>
                <c:pt idx="26">
                  <c:v>0</c:v>
                </c:pt>
                <c:pt idx="27">
                  <c:v>0</c:v>
                </c:pt>
                <c:pt idx="28">
                  <c:v>0.21418750852021901</c:v>
                </c:pt>
              </c:numCache>
            </c:numRef>
          </c:val>
          <c:extLst>
            <c:ext xmlns:c16="http://schemas.microsoft.com/office/drawing/2014/chart" uri="{C3380CC4-5D6E-409C-BE32-E72D297353CC}">
              <c16:uniqueId val="{00000003-9C32-47E0-802F-65CF2CB89019}"/>
            </c:ext>
          </c:extLst>
        </c:ser>
        <c:ser>
          <c:idx val="4"/>
          <c:order val="4"/>
          <c:tx>
            <c:strRef>
              <c:f>'Figure PH4.2.2'!$R$4</c:f>
              <c:strCache>
                <c:ptCount val="1"/>
                <c:pt idx="0">
                  <c:v>Other types of providers</c:v>
                </c:pt>
              </c:strCache>
            </c:strRef>
          </c:tx>
          <c:spPr>
            <a:solidFill>
              <a:srgbClr val="83D2E3"/>
            </a:solidFill>
            <a:ln>
              <a:noFill/>
            </a:ln>
            <a:effectLst/>
            <a:extLst>
              <a:ext uri="{91240B29-F687-4F45-9708-019B960494DF}">
                <a14:hiddenLine xmlns:a14="http://schemas.microsoft.com/office/drawing/2010/main">
                  <a:solidFill>
                    <a:sysClr val="windowText" lastClr="000000"/>
                  </a:solidFill>
                </a14:hiddenLine>
              </a:ext>
            </a:extLst>
          </c:spPr>
          <c:invertIfNegative val="0"/>
          <c:cat>
            <c:strRef>
              <c:f>'Figure PH4.2.2'!$M$5:$M$33</c:f>
              <c:strCache>
                <c:ptCount val="29"/>
                <c:pt idx="0">
                  <c:v>Romania</c:v>
                </c:pt>
                <c:pt idx="1">
                  <c:v>Belgium</c:v>
                </c:pt>
                <c:pt idx="2">
                  <c:v>Malta (1)</c:v>
                </c:pt>
                <c:pt idx="3">
                  <c:v>New Zealand</c:v>
                </c:pt>
                <c:pt idx="4">
                  <c:v>Italy</c:v>
                </c:pt>
                <c:pt idx="5">
                  <c:v>Korea (1)</c:v>
                </c:pt>
                <c:pt idx="6">
                  <c:v>Luxembourg (1)</c:v>
                </c:pt>
                <c:pt idx="7">
                  <c:v>Canada</c:v>
                </c:pt>
                <c:pt idx="8">
                  <c:v>Denmark (1)</c:v>
                </c:pt>
                <c:pt idx="9">
                  <c:v>Slovenia (1)</c:v>
                </c:pt>
                <c:pt idx="10">
                  <c:v>Portugal (1)</c:v>
                </c:pt>
                <c:pt idx="11">
                  <c:v>Norway (1)</c:v>
                </c:pt>
                <c:pt idx="12">
                  <c:v>Iceland (1)</c:v>
                </c:pt>
                <c:pt idx="13">
                  <c:v>Lithuania</c:v>
                </c:pt>
                <c:pt idx="14">
                  <c:v>Hungary</c:v>
                </c:pt>
                <c:pt idx="15">
                  <c:v>Latvia (1)</c:v>
                </c:pt>
                <c:pt idx="16">
                  <c:v>Slovak Republic</c:v>
                </c:pt>
                <c:pt idx="17">
                  <c:v>Czech Republic (1)</c:v>
                </c:pt>
                <c:pt idx="18">
                  <c:v>Estonia</c:v>
                </c:pt>
                <c:pt idx="19">
                  <c:v>Ireland (1)</c:v>
                </c:pt>
                <c:pt idx="20">
                  <c:v>France</c:v>
                </c:pt>
                <c:pt idx="21">
                  <c:v>Poland</c:v>
                </c:pt>
                <c:pt idx="22">
                  <c:v>United Kingdom: England (1)</c:v>
                </c:pt>
                <c:pt idx="23">
                  <c:v>Austria</c:v>
                </c:pt>
                <c:pt idx="24">
                  <c:v>Finland (1)</c:v>
                </c:pt>
                <c:pt idx="25">
                  <c:v>Japan (1)</c:v>
                </c:pt>
                <c:pt idx="26">
                  <c:v>Spain (1)</c:v>
                </c:pt>
                <c:pt idx="27">
                  <c:v>Australia (1)</c:v>
                </c:pt>
                <c:pt idx="28">
                  <c:v>Netherlands (1)</c:v>
                </c:pt>
              </c:strCache>
            </c:strRef>
          </c:cat>
          <c:val>
            <c:numRef>
              <c:f>'Figure PH4.2.2'!$R$5:$R$33</c:f>
              <c:numCache>
                <c:formatCode>0%</c:formatCode>
                <c:ptCount val="29"/>
                <c:pt idx="0">
                  <c:v>0</c:v>
                </c:pt>
                <c:pt idx="1">
                  <c:v>0</c:v>
                </c:pt>
                <c:pt idx="3">
                  <c:v>0</c:v>
                </c:pt>
                <c:pt idx="4">
                  <c:v>0.04</c:v>
                </c:pt>
                <c:pt idx="7">
                  <c:v>2.7578874556470723E-2</c:v>
                </c:pt>
                <c:pt idx="8">
                  <c:v>0.30508474576271188</c:v>
                </c:pt>
                <c:pt idx="11">
                  <c:v>0</c:v>
                </c:pt>
                <c:pt idx="12">
                  <c:v>0</c:v>
                </c:pt>
                <c:pt idx="13">
                  <c:v>0</c:v>
                </c:pt>
                <c:pt idx="14">
                  <c:v>0</c:v>
                </c:pt>
                <c:pt idx="16">
                  <c:v>0</c:v>
                </c:pt>
                <c:pt idx="18">
                  <c:v>0</c:v>
                </c:pt>
                <c:pt idx="19">
                  <c:v>0</c:v>
                </c:pt>
                <c:pt idx="20">
                  <c:v>1.9615150742433456E-5</c:v>
                </c:pt>
                <c:pt idx="21">
                  <c:v>1.0505836575875487E-2</c:v>
                </c:pt>
                <c:pt idx="22">
                  <c:v>0</c:v>
                </c:pt>
                <c:pt idx="23">
                  <c:v>0</c:v>
                </c:pt>
                <c:pt idx="24">
                  <c:v>0.23314314787222445</c:v>
                </c:pt>
                <c:pt idx="25">
                  <c:v>1</c:v>
                </c:pt>
                <c:pt idx="26">
                  <c:v>1</c:v>
                </c:pt>
                <c:pt idx="27">
                  <c:v>0</c:v>
                </c:pt>
                <c:pt idx="28">
                  <c:v>0</c:v>
                </c:pt>
              </c:numCache>
            </c:numRef>
          </c:val>
          <c:extLst>
            <c:ext xmlns:c16="http://schemas.microsoft.com/office/drawing/2014/chart" uri="{C3380CC4-5D6E-409C-BE32-E72D297353CC}">
              <c16:uniqueId val="{00000004-9C32-47E0-802F-65CF2CB89019}"/>
            </c:ext>
          </c:extLst>
        </c:ser>
        <c:dLbls>
          <c:showLegendKey val="0"/>
          <c:showVal val="0"/>
          <c:showCatName val="0"/>
          <c:showSerName val="0"/>
          <c:showPercent val="0"/>
          <c:showBubbleSize val="0"/>
        </c:dLbls>
        <c:gapWidth val="150"/>
        <c:overlap val="100"/>
        <c:axId val="212564992"/>
        <c:axId val="212567168"/>
      </c:barChart>
      <c:catAx>
        <c:axId val="21256499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12567168"/>
        <c:crosses val="autoZero"/>
        <c:auto val="1"/>
        <c:lblAlgn val="ctr"/>
        <c:lblOffset val="0"/>
        <c:tickLblSkip val="1"/>
        <c:noMultiLvlLbl val="0"/>
      </c:catAx>
      <c:valAx>
        <c:axId val="212567168"/>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1256499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9853218927511581E-2"/>
          <c:y val="1.9920803043647736E-2"/>
          <c:w val="0.92808070109132457"/>
          <c:h val="0.10956441674006254"/>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0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5"/>
          <c:order val="1"/>
          <c:tx>
            <c:strRef>
              <c:f>'Figure PH4.2.3'!$O$4</c:f>
              <c:strCache>
                <c:ptCount val="1"/>
                <c:pt idx="0">
                  <c:v>Around 2020</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'Figure PH4.2.3'!$L$6:$L$37</c:f>
              <c:strCache>
                <c:ptCount val="32"/>
                <c:pt idx="0">
                  <c:v>Netherlands (1)</c:v>
                </c:pt>
                <c:pt idx="1">
                  <c:v>Austria (2)</c:v>
                </c:pt>
                <c:pt idx="2">
                  <c:v>Denmark</c:v>
                </c:pt>
                <c:pt idx="3">
                  <c:v>United Kingdom</c:v>
                </c:pt>
                <c:pt idx="4">
                  <c:v>France</c:v>
                </c:pt>
                <c:pt idx="5">
                  <c:v>Ireland</c:v>
                </c:pt>
                <c:pt idx="6">
                  <c:v>Iceland (3, 4)</c:v>
                </c:pt>
                <c:pt idx="7">
                  <c:v>Finland</c:v>
                </c:pt>
                <c:pt idx="8">
                  <c:v>Korea</c:v>
                </c:pt>
                <c:pt idx="9">
                  <c:v>Switzerland</c:v>
                </c:pt>
                <c:pt idx="10">
                  <c:v>Poland</c:v>
                </c:pt>
                <c:pt idx="11">
                  <c:v>Malta (4)</c:v>
                </c:pt>
                <c:pt idx="12">
                  <c:v>Slovenia</c:v>
                </c:pt>
                <c:pt idx="13">
                  <c:v>Australia (4)</c:v>
                </c:pt>
                <c:pt idx="14">
                  <c:v>Norway (5)</c:v>
                </c:pt>
                <c:pt idx="15">
                  <c:v>Belgium</c:v>
                </c:pt>
                <c:pt idx="16">
                  <c:v>New Zealand (6)</c:v>
                </c:pt>
                <c:pt idx="17">
                  <c:v>United States (7)</c:v>
                </c:pt>
                <c:pt idx="18">
                  <c:v>Canada (8)</c:v>
                </c:pt>
                <c:pt idx="19">
                  <c:v>Japan</c:v>
                </c:pt>
                <c:pt idx="20">
                  <c:v>Germany </c:v>
                </c:pt>
                <c:pt idx="21">
                  <c:v>Hungary</c:v>
                </c:pt>
                <c:pt idx="22">
                  <c:v>Italy </c:v>
                </c:pt>
                <c:pt idx="23">
                  <c:v>Portugal</c:v>
                </c:pt>
                <c:pt idx="24">
                  <c:v>Latvia (4)</c:v>
                </c:pt>
                <c:pt idx="25">
                  <c:v>Slovak Republic</c:v>
                </c:pt>
                <c:pt idx="26">
                  <c:v>Luxembourg</c:v>
                </c:pt>
                <c:pt idx="27">
                  <c:v>Spain (4, 9)</c:v>
                </c:pt>
                <c:pt idx="28">
                  <c:v>Estonia (4)</c:v>
                </c:pt>
                <c:pt idx="29">
                  <c:v>Lithuania (10)</c:v>
                </c:pt>
                <c:pt idx="30">
                  <c:v>Czech Republic (11)</c:v>
                </c:pt>
                <c:pt idx="31">
                  <c:v>Colombia (12)</c:v>
                </c:pt>
              </c:strCache>
            </c:strRef>
          </c:cat>
          <c:val>
            <c:numRef>
              <c:f>'Figure PH4.2.3'!$O$6:$O$37</c:f>
              <c:numCache>
                <c:formatCode>0.0</c:formatCode>
                <c:ptCount val="32"/>
                <c:pt idx="0">
                  <c:v>34.069796635701699</c:v>
                </c:pt>
                <c:pt idx="1">
                  <c:v>23.599999999999998</c:v>
                </c:pt>
                <c:pt idx="2">
                  <c:v>21.379310344827587</c:v>
                </c:pt>
                <c:pt idx="3">
                  <c:v>16.65374375358401</c:v>
                </c:pt>
                <c:pt idx="4">
                  <c:v>14.000000000000002</c:v>
                </c:pt>
                <c:pt idx="5">
                  <c:v>12.695861791884292</c:v>
                </c:pt>
                <c:pt idx="6">
                  <c:v>11.095305832147938</c:v>
                </c:pt>
                <c:pt idx="7">
                  <c:v>10</c:v>
                </c:pt>
                <c:pt idx="8">
                  <c:v>8.9</c:v>
                </c:pt>
                <c:pt idx="10">
                  <c:v>7.6242036147788159</c:v>
                </c:pt>
                <c:pt idx="12">
                  <c:v>4.6703693229489973</c:v>
                </c:pt>
                <c:pt idx="13">
                  <c:v>4.3705840466820609</c:v>
                </c:pt>
                <c:pt idx="14">
                  <c:v>4.3001679480697597</c:v>
                </c:pt>
                <c:pt idx="15">
                  <c:v>2.4</c:v>
                </c:pt>
                <c:pt idx="16">
                  <c:v>4.1702742673666107</c:v>
                </c:pt>
                <c:pt idx="17">
                  <c:v>3.8118940218800201</c:v>
                </c:pt>
                <c:pt idx="18">
                  <c:v>3.6209000145560402</c:v>
                </c:pt>
                <c:pt idx="19">
                  <c:v>3.4833772917336763</c:v>
                </c:pt>
                <c:pt idx="21">
                  <c:v>2.6924474401830012</c:v>
                </c:pt>
                <c:pt idx="22">
                  <c:v>2.4</c:v>
                </c:pt>
                <c:pt idx="24">
                  <c:v>1.890732292242405</c:v>
                </c:pt>
                <c:pt idx="27">
                  <c:v>1.1308203126523195</c:v>
                </c:pt>
                <c:pt idx="28">
                  <c:v>1.0700744598236718</c:v>
                </c:pt>
                <c:pt idx="29">
                  <c:v>0.81076652634687785</c:v>
                </c:pt>
                <c:pt idx="31">
                  <c:v>6.430108858373482E-3</c:v>
                </c:pt>
              </c:numCache>
            </c:numRef>
          </c:val>
          <c:extLst>
            <c:ext xmlns:c16="http://schemas.microsoft.com/office/drawing/2014/chart" uri="{C3380CC4-5D6E-409C-BE32-E72D297353CC}">
              <c16:uniqueId val="{00000000-5B9E-4354-A5D4-555B436F22E5}"/>
            </c:ext>
          </c:extLst>
        </c:ser>
        <c:dLbls>
          <c:showLegendKey val="0"/>
          <c:showVal val="0"/>
          <c:showCatName val="0"/>
          <c:showSerName val="0"/>
          <c:showPercent val="0"/>
          <c:showBubbleSize val="0"/>
        </c:dLbls>
        <c:gapWidth val="150"/>
        <c:axId val="240218112"/>
        <c:axId val="240231936"/>
      </c:barChart>
      <c:lineChart>
        <c:grouping val="standard"/>
        <c:varyColors val="0"/>
        <c:ser>
          <c:idx val="3"/>
          <c:order val="0"/>
          <c:tx>
            <c:strRef>
              <c:f>'Figure PH4.2.3'!$M$4</c:f>
              <c:strCache>
                <c:ptCount val="1"/>
                <c:pt idx="0">
                  <c:v>Around 2010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7FA8D9"/>
              </a:solidFill>
              <a:ln w="6350">
                <a:solidFill>
                  <a:srgbClr val="7FA8D9"/>
                </a:solidFill>
                <a:prstDash val="solid"/>
              </a:ln>
              <a:effectLst/>
              <a:extLst/>
            </c:spPr>
          </c:marker>
          <c:cat>
            <c:strLit>
              <c:ptCount val="34"/>
              <c:pt idx="0">
                <c:v>Netherlands</c:v>
              </c:pt>
              <c:pt idx="1">
                <c:v>Denmark</c:v>
              </c:pt>
              <c:pt idx="2">
                <c:v>Austria</c:v>
              </c:pt>
              <c:pt idx="3">
                <c:v>United Kingdom</c:v>
              </c:pt>
              <c:pt idx="4">
                <c:v>France</c:v>
              </c:pt>
              <c:pt idx="5">
                <c:v>Ireland</c:v>
              </c:pt>
              <c:pt idx="6">
                <c:v>Iceland</c:v>
              </c:pt>
              <c:pt idx="7">
                <c:v>Finland</c:v>
              </c:pt>
              <c:pt idx="8">
                <c:v>Korea</c:v>
              </c:pt>
              <c:pt idx="9">
                <c:v>Switzerland</c:v>
              </c:pt>
              <c:pt idx="10">
                <c:v>Poland</c:v>
              </c:pt>
              <c:pt idx="11">
                <c:v>Malta</c:v>
              </c:pt>
              <c:pt idx="12">
                <c:v>Australia</c:v>
              </c:pt>
              <c:pt idx="13">
                <c:v>Norway</c:v>
              </c:pt>
              <c:pt idx="14">
                <c:v>Italy</c:v>
              </c:pt>
              <c:pt idx="15">
                <c:v>Belgium</c:v>
              </c:pt>
              <c:pt idx="16">
                <c:v>New Zealand*</c:v>
              </c:pt>
              <c:pt idx="17">
                <c:v>United States*</c:v>
              </c:pt>
              <c:pt idx="18">
                <c:v>Canada*</c:v>
              </c:pt>
              <c:pt idx="19">
                <c:v>Japan</c:v>
              </c:pt>
              <c:pt idx="20">
                <c:v>Germany</c:v>
              </c:pt>
              <c:pt idx="21">
                <c:v>Turkey*</c:v>
              </c:pt>
              <c:pt idx="22">
                <c:v>Portugal</c:v>
              </c:pt>
              <c:pt idx="23">
                <c:v>Latvia</c:v>
              </c:pt>
              <c:pt idx="24">
                <c:v>Slovak Republic</c:v>
              </c:pt>
              <c:pt idx="25">
                <c:v>Luxembourg</c:v>
              </c:pt>
              <c:pt idx="26">
                <c:v>Spain*</c:v>
              </c:pt>
              <c:pt idx="27">
                <c:v>Estonia</c:v>
              </c:pt>
              <c:pt idx="28">
                <c:v>Lithuania</c:v>
              </c:pt>
              <c:pt idx="29">
                <c:v>Czech Republic</c:v>
              </c:pt>
              <c:pt idx="30">
                <c:v>Colombia*</c:v>
              </c:pt>
              <c:pt idx="31">
                <c:v>Lithuania</c:v>
              </c:pt>
              <c:pt idx="32">
                <c:v>Czech Republic</c:v>
              </c:pt>
              <c:pt idx="33">
                <c:v>Colombia*</c:v>
              </c:pt>
            </c:strLit>
          </c:cat>
          <c:val>
            <c:numRef>
              <c:f>'Figure PH4.2.3'!$M$6:$M$34</c:f>
              <c:numCache>
                <c:formatCode>0.0</c:formatCode>
                <c:ptCount val="29"/>
                <c:pt idx="0">
                  <c:v>37.97825211</c:v>
                </c:pt>
                <c:pt idx="1">
                  <c:v>24</c:v>
                </c:pt>
                <c:pt idx="2">
                  <c:v>21.777777777777775</c:v>
                </c:pt>
                <c:pt idx="3">
                  <c:v>18.12</c:v>
                </c:pt>
                <c:pt idx="4">
                  <c:v>13.53646947018294</c:v>
                </c:pt>
                <c:pt idx="5">
                  <c:v>12.722792998954807</c:v>
                </c:pt>
                <c:pt idx="6">
                  <c:v>8.6355125902716754</c:v>
                </c:pt>
                <c:pt idx="7">
                  <c:v>13.245390480159431</c:v>
                </c:pt>
                <c:pt idx="8">
                  <c:v>6.3</c:v>
                </c:pt>
                <c:pt idx="9">
                  <c:v>8</c:v>
                </c:pt>
                <c:pt idx="10">
                  <c:v>10.086709939728715</c:v>
                </c:pt>
                <c:pt idx="11">
                  <c:v>5.5</c:v>
                </c:pt>
                <c:pt idx="12">
                  <c:v>5.3749692182379576</c:v>
                </c:pt>
                <c:pt idx="13">
                  <c:v>4.417000333046385</c:v>
                </c:pt>
                <c:pt idx="14">
                  <c:v>4.6104849874682063</c:v>
                </c:pt>
                <c:pt idx="16">
                  <c:v>4.2828012988689279</c:v>
                </c:pt>
                <c:pt idx="17">
                  <c:v>3.9320614239181011</c:v>
                </c:pt>
                <c:pt idx="18">
                  <c:v>3.3668212160570303</c:v>
                </c:pt>
                <c:pt idx="20">
                  <c:v>3.2305000000000001</c:v>
                </c:pt>
                <c:pt idx="21">
                  <c:v>3.6766268222788834</c:v>
                </c:pt>
                <c:pt idx="23">
                  <c:v>2.0195100639299328</c:v>
                </c:pt>
                <c:pt idx="25">
                  <c:v>1.6160734113089548</c:v>
                </c:pt>
                <c:pt idx="26">
                  <c:v>1.5781957020374209</c:v>
                </c:pt>
                <c:pt idx="28">
                  <c:v>1.1246733384920133</c:v>
                </c:pt>
              </c:numCache>
            </c:numRef>
          </c:val>
          <c:smooth val="0"/>
          <c:extLst>
            <c:ext xmlns:c16="http://schemas.microsoft.com/office/drawing/2014/chart" uri="{C3380CC4-5D6E-409C-BE32-E72D297353CC}">
              <c16:uniqueId val="{00000001-5B9E-4354-A5D4-555B436F22E5}"/>
            </c:ext>
          </c:extLst>
        </c:ser>
        <c:dLbls>
          <c:showLegendKey val="0"/>
          <c:showVal val="0"/>
          <c:showCatName val="0"/>
          <c:showSerName val="0"/>
          <c:showPercent val="0"/>
          <c:showBubbleSize val="0"/>
        </c:dLbls>
        <c:marker val="1"/>
        <c:smooth val="0"/>
        <c:axId val="240218112"/>
        <c:axId val="240231936"/>
      </c:lineChart>
      <c:catAx>
        <c:axId val="2402181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0231936"/>
        <c:crosses val="autoZero"/>
        <c:auto val="1"/>
        <c:lblAlgn val="ctr"/>
        <c:lblOffset val="0"/>
        <c:tickLblSkip val="1"/>
        <c:noMultiLvlLbl val="0"/>
      </c:catAx>
      <c:valAx>
        <c:axId val="24023193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4021811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7161147970508745E-2"/>
          <c:y val="1.9920803043647736E-2"/>
          <c:w val="0.93035665318773497"/>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Lst>
  </c:spPr>
  <c:printSettings>
    <c:headerFooter/>
    <c:pageMargins b="0.75000000000000011" l="0.70000000000000007" r="0.70000000000000007" t="0.75000000000000011" header="0.30000000000000004" footer="0.3000000000000000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38102</xdr:colOff>
      <xdr:row>4</xdr:row>
      <xdr:rowOff>47625</xdr:rowOff>
    </xdr:from>
    <xdr:to>
      <xdr:col>8</xdr:col>
      <xdr:colOff>589615</xdr:colOff>
      <xdr:row>18</xdr:row>
      <xdr:rowOff>45023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0.43858</cdr:x>
      <cdr:y>0.04722</cdr:y>
    </cdr:from>
    <cdr:to>
      <cdr:x>0.46337</cdr:x>
      <cdr:y>0.07545</cdr:y>
    </cdr:to>
    <cdr:sp macro="" textlink="">
      <cdr:nvSpPr>
        <cdr:cNvPr id="19" name="xlamShapesMarker"/>
        <cdr:cNvSpPr/>
      </cdr:nvSpPr>
      <cdr:spPr>
        <a:xfrm xmlns:a="http://schemas.openxmlformats.org/drawingml/2006/main">
          <a:off x="2403732" y="120742"/>
          <a:ext cx="135866" cy="72191"/>
        </a:xfrm>
        <a:prstGeom xmlns:a="http://schemas.openxmlformats.org/drawingml/2006/main" prst="rect">
          <a:avLst/>
        </a:prstGeom>
        <a:solidFill xmlns:a="http://schemas.openxmlformats.org/drawingml/2006/main">
          <a:schemeClr val="accent1"/>
        </a:solidFill>
        <a:ln xmlns:a="http://schemas.openxmlformats.org/drawingml/2006/main" w="3175" cap="flat" cmpd="sng" algn="ctr">
          <a:noFill/>
          <a:prstDash val="solid"/>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solidFill>
              <a:schemeClr val="accent1"/>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38100</xdr:rowOff>
    </xdr:from>
    <xdr:to>
      <xdr:col>8</xdr:col>
      <xdr:colOff>627713</xdr:colOff>
      <xdr:row>16</xdr:row>
      <xdr:rowOff>6923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0.75292</cdr:x>
      <cdr:y>0.18568</cdr:y>
    </cdr:from>
    <cdr:to>
      <cdr:x>0.8996</cdr:x>
      <cdr:y>0.22886</cdr:y>
    </cdr:to>
    <cdr:sp macro="" textlink="">
      <cdr:nvSpPr>
        <cdr:cNvPr id="2" name="TextBox 1"/>
        <cdr:cNvSpPr txBox="1"/>
      </cdr:nvSpPr>
      <cdr:spPr>
        <a:xfrm xmlns:a="http://schemas.openxmlformats.org/drawingml/2006/main">
          <a:off x="4107180" y="655320"/>
          <a:ext cx="80010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0.30929</cdr:x>
      <cdr:y>0.0446</cdr:y>
    </cdr:from>
    <cdr:to>
      <cdr:x>0.32219</cdr:x>
      <cdr:y>0.0736</cdr:y>
    </cdr:to>
    <cdr:sp macro="" textlink="">
      <cdr:nvSpPr>
        <cdr:cNvPr id="9" name="xlamShapesMarker"/>
        <cdr:cNvSpPr/>
      </cdr:nvSpPr>
      <cdr:spPr>
        <a:xfrm xmlns:a="http://schemas.openxmlformats.org/drawingml/2006/main">
          <a:off x="177322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0.28733</cdr:x>
      <cdr:y>0.04256</cdr:y>
    </cdr:from>
    <cdr:to>
      <cdr:x>0.31245</cdr:x>
      <cdr:y>0.07079</cdr:y>
    </cdr:to>
    <cdr:sp macro="" textlink="">
      <cdr:nvSpPr>
        <cdr:cNvPr id="10" name="xlamShapesMarker"/>
        <cdr:cNvSpPr/>
      </cdr:nvSpPr>
      <cdr:spPr>
        <a:xfrm xmlns:a="http://schemas.openxmlformats.org/drawingml/2006/main">
          <a:off x="1647296"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304800</xdr:rowOff>
    </xdr:from>
    <xdr:to>
      <xdr:col>9</xdr:col>
      <xdr:colOff>65738</xdr:colOff>
      <xdr:row>15</xdr:row>
      <xdr:rowOff>6923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38100</xdr:rowOff>
    </xdr:from>
    <xdr:to>
      <xdr:col>7</xdr:col>
      <xdr:colOff>1690687</xdr:colOff>
      <xdr:row>16</xdr:row>
      <xdr:rowOff>6923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0.75292</cdr:x>
      <cdr:y>0.18568</cdr:y>
    </cdr:from>
    <cdr:to>
      <cdr:x>0.8996</cdr:x>
      <cdr:y>0.22886</cdr:y>
    </cdr:to>
    <cdr:sp macro="" textlink="">
      <cdr:nvSpPr>
        <cdr:cNvPr id="2" name="TextBox 1"/>
        <cdr:cNvSpPr txBox="1"/>
      </cdr:nvSpPr>
      <cdr:spPr>
        <a:xfrm xmlns:a="http://schemas.openxmlformats.org/drawingml/2006/main">
          <a:off x="4107180" y="655320"/>
          <a:ext cx="80010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0.30954</cdr:x>
      <cdr:y>0.0446</cdr:y>
    </cdr:from>
    <cdr:to>
      <cdr:x>0.32227</cdr:x>
      <cdr:y>0.0736</cdr:y>
    </cdr:to>
    <cdr:sp macro="" textlink="">
      <cdr:nvSpPr>
        <cdr:cNvPr id="5" name="xlamShapesMarker"/>
        <cdr:cNvSpPr/>
      </cdr:nvSpPr>
      <cdr:spPr>
        <a:xfrm xmlns:a="http://schemas.openxmlformats.org/drawingml/2006/main">
          <a:off x="179821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0.28786</cdr:x>
      <cdr:y>0.04256</cdr:y>
    </cdr:from>
    <cdr:to>
      <cdr:x>0.31265</cdr:x>
      <cdr:y>0.07079</cdr:y>
    </cdr:to>
    <cdr:sp macro="" textlink="">
      <cdr:nvSpPr>
        <cdr:cNvPr id="6" name="xlamShapesMarker"/>
        <cdr:cNvSpPr/>
      </cdr:nvSpPr>
      <cdr:spPr>
        <a:xfrm xmlns:a="http://schemas.openxmlformats.org/drawingml/2006/main">
          <a:off x="1672286"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oecd.org/eshare/els/pc/Deliverables/Housing/Policy%20Briefs/Social%20Housing/QuA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ource1"/>
      <sheetName val="Priority"/>
      <sheetName val="SH Stock"/>
      <sheetName val="SH Stock (2)"/>
      <sheetName val="SH Stock (3)"/>
      <sheetName val="Crowding"/>
      <sheetName val="SH and Burden"/>
      <sheetName val="HH in SH"/>
      <sheetName val="Providers"/>
      <sheetName val="Waiting List"/>
      <sheetName val="HA and SH"/>
      <sheetName val="Tenure"/>
      <sheetName val="Groups in SH"/>
      <sheetName val="Source7.2"/>
      <sheetName val="Sheet1"/>
      <sheetName val="US_calc"/>
      <sheetName val="Source AHD"/>
      <sheetName val="HH_IDD"/>
      <sheetName val="HH_EU"/>
      <sheetName val="CountryCodes"/>
    </sheetNames>
    <sheetDataSet>
      <sheetData sheetId="0"/>
      <sheetData sheetId="1"/>
      <sheetData sheetId="2"/>
      <sheetData sheetId="3"/>
      <sheetData sheetId="4"/>
      <sheetData sheetId="5">
        <row r="64">
          <cell r="L64" t="str">
            <v>Netherlands</v>
          </cell>
        </row>
        <row r="65">
          <cell r="L65" t="str">
            <v>Denmark</v>
          </cell>
        </row>
        <row r="66">
          <cell r="L66" t="str">
            <v>Austria</v>
          </cell>
        </row>
        <row r="67">
          <cell r="L67" t="str">
            <v>United Kingdom</v>
          </cell>
        </row>
        <row r="68">
          <cell r="L68" t="str">
            <v>France</v>
          </cell>
        </row>
        <row r="69">
          <cell r="L69" t="str">
            <v>Ireland</v>
          </cell>
        </row>
        <row r="70">
          <cell r="L70" t="str">
            <v>Iceland</v>
          </cell>
        </row>
        <row r="71">
          <cell r="L71" t="str">
            <v>Finland</v>
          </cell>
        </row>
        <row r="72">
          <cell r="L72" t="str">
            <v>Korea</v>
          </cell>
        </row>
        <row r="73">
          <cell r="L73" t="str">
            <v>Switzerland</v>
          </cell>
        </row>
        <row r="74">
          <cell r="L74" t="str">
            <v>Poland</v>
          </cell>
        </row>
        <row r="75">
          <cell r="L75" t="str">
            <v>Malta</v>
          </cell>
        </row>
        <row r="76">
          <cell r="L76" t="str">
            <v>Australia</v>
          </cell>
        </row>
        <row r="77">
          <cell r="L77" t="str">
            <v>Norway</v>
          </cell>
        </row>
        <row r="78">
          <cell r="L78" t="str">
            <v>Italy</v>
          </cell>
        </row>
        <row r="79">
          <cell r="L79" t="str">
            <v>Belgium</v>
          </cell>
        </row>
        <row r="80">
          <cell r="L80" t="str">
            <v>New Zealand*</v>
          </cell>
        </row>
        <row r="81">
          <cell r="L81" t="str">
            <v>United States*</v>
          </cell>
        </row>
        <row r="82">
          <cell r="L82" t="str">
            <v>Canada*</v>
          </cell>
        </row>
        <row r="83">
          <cell r="L83" t="str">
            <v>Japan</v>
          </cell>
        </row>
        <row r="84">
          <cell r="L84" t="str">
            <v>Germany</v>
          </cell>
        </row>
        <row r="85">
          <cell r="L85" t="str">
            <v>Turkey*</v>
          </cell>
        </row>
        <row r="86">
          <cell r="L86" t="str">
            <v>Portugal</v>
          </cell>
        </row>
        <row r="87">
          <cell r="L87" t="str">
            <v>Latvia</v>
          </cell>
        </row>
        <row r="88">
          <cell r="L88" t="str">
            <v>Slovak Republic</v>
          </cell>
        </row>
        <row r="89">
          <cell r="L89" t="str">
            <v>Luxembourg</v>
          </cell>
        </row>
        <row r="90">
          <cell r="L90" t="str">
            <v>Spain*</v>
          </cell>
        </row>
        <row r="91">
          <cell r="L91" t="str">
            <v>Estonia</v>
          </cell>
        </row>
        <row r="92">
          <cell r="L92" t="str">
            <v>Lithuania</v>
          </cell>
        </row>
        <row r="93">
          <cell r="L93" t="str">
            <v>Czech Republic</v>
          </cell>
        </row>
        <row r="94">
          <cell r="L94" t="str">
            <v>Colombia*</v>
          </cell>
        </row>
        <row r="95">
          <cell r="L95" t="str">
            <v>Lithuania</v>
          </cell>
        </row>
        <row r="96">
          <cell r="L96" t="str">
            <v>Czech Republic</v>
          </cell>
        </row>
        <row r="97">
          <cell r="L97" t="str">
            <v>Colombia*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isclaimer:%20http://oe.cd/disclaim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tabSelected="1" zoomScale="115" zoomScaleNormal="115" workbookViewId="0"/>
  </sheetViews>
  <sheetFormatPr defaultColWidth="9.140625" defaultRowHeight="12.75"/>
  <cols>
    <col min="1" max="1" width="10.5703125" style="1" customWidth="1"/>
    <col min="2" max="2" width="10.140625" style="1" bestFit="1" customWidth="1"/>
    <col min="3" max="9" width="9.140625" style="1"/>
    <col min="10" max="10" width="9.28515625" style="1" customWidth="1"/>
    <col min="11" max="11" width="5.5703125" style="1" customWidth="1"/>
    <col min="12" max="12" width="10.7109375" style="1" customWidth="1"/>
    <col min="13" max="15" width="15.85546875" style="1" customWidth="1"/>
    <col min="16" max="16" width="10.7109375" style="80" customWidth="1"/>
    <col min="17" max="18" width="9.140625" style="1"/>
    <col min="19" max="19" width="9.140625" style="42"/>
    <col min="20" max="16384" width="9.140625" style="1"/>
  </cols>
  <sheetData>
    <row r="1" spans="1:16">
      <c r="M1" s="5"/>
      <c r="N1" s="6"/>
      <c r="O1" s="30"/>
    </row>
    <row r="2" spans="1:16" ht="12.75" customHeight="1">
      <c r="A2" s="115" t="s">
        <v>26</v>
      </c>
      <c r="B2" s="116"/>
      <c r="C2" s="116"/>
      <c r="D2" s="116"/>
      <c r="E2" s="116"/>
      <c r="F2" s="116"/>
      <c r="G2" s="116"/>
      <c r="H2" s="116"/>
      <c r="I2" s="116"/>
      <c r="J2" s="31"/>
      <c r="K2" s="31"/>
      <c r="M2" s="115" t="s">
        <v>27</v>
      </c>
      <c r="N2" s="115"/>
      <c r="O2" s="115"/>
    </row>
    <row r="3" spans="1:16" ht="22.5" customHeight="1">
      <c r="A3" s="116"/>
      <c r="B3" s="116"/>
      <c r="C3" s="116"/>
      <c r="D3" s="116"/>
      <c r="E3" s="116"/>
      <c r="F3" s="116"/>
      <c r="G3" s="116"/>
      <c r="H3" s="116"/>
      <c r="I3" s="116"/>
      <c r="J3" s="31"/>
      <c r="K3" s="31"/>
      <c r="L3" s="48"/>
      <c r="M3" s="115"/>
      <c r="N3" s="115"/>
      <c r="O3" s="115"/>
      <c r="P3" s="81"/>
    </row>
    <row r="4" spans="1:16" ht="13.5" customHeight="1">
      <c r="A4" s="117" t="s">
        <v>81</v>
      </c>
      <c r="B4" s="117"/>
      <c r="C4" s="117"/>
      <c r="D4" s="117"/>
      <c r="E4" s="117"/>
      <c r="F4" s="117"/>
      <c r="G4" s="117"/>
      <c r="H4" s="117"/>
      <c r="I4" s="117"/>
      <c r="J4" s="31"/>
      <c r="K4" s="32"/>
      <c r="M4" s="118" t="s">
        <v>81</v>
      </c>
      <c r="N4" s="118"/>
      <c r="O4" s="118"/>
      <c r="P4" s="81"/>
    </row>
    <row r="5" spans="1:16" ht="14.25" thickBot="1">
      <c r="A5" s="69"/>
      <c r="B5" s="69"/>
      <c r="C5" s="69"/>
      <c r="D5" s="69"/>
      <c r="E5" s="69"/>
      <c r="F5" s="69"/>
      <c r="G5" s="69"/>
      <c r="H5" s="69"/>
      <c r="I5" s="69"/>
      <c r="J5" s="70"/>
      <c r="K5" s="32"/>
      <c r="M5" s="119"/>
      <c r="N5" s="119"/>
      <c r="O5" s="119"/>
      <c r="P5" s="81"/>
    </row>
    <row r="6" spans="1:16" ht="25.5">
      <c r="A6" s="70"/>
      <c r="B6" s="70"/>
      <c r="C6" s="70"/>
      <c r="D6" s="70"/>
      <c r="E6" s="70"/>
      <c r="F6" s="70"/>
      <c r="G6" s="70"/>
      <c r="H6" s="70"/>
      <c r="I6" s="70"/>
      <c r="J6" s="70"/>
      <c r="K6" s="31"/>
      <c r="L6" s="42"/>
      <c r="M6" s="43"/>
      <c r="N6" s="39" t="s">
        <v>2</v>
      </c>
      <c r="O6" s="31"/>
      <c r="P6" s="81"/>
    </row>
    <row r="7" spans="1:16">
      <c r="A7" s="70"/>
      <c r="B7" s="70"/>
      <c r="C7" s="70"/>
      <c r="D7" s="70"/>
      <c r="E7" s="70"/>
      <c r="F7" s="70"/>
      <c r="G7" s="70"/>
      <c r="H7" s="70"/>
      <c r="I7" s="70"/>
      <c r="J7" s="70"/>
      <c r="K7" s="42"/>
      <c r="L7" s="42" t="s">
        <v>21</v>
      </c>
      <c r="M7" s="3" t="s">
        <v>76</v>
      </c>
      <c r="N7" s="82">
        <v>34.069796635701699</v>
      </c>
      <c r="O7" s="83">
        <v>2020</v>
      </c>
      <c r="P7" s="81"/>
    </row>
    <row r="8" spans="1:16" ht="13.5">
      <c r="A8" s="70"/>
      <c r="B8" s="70"/>
      <c r="C8" s="70"/>
      <c r="D8" s="70"/>
      <c r="E8" s="70"/>
      <c r="F8" s="70"/>
      <c r="G8" s="70"/>
      <c r="H8" s="70"/>
      <c r="I8" s="70"/>
      <c r="J8" s="70"/>
      <c r="K8" s="42"/>
      <c r="L8" s="42" t="s">
        <v>20</v>
      </c>
      <c r="M8" s="22" t="s">
        <v>80</v>
      </c>
      <c r="N8" s="23">
        <v>23.599999999999998</v>
      </c>
      <c r="O8" s="24">
        <v>2019</v>
      </c>
      <c r="P8" s="84"/>
    </row>
    <row r="9" spans="1:16" ht="13.5">
      <c r="A9" s="70"/>
      <c r="B9" s="70"/>
      <c r="C9" s="70"/>
      <c r="D9" s="70"/>
      <c r="E9" s="70"/>
      <c r="F9" s="70"/>
      <c r="G9" s="70"/>
      <c r="H9" s="70"/>
      <c r="I9" s="70"/>
      <c r="J9" s="70"/>
      <c r="K9" s="42"/>
      <c r="L9" s="42" t="s">
        <v>23</v>
      </c>
      <c r="M9" s="3" t="s">
        <v>23</v>
      </c>
      <c r="N9" s="82">
        <v>21.379310344827587</v>
      </c>
      <c r="O9" s="83">
        <v>2020</v>
      </c>
      <c r="P9" s="84"/>
    </row>
    <row r="10" spans="1:16" ht="13.5">
      <c r="A10" s="70"/>
      <c r="B10" s="70"/>
      <c r="C10" s="70"/>
      <c r="D10" s="70"/>
      <c r="E10" s="70"/>
      <c r="F10" s="70"/>
      <c r="G10" s="70"/>
      <c r="H10" s="70"/>
      <c r="I10" s="70"/>
      <c r="J10" s="70"/>
      <c r="K10" s="42"/>
      <c r="L10" s="42" t="s">
        <v>43</v>
      </c>
      <c r="M10" s="22" t="s">
        <v>43</v>
      </c>
      <c r="N10" s="23">
        <v>16.65374375358401</v>
      </c>
      <c r="O10" s="24">
        <v>2019</v>
      </c>
      <c r="P10" s="84"/>
    </row>
    <row r="11" spans="1:16" ht="13.5">
      <c r="A11" s="70"/>
      <c r="B11" s="70"/>
      <c r="C11" s="70"/>
      <c r="D11" s="70"/>
      <c r="E11" s="70"/>
      <c r="F11" s="70"/>
      <c r="G11" s="70"/>
      <c r="H11" s="70"/>
      <c r="I11" s="70"/>
      <c r="J11" s="70"/>
      <c r="K11" s="42"/>
      <c r="L11" s="42" t="s">
        <v>19</v>
      </c>
      <c r="M11" s="3" t="s">
        <v>19</v>
      </c>
      <c r="N11" s="82">
        <v>14.000000000000002</v>
      </c>
      <c r="O11" s="83">
        <v>2018</v>
      </c>
      <c r="P11" s="84"/>
    </row>
    <row r="12" spans="1:16" ht="13.5">
      <c r="A12" s="70"/>
      <c r="B12" s="70"/>
      <c r="C12" s="70"/>
      <c r="D12" s="70"/>
      <c r="E12" s="70"/>
      <c r="F12" s="70"/>
      <c r="G12" s="70"/>
      <c r="H12" s="70"/>
      <c r="I12" s="70"/>
      <c r="J12" s="70"/>
      <c r="K12" s="42"/>
      <c r="L12" s="42" t="s">
        <v>17</v>
      </c>
      <c r="M12" s="22" t="s">
        <v>17</v>
      </c>
      <c r="N12" s="23">
        <v>12.695861791884292</v>
      </c>
      <c r="O12" s="24">
        <v>2016</v>
      </c>
      <c r="P12" s="84"/>
    </row>
    <row r="13" spans="1:16" ht="13.5">
      <c r="A13" s="70"/>
      <c r="B13" s="70"/>
      <c r="C13" s="70"/>
      <c r="D13" s="70"/>
      <c r="E13" s="70"/>
      <c r="F13" s="70"/>
      <c r="G13" s="70"/>
      <c r="H13" s="70"/>
      <c r="I13" s="70"/>
      <c r="J13" s="70"/>
      <c r="K13" s="42"/>
      <c r="L13" s="42" t="s">
        <v>34</v>
      </c>
      <c r="M13" s="3" t="s">
        <v>91</v>
      </c>
      <c r="N13" s="82">
        <v>11.095305832147938</v>
      </c>
      <c r="O13" s="83">
        <v>2016</v>
      </c>
      <c r="P13" s="84"/>
    </row>
    <row r="14" spans="1:16" ht="13.5">
      <c r="A14" s="70"/>
      <c r="B14" s="70"/>
      <c r="C14" s="70"/>
      <c r="D14" s="70"/>
      <c r="E14" s="70"/>
      <c r="F14" s="70"/>
      <c r="G14" s="70"/>
      <c r="H14" s="70"/>
      <c r="I14" s="70"/>
      <c r="J14" s="70"/>
      <c r="K14" s="42"/>
      <c r="L14" s="42" t="s">
        <v>18</v>
      </c>
      <c r="M14" s="22" t="s">
        <v>18</v>
      </c>
      <c r="N14" s="23">
        <v>10</v>
      </c>
      <c r="O14" s="24">
        <v>2019</v>
      </c>
      <c r="P14" s="84"/>
    </row>
    <row r="15" spans="1:16" ht="13.5">
      <c r="A15" s="70"/>
      <c r="B15" s="70"/>
      <c r="C15" s="70"/>
      <c r="D15" s="70"/>
      <c r="E15" s="70"/>
      <c r="F15" s="70"/>
      <c r="G15" s="70"/>
      <c r="H15" s="70"/>
      <c r="I15" s="70"/>
      <c r="J15" s="70"/>
      <c r="K15" s="42"/>
      <c r="L15" s="42" t="s">
        <v>15</v>
      </c>
      <c r="M15" s="3" t="s">
        <v>15</v>
      </c>
      <c r="N15" s="82">
        <v>8.9</v>
      </c>
      <c r="O15" s="83">
        <v>2018</v>
      </c>
      <c r="P15" s="84"/>
    </row>
    <row r="16" spans="1:16" ht="13.5">
      <c r="A16" s="70"/>
      <c r="B16" s="70"/>
      <c r="C16" s="70"/>
      <c r="D16" s="70"/>
      <c r="E16" s="70"/>
      <c r="F16" s="70"/>
      <c r="G16" s="70"/>
      <c r="H16" s="70"/>
      <c r="I16" s="70"/>
      <c r="J16" s="70"/>
      <c r="K16" s="42"/>
      <c r="L16" s="42" t="s">
        <v>40</v>
      </c>
      <c r="M16" s="22" t="s">
        <v>40</v>
      </c>
      <c r="N16" s="23">
        <v>8</v>
      </c>
      <c r="O16" s="24">
        <v>2013</v>
      </c>
      <c r="P16" s="84"/>
    </row>
    <row r="17" spans="1:16" ht="13.5">
      <c r="A17" s="70"/>
      <c r="B17" s="70"/>
      <c r="C17" s="70"/>
      <c r="D17" s="70"/>
      <c r="E17" s="70"/>
      <c r="F17" s="70"/>
      <c r="G17" s="70"/>
      <c r="H17" s="70"/>
      <c r="I17" s="70"/>
      <c r="J17" s="70"/>
      <c r="K17" s="42"/>
      <c r="L17" s="42" t="s">
        <v>16</v>
      </c>
      <c r="M17" s="3" t="s">
        <v>16</v>
      </c>
      <c r="N17" s="82">
        <v>7.6242036147788159</v>
      </c>
      <c r="O17" s="83">
        <v>2016</v>
      </c>
      <c r="P17" s="84"/>
    </row>
    <row r="18" spans="1:16" ht="13.5">
      <c r="A18" s="70"/>
      <c r="B18" s="70"/>
      <c r="C18" s="70"/>
      <c r="D18" s="70"/>
      <c r="E18" s="70"/>
      <c r="F18" s="70"/>
      <c r="G18" s="70"/>
      <c r="H18" s="70"/>
      <c r="I18" s="70"/>
      <c r="J18" s="70"/>
      <c r="K18" s="42"/>
      <c r="L18" s="42" t="s">
        <v>13</v>
      </c>
      <c r="M18" s="5" t="s">
        <v>82</v>
      </c>
      <c r="N18" s="6">
        <v>7.5246597863549365</v>
      </c>
      <c r="O18" s="24" t="s">
        <v>54</v>
      </c>
      <c r="P18" s="84"/>
    </row>
    <row r="19" spans="1:16" ht="13.5">
      <c r="A19" s="70"/>
      <c r="B19" s="70"/>
      <c r="C19" s="70"/>
      <c r="D19" s="70"/>
      <c r="E19" s="70"/>
      <c r="F19" s="70"/>
      <c r="G19" s="70"/>
      <c r="H19" s="70"/>
      <c r="I19" s="70"/>
      <c r="J19" s="70"/>
      <c r="K19" s="42"/>
      <c r="L19" s="42" t="s">
        <v>3</v>
      </c>
      <c r="M19" s="3" t="s">
        <v>83</v>
      </c>
      <c r="N19" s="82">
        <v>7.0311644756326022</v>
      </c>
      <c r="O19" s="83" t="s">
        <v>54</v>
      </c>
      <c r="P19" s="84"/>
    </row>
    <row r="20" spans="1:16" ht="13.5">
      <c r="A20" s="70"/>
      <c r="B20" s="70"/>
      <c r="C20" s="70"/>
      <c r="D20" s="70"/>
      <c r="E20" s="70"/>
      <c r="F20" s="70"/>
      <c r="G20" s="70"/>
      <c r="H20" s="70"/>
      <c r="I20" s="70"/>
      <c r="J20" s="70"/>
      <c r="K20" s="42"/>
      <c r="L20" s="42" t="s">
        <v>12</v>
      </c>
      <c r="M20" s="22" t="s">
        <v>92</v>
      </c>
      <c r="N20" s="23">
        <v>5.5</v>
      </c>
      <c r="O20" s="24">
        <v>2011</v>
      </c>
      <c r="P20" s="84"/>
    </row>
    <row r="21" spans="1:16" ht="12.75" customHeight="1">
      <c r="A21" s="120" t="s">
        <v>108</v>
      </c>
      <c r="B21" s="120"/>
      <c r="C21" s="120"/>
      <c r="D21" s="120"/>
      <c r="E21" s="120"/>
      <c r="F21" s="120"/>
      <c r="G21" s="120"/>
      <c r="H21" s="120"/>
      <c r="I21" s="120"/>
      <c r="J21" s="70"/>
      <c r="K21" s="42"/>
      <c r="L21" s="42" t="s">
        <v>11</v>
      </c>
      <c r="M21" s="3" t="s">
        <v>3</v>
      </c>
      <c r="N21" s="82">
        <v>4.6703693229489973</v>
      </c>
      <c r="O21" s="83">
        <v>2018</v>
      </c>
      <c r="P21" s="84"/>
    </row>
    <row r="22" spans="1:16" ht="13.5" customHeight="1">
      <c r="A22" s="120"/>
      <c r="B22" s="120"/>
      <c r="C22" s="120"/>
      <c r="D22" s="120"/>
      <c r="E22" s="120"/>
      <c r="F22" s="120"/>
      <c r="G22" s="120"/>
      <c r="H22" s="120"/>
      <c r="I22" s="120"/>
      <c r="J22" s="31"/>
      <c r="K22" s="42"/>
      <c r="L22" s="42" t="s">
        <v>41</v>
      </c>
      <c r="M22" s="5" t="s">
        <v>93</v>
      </c>
      <c r="N22" s="23">
        <v>4.3705840466820609</v>
      </c>
      <c r="O22" s="24">
        <v>2017</v>
      </c>
      <c r="P22" s="84"/>
    </row>
    <row r="23" spans="1:16" ht="12.95" customHeight="1">
      <c r="A23" s="120"/>
      <c r="B23" s="120"/>
      <c r="C23" s="120"/>
      <c r="D23" s="120"/>
      <c r="E23" s="120"/>
      <c r="F23" s="120"/>
      <c r="G23" s="120"/>
      <c r="H23" s="120"/>
      <c r="I23" s="120"/>
      <c r="J23" s="31"/>
      <c r="K23" s="42"/>
      <c r="L23" s="42" t="s">
        <v>42</v>
      </c>
      <c r="M23" s="3" t="s">
        <v>94</v>
      </c>
      <c r="N23" s="82">
        <v>4.3001679480697597</v>
      </c>
      <c r="O23" s="83">
        <v>2017</v>
      </c>
      <c r="P23" s="84"/>
    </row>
    <row r="24" spans="1:16" ht="12.95" customHeight="1">
      <c r="A24" s="120"/>
      <c r="B24" s="120"/>
      <c r="C24" s="120"/>
      <c r="D24" s="120"/>
      <c r="E24" s="120"/>
      <c r="F24" s="120"/>
      <c r="G24" s="120"/>
      <c r="H24" s="120"/>
      <c r="I24" s="120"/>
      <c r="J24" s="31"/>
      <c r="K24" s="42"/>
      <c r="L24" s="42" t="s">
        <v>14</v>
      </c>
      <c r="M24" s="5" t="s">
        <v>42</v>
      </c>
      <c r="N24" s="86">
        <v>4.1702742673666107</v>
      </c>
      <c r="O24" s="87">
        <v>2018</v>
      </c>
      <c r="P24" s="84"/>
    </row>
    <row r="25" spans="1:16" ht="13.5" customHeight="1">
      <c r="A25" s="120"/>
      <c r="B25" s="120"/>
      <c r="C25" s="120"/>
      <c r="D25" s="120"/>
      <c r="E25" s="120"/>
      <c r="F25" s="120"/>
      <c r="G25" s="120"/>
      <c r="H25" s="120"/>
      <c r="I25" s="120"/>
      <c r="J25" s="31"/>
      <c r="K25" s="42"/>
      <c r="L25" s="42" t="s">
        <v>10</v>
      </c>
      <c r="M25" s="3" t="s">
        <v>95</v>
      </c>
      <c r="N25" s="4">
        <v>3.8118940218800201</v>
      </c>
      <c r="O25" s="21">
        <v>2020</v>
      </c>
      <c r="P25" s="84"/>
    </row>
    <row r="26" spans="1:16" ht="13.5" customHeight="1">
      <c r="A26" s="120"/>
      <c r="B26" s="120"/>
      <c r="C26" s="120"/>
      <c r="D26" s="120"/>
      <c r="E26" s="120"/>
      <c r="F26" s="120"/>
      <c r="G26" s="120"/>
      <c r="H26" s="120"/>
      <c r="I26" s="120"/>
      <c r="J26" s="31"/>
      <c r="K26" s="42"/>
      <c r="L26" s="42" t="s">
        <v>9</v>
      </c>
      <c r="M26" s="5" t="s">
        <v>96</v>
      </c>
      <c r="N26" s="86">
        <v>3.6209000145560402</v>
      </c>
      <c r="O26" s="87">
        <v>2019</v>
      </c>
      <c r="P26" s="85"/>
    </row>
    <row r="27" spans="1:16" ht="13.5" customHeight="1">
      <c r="A27" s="120"/>
      <c r="B27" s="120"/>
      <c r="C27" s="120"/>
      <c r="D27" s="120"/>
      <c r="E27" s="120"/>
      <c r="F27" s="120"/>
      <c r="G27" s="120"/>
      <c r="H27" s="120"/>
      <c r="I27" s="120"/>
      <c r="J27" s="31"/>
      <c r="K27" s="42"/>
      <c r="L27" s="42" t="s">
        <v>6</v>
      </c>
      <c r="M27" s="3" t="s">
        <v>97</v>
      </c>
      <c r="N27" s="4">
        <v>3.4833772917336763</v>
      </c>
      <c r="O27" s="21">
        <v>2019</v>
      </c>
    </row>
    <row r="28" spans="1:16" ht="13.5" customHeight="1">
      <c r="A28" s="120"/>
      <c r="B28" s="120"/>
      <c r="C28" s="120"/>
      <c r="D28" s="120"/>
      <c r="E28" s="120"/>
      <c r="F28" s="120"/>
      <c r="G28" s="120"/>
      <c r="H28" s="120"/>
      <c r="I28" s="120"/>
      <c r="J28" s="31"/>
      <c r="K28" s="42"/>
      <c r="L28" s="42" t="s">
        <v>7</v>
      </c>
      <c r="M28" s="5" t="s">
        <v>6</v>
      </c>
      <c r="N28" s="86">
        <v>3.2305000000000001</v>
      </c>
      <c r="O28" s="87">
        <v>2013</v>
      </c>
    </row>
    <row r="29" spans="1:16" ht="13.5" customHeight="1">
      <c r="A29" s="120"/>
      <c r="B29" s="120"/>
      <c r="C29" s="120"/>
      <c r="D29" s="120"/>
      <c r="E29" s="120"/>
      <c r="F29" s="120"/>
      <c r="G29" s="120"/>
      <c r="H29" s="120"/>
      <c r="I29" s="120"/>
      <c r="J29" s="31"/>
      <c r="K29" s="42"/>
      <c r="L29" s="42" t="s">
        <v>8</v>
      </c>
      <c r="M29" s="3" t="s">
        <v>98</v>
      </c>
      <c r="N29" s="4">
        <v>2.6924474401830012</v>
      </c>
      <c r="O29" s="21">
        <v>2019</v>
      </c>
    </row>
    <row r="30" spans="1:16" ht="13.5" customHeight="1">
      <c r="A30" s="120"/>
      <c r="B30" s="120"/>
      <c r="C30" s="120"/>
      <c r="D30" s="120"/>
      <c r="E30" s="120"/>
      <c r="F30" s="120"/>
      <c r="G30" s="120"/>
      <c r="H30" s="120"/>
      <c r="I30" s="120"/>
      <c r="J30" s="31"/>
      <c r="K30" s="42"/>
      <c r="L30" s="42" t="s">
        <v>58</v>
      </c>
      <c r="M30" s="5" t="s">
        <v>8</v>
      </c>
      <c r="N30" s="86">
        <v>2.6468463296188904</v>
      </c>
      <c r="O30" s="87">
        <v>2018</v>
      </c>
    </row>
    <row r="31" spans="1:16" ht="13.5" customHeight="1">
      <c r="A31" s="120"/>
      <c r="B31" s="120"/>
      <c r="C31" s="120"/>
      <c r="D31" s="120"/>
      <c r="E31" s="120"/>
      <c r="F31" s="120"/>
      <c r="G31" s="120"/>
      <c r="H31" s="120"/>
      <c r="I31" s="120"/>
      <c r="J31" s="31"/>
      <c r="K31" s="42"/>
      <c r="L31" s="42" t="s">
        <v>22</v>
      </c>
      <c r="M31" s="3" t="s">
        <v>99</v>
      </c>
      <c r="N31" s="4">
        <v>2.4</v>
      </c>
      <c r="O31" s="21">
        <v>2020</v>
      </c>
    </row>
    <row r="32" spans="1:16" ht="12.95" customHeight="1">
      <c r="A32" s="120"/>
      <c r="B32" s="120"/>
      <c r="C32" s="120"/>
      <c r="D32" s="120"/>
      <c r="E32" s="120"/>
      <c r="F32" s="120"/>
      <c r="G32" s="120"/>
      <c r="H32" s="120"/>
      <c r="I32" s="120"/>
      <c r="J32" s="31"/>
      <c r="K32" s="42"/>
      <c r="L32" s="42"/>
      <c r="M32" s="5" t="s">
        <v>22</v>
      </c>
      <c r="N32" s="6">
        <v>2.0195100639299328</v>
      </c>
      <c r="O32" s="88">
        <v>2011</v>
      </c>
    </row>
    <row r="33" spans="1:15" ht="12.75" customHeight="1">
      <c r="A33" s="120"/>
      <c r="B33" s="120"/>
      <c r="C33" s="120"/>
      <c r="D33" s="120"/>
      <c r="E33" s="120"/>
      <c r="F33" s="120"/>
      <c r="G33" s="120"/>
      <c r="H33" s="120"/>
      <c r="I33" s="120"/>
      <c r="J33" s="31"/>
      <c r="K33" s="42"/>
      <c r="L33" s="42" t="s">
        <v>4</v>
      </c>
      <c r="M33" s="3" t="s">
        <v>100</v>
      </c>
      <c r="N33" s="82">
        <v>1.890732292242405</v>
      </c>
      <c r="O33" s="83">
        <v>2016</v>
      </c>
    </row>
    <row r="34" spans="1:15" ht="13.5" customHeight="1">
      <c r="A34" s="120"/>
      <c r="B34" s="120"/>
      <c r="C34" s="120"/>
      <c r="D34" s="120"/>
      <c r="E34" s="120"/>
      <c r="F34" s="120"/>
      <c r="G34" s="120"/>
      <c r="H34" s="120"/>
      <c r="I34" s="120"/>
      <c r="J34" s="31"/>
      <c r="K34" s="42"/>
      <c r="L34" s="42" t="s">
        <v>36</v>
      </c>
      <c r="M34" s="5" t="s">
        <v>36</v>
      </c>
      <c r="N34" s="86">
        <v>1.6160734113089548</v>
      </c>
      <c r="O34" s="87">
        <v>2011</v>
      </c>
    </row>
    <row r="35" spans="1:15" ht="13.5" customHeight="1">
      <c r="A35" s="120"/>
      <c r="B35" s="120"/>
      <c r="C35" s="120"/>
      <c r="D35" s="120"/>
      <c r="E35" s="120"/>
      <c r="F35" s="120"/>
      <c r="G35" s="120"/>
      <c r="H35" s="120"/>
      <c r="I35" s="120"/>
      <c r="J35" s="31"/>
      <c r="K35" s="42"/>
      <c r="L35" s="42" t="s">
        <v>24</v>
      </c>
      <c r="M35" s="3" t="s">
        <v>24</v>
      </c>
      <c r="N35" s="82">
        <v>1.5781957020374209</v>
      </c>
      <c r="O35" s="83">
        <v>2011</v>
      </c>
    </row>
    <row r="36" spans="1:15" ht="13.5" customHeight="1">
      <c r="A36" s="120"/>
      <c r="B36" s="120"/>
      <c r="C36" s="120"/>
      <c r="D36" s="120"/>
      <c r="E36" s="120"/>
      <c r="F36" s="120"/>
      <c r="G36" s="120"/>
      <c r="H36" s="120"/>
      <c r="I36" s="120"/>
      <c r="J36" s="31"/>
      <c r="K36" s="42"/>
      <c r="L36" s="42" t="s">
        <v>33</v>
      </c>
      <c r="M36" s="5" t="s">
        <v>101</v>
      </c>
      <c r="N36" s="86">
        <v>1.1308203126523195</v>
      </c>
      <c r="O36" s="87">
        <v>2019</v>
      </c>
    </row>
    <row r="37" spans="1:15" ht="13.5" customHeight="1">
      <c r="A37" s="120"/>
      <c r="B37" s="120"/>
      <c r="C37" s="120"/>
      <c r="D37" s="120"/>
      <c r="E37" s="120"/>
      <c r="F37" s="120"/>
      <c r="G37" s="120"/>
      <c r="H37" s="120"/>
      <c r="I37" s="120"/>
      <c r="J37" s="31"/>
      <c r="K37" s="42"/>
      <c r="L37" s="42" t="s">
        <v>5</v>
      </c>
      <c r="M37" s="3" t="s">
        <v>102</v>
      </c>
      <c r="N37" s="82">
        <v>1.0700744598236718</v>
      </c>
      <c r="O37" s="83">
        <v>2017</v>
      </c>
    </row>
    <row r="38" spans="1:15" ht="13.5" customHeight="1">
      <c r="A38" s="120"/>
      <c r="B38" s="120"/>
      <c r="C38" s="120"/>
      <c r="D38" s="120"/>
      <c r="E38" s="120"/>
      <c r="F38" s="120"/>
      <c r="G38" s="120"/>
      <c r="H38" s="120"/>
      <c r="I38" s="120"/>
      <c r="J38" s="31"/>
      <c r="K38" s="42"/>
      <c r="L38" s="42" t="s">
        <v>35</v>
      </c>
      <c r="M38" s="5" t="s">
        <v>103</v>
      </c>
      <c r="N38" s="86">
        <v>0.81076652634687785</v>
      </c>
      <c r="O38" s="87">
        <v>2020</v>
      </c>
    </row>
    <row r="39" spans="1:15" ht="13.5" customHeight="1">
      <c r="A39" s="120"/>
      <c r="B39" s="120"/>
      <c r="C39" s="120"/>
      <c r="D39" s="120"/>
      <c r="E39" s="120"/>
      <c r="F39" s="120"/>
      <c r="G39" s="120"/>
      <c r="H39" s="120"/>
      <c r="I39" s="120"/>
      <c r="J39" s="31"/>
      <c r="K39" s="42"/>
      <c r="L39" s="42" t="s">
        <v>59</v>
      </c>
      <c r="M39" s="3" t="s">
        <v>104</v>
      </c>
      <c r="N39" s="82">
        <v>0.42791321144723549</v>
      </c>
      <c r="O39" s="83">
        <v>2011</v>
      </c>
    </row>
    <row r="40" spans="1:15" ht="13.5" customHeight="1">
      <c r="A40" s="120"/>
      <c r="B40" s="120"/>
      <c r="C40" s="120"/>
      <c r="D40" s="120"/>
      <c r="E40" s="120"/>
      <c r="F40" s="120"/>
      <c r="G40" s="120"/>
      <c r="H40" s="120"/>
      <c r="I40" s="120"/>
      <c r="J40" s="31"/>
      <c r="K40" s="31"/>
      <c r="L40" s="42" t="s">
        <v>55</v>
      </c>
      <c r="M40" s="5" t="s">
        <v>105</v>
      </c>
      <c r="N40" s="86">
        <v>6.430108858373482E-3</v>
      </c>
      <c r="O40" s="87">
        <v>2019</v>
      </c>
    </row>
    <row r="41" spans="1:15" ht="13.5" customHeight="1">
      <c r="A41" s="120"/>
      <c r="B41" s="120"/>
      <c r="C41" s="120"/>
      <c r="D41" s="120"/>
      <c r="E41" s="120"/>
      <c r="F41" s="120"/>
      <c r="G41" s="120"/>
      <c r="H41" s="120"/>
      <c r="I41" s="120"/>
      <c r="J41" s="31"/>
      <c r="K41" s="31"/>
      <c r="L41" s="42"/>
      <c r="M41" s="80"/>
      <c r="N41" s="6"/>
      <c r="O41" s="88"/>
    </row>
    <row r="42" spans="1:15" ht="13.5" customHeight="1">
      <c r="A42" s="45"/>
      <c r="B42" s="45"/>
      <c r="C42" s="45"/>
      <c r="D42" s="45"/>
      <c r="E42" s="45"/>
      <c r="F42" s="45"/>
      <c r="G42" s="45"/>
      <c r="H42" s="45"/>
      <c r="I42" s="45"/>
      <c r="J42" s="31"/>
      <c r="K42" s="31"/>
      <c r="L42" s="42"/>
      <c r="M42" s="89"/>
      <c r="N42" s="6"/>
      <c r="O42" s="88"/>
    </row>
    <row r="43" spans="1:15" ht="13.5" customHeight="1">
      <c r="A43" s="121" t="s">
        <v>112</v>
      </c>
      <c r="B43" s="121"/>
      <c r="C43" s="121"/>
      <c r="D43" s="121"/>
      <c r="E43" s="121"/>
      <c r="F43" s="121"/>
      <c r="G43" s="121"/>
      <c r="H43" s="121"/>
      <c r="I43" s="121"/>
      <c r="L43" s="31"/>
      <c r="M43" s="31"/>
      <c r="N43" s="31"/>
      <c r="O43" s="31"/>
    </row>
    <row r="44" spans="1:15" ht="12.75" customHeight="1">
      <c r="A44" s="121"/>
      <c r="B44" s="121"/>
      <c r="C44" s="121"/>
      <c r="D44" s="121"/>
      <c r="E44" s="121"/>
      <c r="F44" s="121"/>
      <c r="G44" s="121"/>
      <c r="H44" s="121"/>
      <c r="I44" s="121"/>
      <c r="L44" s="31"/>
      <c r="M44" s="31"/>
      <c r="N44" s="31"/>
      <c r="O44" s="31"/>
    </row>
    <row r="45" spans="1:15" ht="12.75" customHeight="1">
      <c r="A45" s="121"/>
      <c r="B45" s="121"/>
      <c r="C45" s="121"/>
      <c r="D45" s="121"/>
      <c r="E45" s="121"/>
      <c r="F45" s="121"/>
      <c r="G45" s="121"/>
      <c r="H45" s="121"/>
      <c r="I45" s="121"/>
    </row>
    <row r="46" spans="1:15" ht="12.75" customHeight="1">
      <c r="A46" s="121"/>
      <c r="B46" s="121"/>
      <c r="C46" s="121"/>
      <c r="D46" s="121"/>
      <c r="E46" s="121"/>
      <c r="F46" s="121"/>
      <c r="G46" s="121"/>
      <c r="H46" s="121"/>
      <c r="I46" s="121"/>
    </row>
    <row r="47" spans="1:15" ht="12.75" customHeight="1">
      <c r="A47" s="121"/>
      <c r="B47" s="121"/>
      <c r="C47" s="121"/>
      <c r="D47" s="121"/>
      <c r="E47" s="121"/>
      <c r="F47" s="121"/>
      <c r="G47" s="121"/>
      <c r="H47" s="121"/>
      <c r="I47" s="121"/>
    </row>
    <row r="48" spans="1:15" ht="33.75" customHeight="1">
      <c r="A48" s="121"/>
      <c r="B48" s="121"/>
      <c r="C48" s="121"/>
      <c r="D48" s="121"/>
      <c r="E48" s="121"/>
      <c r="F48" s="121"/>
      <c r="G48" s="121"/>
      <c r="H48" s="121"/>
      <c r="I48" s="121"/>
    </row>
    <row r="50" spans="1:10" ht="13.5">
      <c r="A50" s="91" t="s">
        <v>84</v>
      </c>
      <c r="B50" s="92"/>
      <c r="C50" s="92"/>
      <c r="D50" s="92"/>
      <c r="E50" s="92"/>
      <c r="F50" s="92"/>
      <c r="G50" s="92"/>
      <c r="H50" s="92"/>
      <c r="I50" s="92"/>
      <c r="J50" s="92"/>
    </row>
    <row r="51" spans="1:10" ht="38.450000000000003" customHeight="1">
      <c r="A51" s="113"/>
      <c r="B51" s="114"/>
      <c r="C51" s="114"/>
      <c r="D51" s="114"/>
      <c r="E51" s="114"/>
      <c r="F51" s="114"/>
      <c r="G51" s="114"/>
      <c r="H51" s="114"/>
      <c r="I51" s="114"/>
      <c r="J51" s="114"/>
    </row>
    <row r="52" spans="1:10">
      <c r="A52" s="2" t="s">
        <v>85</v>
      </c>
      <c r="B52" s="93">
        <f ca="1">TODAY()</f>
        <v>44635</v>
      </c>
    </row>
  </sheetData>
  <sortState ref="M7:O40">
    <sortCondition descending="1" ref="N7:N40"/>
  </sortState>
  <mergeCells count="7">
    <mergeCell ref="A51:J51"/>
    <mergeCell ref="A2:I3"/>
    <mergeCell ref="M2:O3"/>
    <mergeCell ref="A4:I4"/>
    <mergeCell ref="M4:O5"/>
    <mergeCell ref="A21:I41"/>
    <mergeCell ref="A43:I48"/>
  </mergeCells>
  <hyperlinks>
    <hyperlink ref="A50" r:id="rId1"/>
  </hyperlinks>
  <pageMargins left="0.70866141732283472" right="0.70866141732283472" top="0.74803149606299213" bottom="0.74803149606299213" header="0.31496062992125984" footer="0.31496062992125984"/>
  <pageSetup paperSize="9" scale="66" orientation="landscape" r:id="rId2"/>
  <headerFooter>
    <oddHeader>&amp;COECD Affordable Housing Database, http://oe.cd/ahd</oddHeader>
    <oddFooter>&amp;R&amp;F - &amp;A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workbookViewId="0">
      <selection sqref="A1:XFD1048576"/>
    </sheetView>
  </sheetViews>
  <sheetFormatPr defaultColWidth="9.140625" defaultRowHeight="13.5"/>
  <cols>
    <col min="1" max="11" width="9.140625" style="7"/>
    <col min="12" max="12" width="14.42578125" style="7" customWidth="1"/>
    <col min="13" max="16384" width="9.140625" style="7"/>
  </cols>
  <sheetData>
    <row r="1" spans="1:23" ht="16.5" customHeight="1">
      <c r="A1" s="122" t="s">
        <v>28</v>
      </c>
      <c r="B1" s="123"/>
      <c r="C1" s="123"/>
      <c r="D1" s="123"/>
      <c r="E1" s="123"/>
      <c r="F1" s="123"/>
      <c r="G1" s="123"/>
      <c r="H1" s="123"/>
      <c r="I1" s="123"/>
      <c r="J1" s="8"/>
      <c r="K1" s="124" t="s">
        <v>38</v>
      </c>
      <c r="L1" s="124"/>
      <c r="M1" s="124"/>
      <c r="N1" s="124"/>
      <c r="O1" s="124"/>
      <c r="P1" s="124"/>
      <c r="Q1" s="124"/>
      <c r="R1" s="124"/>
      <c r="S1" s="124"/>
    </row>
    <row r="2" spans="1:23" ht="14.25" customHeight="1">
      <c r="A2" s="125" t="s">
        <v>78</v>
      </c>
      <c r="B2" s="125"/>
      <c r="C2" s="125"/>
      <c r="D2" s="125"/>
      <c r="E2" s="125"/>
      <c r="F2" s="125"/>
      <c r="G2" s="125"/>
      <c r="H2" s="125"/>
      <c r="I2" s="125"/>
      <c r="J2" s="8"/>
      <c r="K2" s="126" t="s">
        <v>79</v>
      </c>
      <c r="L2" s="126"/>
      <c r="M2" s="126"/>
      <c r="N2" s="126"/>
      <c r="O2" s="126"/>
      <c r="P2" s="126"/>
      <c r="Q2" s="126"/>
      <c r="R2" s="126"/>
      <c r="S2" s="126"/>
    </row>
    <row r="3" spans="1:23">
      <c r="A3" s="8"/>
      <c r="B3" s="8"/>
      <c r="C3" s="8"/>
      <c r="D3" s="8"/>
      <c r="E3" s="8"/>
      <c r="F3" s="8"/>
      <c r="G3" s="8"/>
      <c r="H3" s="8"/>
      <c r="I3" s="8"/>
      <c r="J3" s="8"/>
      <c r="K3" s="17"/>
      <c r="L3" s="28"/>
      <c r="M3" s="17"/>
      <c r="N3" s="17"/>
      <c r="O3" s="17"/>
      <c r="P3" s="17"/>
    </row>
    <row r="4" spans="1:23">
      <c r="A4" s="8"/>
      <c r="B4" s="8"/>
      <c r="C4" s="8"/>
      <c r="D4" s="8"/>
      <c r="E4" s="8"/>
      <c r="F4" s="8"/>
      <c r="G4" s="8"/>
      <c r="H4" s="8"/>
      <c r="I4" s="8"/>
      <c r="J4" s="8"/>
      <c r="M4" s="16" t="s">
        <v>37</v>
      </c>
      <c r="N4" s="16"/>
      <c r="O4" s="16" t="s">
        <v>60</v>
      </c>
      <c r="Q4" s="8"/>
      <c r="R4" s="8"/>
      <c r="S4" s="8"/>
      <c r="T4" s="8"/>
      <c r="U4" s="8"/>
      <c r="V4" s="8"/>
      <c r="W4" s="8"/>
    </row>
    <row r="5" spans="1:23" ht="27.75" thickBot="1">
      <c r="A5" s="8"/>
      <c r="B5" s="8"/>
      <c r="C5" s="8"/>
      <c r="D5" s="8"/>
      <c r="E5" s="8"/>
      <c r="F5" s="8"/>
      <c r="G5" s="8"/>
      <c r="H5" s="8"/>
      <c r="I5" s="8"/>
      <c r="J5" s="8"/>
      <c r="L5" s="10"/>
      <c r="M5" s="15" t="s">
        <v>2</v>
      </c>
      <c r="N5" s="15" t="s">
        <v>31</v>
      </c>
      <c r="O5" s="15" t="s">
        <v>2</v>
      </c>
      <c r="P5" s="15" t="s">
        <v>32</v>
      </c>
      <c r="Q5" s="8"/>
      <c r="R5" s="8"/>
      <c r="S5" s="8"/>
      <c r="T5" s="8"/>
      <c r="U5" s="8"/>
      <c r="V5" s="8"/>
      <c r="W5" s="8"/>
    </row>
    <row r="6" spans="1:23">
      <c r="A6" s="8"/>
      <c r="B6" s="8"/>
      <c r="C6" s="8"/>
      <c r="D6" s="8"/>
      <c r="E6" s="8"/>
      <c r="F6" s="8"/>
      <c r="G6" s="8"/>
      <c r="H6" s="8"/>
      <c r="I6" s="8"/>
      <c r="J6" s="8"/>
      <c r="K6" s="46" t="str">
        <f>L6</f>
        <v>Netherlands</v>
      </c>
      <c r="L6" s="12" t="s">
        <v>21</v>
      </c>
      <c r="M6" s="13">
        <f>VLOOKUP($L6,'Table PH4.2.A1'!$A$6:$G$39,3,FALSE)</f>
        <v>37.97825211</v>
      </c>
      <c r="N6" s="71">
        <f>VLOOKUP($L6,'Table PH4.2.A1'!$A$6:$G$39,4,FALSE)</f>
        <v>2012</v>
      </c>
      <c r="O6" s="67">
        <f>VLOOKUP($L6,'Table PH4.2.A1'!$A$6:$G$39,6,FALSE)</f>
        <v>34.069796635701699</v>
      </c>
      <c r="P6" s="72">
        <f>VLOOKUP($L6,'Table PH4.2.A1'!$A$6:$G$39,7,FALSE)</f>
        <v>2020</v>
      </c>
      <c r="Q6" s="8"/>
      <c r="R6" s="37"/>
      <c r="S6" s="8"/>
      <c r="T6" s="8"/>
      <c r="U6" s="8"/>
      <c r="V6" s="8"/>
      <c r="W6" s="8"/>
    </row>
    <row r="7" spans="1:23">
      <c r="A7" s="8"/>
      <c r="B7" s="8"/>
      <c r="C7" s="8"/>
      <c r="D7" s="8"/>
      <c r="E7" s="8"/>
      <c r="F7" s="8"/>
      <c r="G7" s="8"/>
      <c r="H7" s="8"/>
      <c r="I7" s="8"/>
      <c r="J7" s="8"/>
      <c r="K7" s="46" t="str">
        <f t="shared" ref="K7:K35" si="0">L7</f>
        <v>Austria</v>
      </c>
      <c r="L7" s="7" t="s">
        <v>20</v>
      </c>
      <c r="M7" s="9">
        <f>VLOOKUP($L7,'Table PH4.2.A1'!$A$6:$G$39,3,FALSE)</f>
        <v>24</v>
      </c>
      <c r="N7" s="27">
        <f>VLOOKUP($L7,'Table PH4.2.A1'!$A$6:$G$39,4,FALSE)</f>
        <v>2010</v>
      </c>
      <c r="O7" s="9">
        <f>VLOOKUP($L7,'Table PH4.2.A1'!$A$6:$G$39,6,FALSE)</f>
        <v>23.599999999999998</v>
      </c>
      <c r="P7" s="27">
        <f>VLOOKUP($L7,'Table PH4.2.A1'!$A$6:$G$39,7,FALSE)</f>
        <v>2019</v>
      </c>
      <c r="Q7" s="8"/>
      <c r="R7" s="8"/>
      <c r="S7" s="37"/>
      <c r="T7" s="8"/>
      <c r="U7" s="8"/>
      <c r="V7" s="8"/>
      <c r="W7" s="8"/>
    </row>
    <row r="8" spans="1:23">
      <c r="A8" s="8"/>
      <c r="B8" s="8"/>
      <c r="C8" s="8"/>
      <c r="D8" s="8"/>
      <c r="E8" s="8"/>
      <c r="F8" s="8"/>
      <c r="G8" s="8"/>
      <c r="H8" s="8"/>
      <c r="I8" s="8"/>
      <c r="J8" s="8"/>
      <c r="K8" s="46" t="str">
        <f t="shared" si="0"/>
        <v>Denmark</v>
      </c>
      <c r="L8" s="12" t="s">
        <v>23</v>
      </c>
      <c r="M8" s="13">
        <f>VLOOKUP($L8,'Table PH4.2.A1'!$A$6:$G$39,3,FALSE)</f>
        <v>21.777777777777775</v>
      </c>
      <c r="N8" s="25">
        <f>VLOOKUP($L8,'Table PH4.2.A1'!$A$6:$G$39,4,FALSE)</f>
        <v>2010</v>
      </c>
      <c r="O8" s="13">
        <f>VLOOKUP($L8,'Table PH4.2.A1'!$A$6:$G$39,6,FALSE)</f>
        <v>21.379310344827587</v>
      </c>
      <c r="P8" s="25">
        <f>VLOOKUP($L8,'Table PH4.2.A1'!$A$6:$G$39,7,FALSE)</f>
        <v>2020</v>
      </c>
      <c r="Q8" s="8"/>
      <c r="R8" s="37"/>
      <c r="S8" s="37"/>
      <c r="T8" s="8"/>
      <c r="U8" s="8"/>
      <c r="V8" s="8"/>
      <c r="W8" s="8"/>
    </row>
    <row r="9" spans="1:23">
      <c r="A9" s="8"/>
      <c r="B9" s="8"/>
      <c r="C9" s="8"/>
      <c r="D9" s="8"/>
      <c r="E9" s="8"/>
      <c r="F9" s="8"/>
      <c r="G9" s="8"/>
      <c r="H9" s="8"/>
      <c r="I9" s="8"/>
      <c r="J9" s="8"/>
      <c r="K9" s="46" t="str">
        <f t="shared" si="0"/>
        <v>United Kingdom</v>
      </c>
      <c r="L9" s="7" t="s">
        <v>43</v>
      </c>
      <c r="M9" s="9">
        <f>VLOOKUP($L9,'Table PH4.2.A1'!$A$6:$G$39,3,FALSE)</f>
        <v>18.12</v>
      </c>
      <c r="N9" s="27">
        <f>VLOOKUP($L9,'Table PH4.2.A1'!$A$6:$G$39,4,FALSE)</f>
        <v>2010</v>
      </c>
      <c r="O9" s="9">
        <f>VLOOKUP($L9,'Table PH4.2.A1'!$A$6:$G$39,6,FALSE)</f>
        <v>16.65374375358401</v>
      </c>
      <c r="P9" s="27">
        <f>VLOOKUP($L9,'Table PH4.2.A1'!$A$6:$G$39,7,FALSE)</f>
        <v>2019</v>
      </c>
      <c r="Q9" s="8"/>
      <c r="R9" s="37"/>
      <c r="S9" s="37"/>
      <c r="T9" s="8"/>
      <c r="U9" s="8"/>
      <c r="V9" s="8"/>
      <c r="W9" s="8"/>
    </row>
    <row r="10" spans="1:23">
      <c r="A10" s="8"/>
      <c r="B10" s="8"/>
      <c r="C10" s="8"/>
      <c r="D10" s="8"/>
      <c r="E10" s="8"/>
      <c r="F10" s="8"/>
      <c r="G10" s="8"/>
      <c r="H10" s="8"/>
      <c r="I10" s="8"/>
      <c r="J10" s="8"/>
      <c r="K10" s="46" t="str">
        <f t="shared" si="0"/>
        <v>France</v>
      </c>
      <c r="L10" s="12" t="s">
        <v>19</v>
      </c>
      <c r="M10" s="13">
        <f>VLOOKUP($L10,'Table PH4.2.A1'!$A$6:$G$39,3,FALSE)</f>
        <v>13.53646947018294</v>
      </c>
      <c r="N10" s="25">
        <f>VLOOKUP($L10,'Table PH4.2.A1'!$A$6:$G$39,4,FALSE)</f>
        <v>2012</v>
      </c>
      <c r="O10" s="13">
        <f>VLOOKUP($L10,'Table PH4.2.A1'!$A$6:$G$39,6,FALSE)</f>
        <v>14.000000000000002</v>
      </c>
      <c r="P10" s="25">
        <f>VLOOKUP($L10,'Table PH4.2.A1'!$A$6:$G$39,7,FALSE)</f>
        <v>2018</v>
      </c>
      <c r="Q10" s="8"/>
      <c r="R10" s="37"/>
      <c r="S10" s="37"/>
      <c r="T10" s="8"/>
      <c r="U10" s="8"/>
      <c r="V10" s="8"/>
      <c r="W10" s="8"/>
    </row>
    <row r="11" spans="1:23">
      <c r="A11" s="8"/>
      <c r="B11" s="8"/>
      <c r="C11" s="8"/>
      <c r="D11" s="8"/>
      <c r="E11" s="8"/>
      <c r="F11" s="8"/>
      <c r="G11" s="8"/>
      <c r="H11" s="8"/>
      <c r="I11" s="8"/>
      <c r="J11" s="8"/>
      <c r="K11" s="46" t="str">
        <f t="shared" si="0"/>
        <v>Ireland</v>
      </c>
      <c r="L11" s="7" t="s">
        <v>17</v>
      </c>
      <c r="M11" s="9">
        <f>VLOOKUP($L11,'Table PH4.2.A1'!$A$6:$G$39,3,FALSE)</f>
        <v>12.722792998954807</v>
      </c>
      <c r="N11" s="27">
        <f>VLOOKUP($L11,'Table PH4.2.A1'!$A$6:$G$39,4,FALSE)</f>
        <v>2010</v>
      </c>
      <c r="O11" s="9">
        <f>VLOOKUP($L11,'Table PH4.2.A1'!$A$6:$G$39,6,FALSE)</f>
        <v>12.695861791884292</v>
      </c>
      <c r="P11" s="27">
        <f>VLOOKUP($L11,'Table PH4.2.A1'!$A$6:$G$39,7,FALSE)</f>
        <v>2016</v>
      </c>
      <c r="Q11" s="8"/>
      <c r="R11" s="37"/>
      <c r="S11" s="37"/>
      <c r="T11" s="8"/>
      <c r="U11" s="8"/>
      <c r="V11" s="8"/>
      <c r="W11" s="8"/>
    </row>
    <row r="12" spans="1:23">
      <c r="A12" s="8"/>
      <c r="B12" s="8"/>
      <c r="C12" s="8"/>
      <c r="D12" s="8"/>
      <c r="E12" s="8"/>
      <c r="F12" s="8"/>
      <c r="G12" s="8"/>
      <c r="H12" s="8"/>
      <c r="I12" s="8"/>
      <c r="J12" s="8"/>
      <c r="K12" s="46" t="str">
        <f t="shared" si="0"/>
        <v>Iceland</v>
      </c>
      <c r="L12" s="12" t="s">
        <v>34</v>
      </c>
      <c r="M12" s="13">
        <f>VLOOKUP($L12,'Table PH4.2.A1'!$A$6:$G$39,3,FALSE)</f>
        <v>8.6355125902716754</v>
      </c>
      <c r="N12" s="25">
        <f>VLOOKUP($L12,'Table PH4.2.A1'!$A$6:$G$39,4,FALSE)</f>
        <v>2010</v>
      </c>
      <c r="O12" s="13">
        <f>VLOOKUP($L12,'Table PH4.2.A1'!$A$6:$G$39,6,FALSE)</f>
        <v>11.095305832147938</v>
      </c>
      <c r="P12" s="25">
        <f>VLOOKUP($L12,'Table PH4.2.A1'!$A$6:$G$39,7,FALSE)</f>
        <v>2016</v>
      </c>
      <c r="Q12" s="8"/>
      <c r="R12" s="37"/>
      <c r="S12" s="37"/>
      <c r="T12" s="8"/>
      <c r="U12" s="8"/>
      <c r="V12" s="8"/>
      <c r="W12" s="8"/>
    </row>
    <row r="13" spans="1:23">
      <c r="A13" s="8"/>
      <c r="B13" s="8"/>
      <c r="C13" s="8"/>
      <c r="D13" s="8"/>
      <c r="E13" s="8"/>
      <c r="F13" s="8"/>
      <c r="G13" s="8"/>
      <c r="H13" s="8"/>
      <c r="I13" s="8"/>
      <c r="J13" s="8"/>
      <c r="K13" s="46" t="str">
        <f t="shared" si="0"/>
        <v>Finland</v>
      </c>
      <c r="L13" s="7" t="s">
        <v>18</v>
      </c>
      <c r="M13" s="9">
        <f>VLOOKUP($L13,'Table PH4.2.A1'!$A$6:$G$39,3,FALSE)</f>
        <v>13.245390480159431</v>
      </c>
      <c r="N13" s="27">
        <f>VLOOKUP($L13,'Table PH4.2.A1'!$A$6:$G$39,4,FALSE)</f>
        <v>2010</v>
      </c>
      <c r="O13" s="9">
        <f>VLOOKUP($L13,'Table PH4.2.A1'!$A$6:$G$39,6,FALSE)</f>
        <v>10.541435691294234</v>
      </c>
      <c r="P13" s="27">
        <f>VLOOKUP($L13,'Table PH4.2.A1'!$A$6:$G$39,7,FALSE)</f>
        <v>2017</v>
      </c>
      <c r="Q13" s="8"/>
      <c r="R13" s="37"/>
      <c r="S13" s="37"/>
      <c r="T13" s="8"/>
      <c r="U13" s="8"/>
      <c r="V13" s="8"/>
      <c r="W13" s="8"/>
    </row>
    <row r="14" spans="1:23">
      <c r="A14" s="8"/>
      <c r="B14" s="8"/>
      <c r="C14" s="8"/>
      <c r="D14" s="8"/>
      <c r="E14" s="8"/>
      <c r="F14" s="8"/>
      <c r="G14" s="8"/>
      <c r="H14" s="8"/>
      <c r="I14" s="8"/>
      <c r="J14" s="8"/>
      <c r="K14" s="46" t="str">
        <f t="shared" si="0"/>
        <v>Korea</v>
      </c>
      <c r="L14" s="12" t="s">
        <v>15</v>
      </c>
      <c r="M14" s="13">
        <f>VLOOKUP($L14,'Table PH4.2.A1'!$A$6:$G$39,3,FALSE)</f>
        <v>6.3</v>
      </c>
      <c r="N14" s="25">
        <f>VLOOKUP($L14,'Table PH4.2.A1'!$A$6:$G$39,4,FALSE)</f>
        <v>2010</v>
      </c>
      <c r="O14" s="13">
        <f>VLOOKUP($L14,'Table PH4.2.A1'!$A$6:$G$39,6,FALSE)</f>
        <v>8.9</v>
      </c>
      <c r="P14" s="25">
        <f>VLOOKUP($L14,'Table PH4.2.A1'!$A$6:$G$39,7,FALSE)</f>
        <v>2018</v>
      </c>
      <c r="Q14" s="8"/>
      <c r="R14" s="37"/>
      <c r="S14" s="37"/>
      <c r="T14" s="8"/>
      <c r="U14" s="8"/>
      <c r="V14" s="8"/>
      <c r="W14" s="8"/>
    </row>
    <row r="15" spans="1:23">
      <c r="A15" s="8"/>
      <c r="B15" s="8"/>
      <c r="C15" s="8"/>
      <c r="D15" s="8"/>
      <c r="E15" s="8"/>
      <c r="F15" s="8"/>
      <c r="G15" s="8"/>
      <c r="H15" s="8"/>
      <c r="I15" s="8"/>
      <c r="J15" s="8"/>
      <c r="K15" s="46" t="str">
        <f t="shared" si="0"/>
        <v>Switzerland</v>
      </c>
      <c r="L15" s="7" t="s">
        <v>40</v>
      </c>
      <c r="M15" s="9">
        <f>VLOOKUP($L15,'Table PH4.2.A1'!$A$6:$G$39,3,FALSE)</f>
        <v>8</v>
      </c>
      <c r="N15" s="27">
        <f>VLOOKUP($L15,'Table PH4.2.A1'!$A$6:$G$39,4,FALSE)</f>
        <v>2013</v>
      </c>
      <c r="O15" s="9"/>
      <c r="P15" s="27"/>
      <c r="Q15" s="8"/>
      <c r="R15" s="37"/>
      <c r="S15" s="37"/>
      <c r="T15" s="8"/>
      <c r="U15" s="8"/>
      <c r="V15" s="8"/>
      <c r="W15" s="8"/>
    </row>
    <row r="16" spans="1:23">
      <c r="A16" s="8"/>
      <c r="B16" s="8"/>
      <c r="C16" s="8"/>
      <c r="D16" s="8"/>
      <c r="E16" s="8"/>
      <c r="F16" s="8"/>
      <c r="G16" s="8"/>
      <c r="H16" s="8"/>
      <c r="I16" s="8"/>
      <c r="J16" s="8"/>
      <c r="K16" s="46" t="str">
        <f t="shared" si="0"/>
        <v>Poland</v>
      </c>
      <c r="L16" s="12" t="s">
        <v>16</v>
      </c>
      <c r="M16" s="13">
        <f>VLOOKUP($L16,'Table PH4.2.A1'!$A$6:$G$39,3,FALSE)</f>
        <v>10.086709939728715</v>
      </c>
      <c r="N16" s="25">
        <f>VLOOKUP($L16,'Table PH4.2.A1'!$A$6:$G$39,4,FALSE)</f>
        <v>2009</v>
      </c>
      <c r="O16" s="13">
        <f>VLOOKUP($L16,'Table PH4.2.A1'!$A$6:$G$39,6,FALSE)</f>
        <v>7.6242036147788159</v>
      </c>
      <c r="P16" s="25">
        <f>VLOOKUP($L16,'Table PH4.2.A1'!$A$6:$G$39,7,FALSE)</f>
        <v>2016</v>
      </c>
      <c r="Q16" s="8"/>
      <c r="R16" s="37"/>
      <c r="S16" s="37"/>
      <c r="T16" s="8"/>
      <c r="U16" s="8"/>
      <c r="V16" s="8"/>
      <c r="W16" s="8"/>
    </row>
    <row r="17" spans="1:23" ht="12.95" customHeight="1">
      <c r="A17" s="44" t="s">
        <v>30</v>
      </c>
      <c r="B17" s="8"/>
      <c r="C17" s="8"/>
      <c r="D17" s="8"/>
      <c r="E17" s="8"/>
      <c r="F17" s="8"/>
      <c r="G17" s="8"/>
      <c r="H17" s="8"/>
      <c r="I17" s="8"/>
      <c r="J17" s="8"/>
      <c r="K17" s="46" t="str">
        <f t="shared" si="0"/>
        <v>Malta</v>
      </c>
      <c r="L17" s="7" t="s">
        <v>13</v>
      </c>
      <c r="M17" s="9">
        <f>VLOOKUP($L17,'Table PH4.2.A1'!$A$6:$G$39,3,FALSE)</f>
        <v>5.5</v>
      </c>
      <c r="N17" s="27">
        <f>VLOOKUP($L17,'Table PH4.2.A1'!$A$6:$G$39,4,FALSE)</f>
        <v>2011</v>
      </c>
      <c r="O17" s="9"/>
      <c r="P17" s="27"/>
      <c r="Q17" s="8"/>
      <c r="R17" s="37"/>
      <c r="S17" s="37"/>
      <c r="T17" s="8"/>
      <c r="U17" s="8"/>
      <c r="V17" s="8"/>
      <c r="W17" s="8"/>
    </row>
    <row r="18" spans="1:23" ht="12.95" customHeight="1">
      <c r="A18" s="120" t="s">
        <v>46</v>
      </c>
      <c r="B18" s="120"/>
      <c r="C18" s="120"/>
      <c r="D18" s="120"/>
      <c r="E18" s="120"/>
      <c r="F18" s="120"/>
      <c r="G18" s="120"/>
      <c r="H18" s="120"/>
      <c r="I18" s="120"/>
      <c r="J18" s="8"/>
      <c r="K18" s="46" t="str">
        <f t="shared" si="0"/>
        <v>Slovenia</v>
      </c>
      <c r="L18" s="12" t="s">
        <v>3</v>
      </c>
      <c r="M18" s="13">
        <f>VLOOKUP($L18,'Table PH4.2.A1'!$A$6:$G$39,3,FALSE)</f>
        <v>5.3749692182379576</v>
      </c>
      <c r="N18" s="25">
        <f>VLOOKUP($L18,'Table PH4.2.A1'!$A$6:$G$39,4,FALSE)</f>
        <v>2011</v>
      </c>
      <c r="O18" s="13">
        <f>VLOOKUP($L18,'Table PH4.2.A1'!$A$6:$G$39,6,FALSE)</f>
        <v>4.6703693229489973</v>
      </c>
      <c r="P18" s="25">
        <f>VLOOKUP($L18,'Table PH4.2.A1'!$A$6:$G$39,7,FALSE)</f>
        <v>2018</v>
      </c>
      <c r="Q18" s="8"/>
      <c r="R18" s="37"/>
      <c r="S18" s="37"/>
      <c r="T18" s="8"/>
      <c r="U18" s="8"/>
      <c r="V18" s="8"/>
      <c r="W18" s="8"/>
    </row>
    <row r="19" spans="1:23" ht="12.95" customHeight="1">
      <c r="A19" s="120"/>
      <c r="B19" s="120"/>
      <c r="C19" s="120"/>
      <c r="D19" s="120"/>
      <c r="E19" s="120"/>
      <c r="F19" s="120"/>
      <c r="G19" s="120"/>
      <c r="H19" s="120"/>
      <c r="I19" s="120"/>
      <c r="J19" s="8"/>
      <c r="K19" s="46" t="str">
        <f t="shared" si="0"/>
        <v>Australia</v>
      </c>
      <c r="L19" s="7" t="s">
        <v>12</v>
      </c>
      <c r="M19" s="9">
        <f>VLOOKUP($L19,'Table PH4.2.A1'!$A$6:$G$39,3,FALSE)</f>
        <v>4.417000333046385</v>
      </c>
      <c r="N19" s="27">
        <f>VLOOKUP($L19,'Table PH4.2.A1'!$A$6:$G$39,4,FALSE)</f>
        <v>2010</v>
      </c>
      <c r="O19" s="9">
        <f>VLOOKUP($L19,'Table PH4.2.A1'!$A$6:$G$39,6,FALSE)</f>
        <v>4.3705840466820609</v>
      </c>
      <c r="P19" s="27">
        <f>VLOOKUP($L19,'Table PH4.2.A1'!$A$6:$G$39,7,FALSE)</f>
        <v>2017</v>
      </c>
      <c r="Q19" s="8"/>
      <c r="R19" s="37"/>
      <c r="S19" s="37"/>
      <c r="T19" s="8"/>
      <c r="U19" s="8"/>
      <c r="V19" s="8"/>
      <c r="W19" s="8"/>
    </row>
    <row r="20" spans="1:23" ht="12.95" customHeight="1">
      <c r="A20" s="120"/>
      <c r="B20" s="120"/>
      <c r="C20" s="120"/>
      <c r="D20" s="120"/>
      <c r="E20" s="120"/>
      <c r="F20" s="120"/>
      <c r="G20" s="120"/>
      <c r="H20" s="120"/>
      <c r="I20" s="120"/>
      <c r="J20" s="8"/>
      <c r="K20" s="46" t="str">
        <f t="shared" si="0"/>
        <v>Norway</v>
      </c>
      <c r="L20" s="12" t="s">
        <v>11</v>
      </c>
      <c r="M20" s="13">
        <f>VLOOKUP($L20,'Table PH4.2.A1'!$A$6:$G$39,3,FALSE)</f>
        <v>4.6104849874682063</v>
      </c>
      <c r="N20" s="25">
        <f>VLOOKUP($L20,'Table PH4.2.A1'!$A$6:$G$39,4,FALSE)</f>
        <v>2011</v>
      </c>
      <c r="O20" s="13">
        <f>VLOOKUP($L20,'Table PH4.2.A1'!$A$6:$G$39,6,FALSE)</f>
        <v>4.3001679480697597</v>
      </c>
      <c r="P20" s="25">
        <f>VLOOKUP($L20,'Table PH4.2.A1'!$A$6:$G$39,7,FALSE)</f>
        <v>2017</v>
      </c>
      <c r="Q20" s="8"/>
      <c r="R20" s="37"/>
      <c r="S20" s="37"/>
      <c r="T20" s="8"/>
      <c r="U20" s="8"/>
      <c r="V20" s="8"/>
      <c r="W20" s="8"/>
    </row>
    <row r="21" spans="1:23" ht="12.95" customHeight="1">
      <c r="A21" s="120"/>
      <c r="B21" s="120"/>
      <c r="C21" s="120"/>
      <c r="D21" s="120"/>
      <c r="E21" s="120"/>
      <c r="F21" s="120"/>
      <c r="G21" s="120"/>
      <c r="H21" s="120"/>
      <c r="I21" s="120"/>
      <c r="J21" s="8"/>
      <c r="K21" s="46" t="str">
        <f t="shared" si="0"/>
        <v>Italy</v>
      </c>
      <c r="L21" s="7" t="s">
        <v>41</v>
      </c>
      <c r="M21" s="9">
        <f>VLOOKUP($L21,'Table PH4.2.A1'!$A$6:$G$39,3,FALSE)</f>
        <v>0</v>
      </c>
      <c r="N21" s="27">
        <f>VLOOKUP($L21,'Table PH4.2.A1'!$A$6:$G$39,4,FALSE)</f>
        <v>0</v>
      </c>
      <c r="O21" s="9"/>
      <c r="P21" s="27"/>
      <c r="Q21" s="8"/>
      <c r="R21" s="37"/>
      <c r="S21" s="37"/>
      <c r="T21" s="8"/>
      <c r="U21" s="8"/>
      <c r="V21" s="8"/>
      <c r="W21" s="8"/>
    </row>
    <row r="22" spans="1:23" ht="12.95" customHeight="1">
      <c r="A22" s="120"/>
      <c r="B22" s="120"/>
      <c r="C22" s="120"/>
      <c r="D22" s="120"/>
      <c r="E22" s="120"/>
      <c r="F22" s="120"/>
      <c r="G22" s="120"/>
      <c r="H22" s="120"/>
      <c r="I22" s="120"/>
      <c r="J22" s="8"/>
      <c r="K22" s="46" t="s">
        <v>47</v>
      </c>
      <c r="L22" s="12" t="s">
        <v>42</v>
      </c>
      <c r="M22" s="13">
        <f>VLOOKUP($L22,'Table PH4.2.A1'!$A$6:$G$39,3,FALSE)</f>
        <v>4.2828012988689279</v>
      </c>
      <c r="N22" s="25">
        <f>VLOOKUP($L22,'Table PH4.2.A1'!$A$6:$G$39,4,FALSE)</f>
        <v>2010</v>
      </c>
      <c r="O22" s="13">
        <f>VLOOKUP($L22,'Table PH4.2.A1'!$A$6:$G$39,6,FALSE)</f>
        <v>4.1702742673666107</v>
      </c>
      <c r="P22" s="25">
        <f>VLOOKUP($L22,'Table PH4.2.A1'!$A$6:$G$39,7,FALSE)</f>
        <v>2018</v>
      </c>
      <c r="Q22" s="8"/>
      <c r="R22" s="37"/>
      <c r="S22" s="37"/>
      <c r="T22" s="8"/>
      <c r="U22" s="8"/>
      <c r="V22" s="8"/>
      <c r="W22" s="8"/>
    </row>
    <row r="23" spans="1:23" ht="12.95" customHeight="1">
      <c r="A23" s="120"/>
      <c r="B23" s="120"/>
      <c r="C23" s="120"/>
      <c r="D23" s="120"/>
      <c r="E23" s="120"/>
      <c r="F23" s="120"/>
      <c r="G23" s="120"/>
      <c r="H23" s="120"/>
      <c r="I23" s="120"/>
      <c r="J23" s="8"/>
      <c r="K23" s="46" t="s">
        <v>48</v>
      </c>
      <c r="L23" s="7" t="s">
        <v>14</v>
      </c>
      <c r="M23" s="9">
        <f>VLOOKUP($L23,'Table PH4.2.A1'!$A$6:$G$39,3,FALSE)</f>
        <v>3.9320614239181011</v>
      </c>
      <c r="N23" s="27">
        <f>VLOOKUP($L23,'Table PH4.2.A1'!$A$6:$G$39,4,FALSE)</f>
        <v>2011</v>
      </c>
      <c r="O23" s="9">
        <f>VLOOKUP($L23,'Table PH4.2.A1'!$A$6:$G$39,6,FALSE)</f>
        <v>3.8118940218800197</v>
      </c>
      <c r="P23" s="27">
        <f>VLOOKUP($L23,'Table PH4.2.A1'!$A$6:$G$39,7,FALSE)</f>
        <v>2020</v>
      </c>
      <c r="Q23" s="8"/>
      <c r="R23" s="37"/>
      <c r="S23" s="37"/>
      <c r="T23" s="8"/>
      <c r="U23" s="8"/>
      <c r="V23" s="8"/>
      <c r="W23" s="8"/>
    </row>
    <row r="24" spans="1:23" ht="12.95" customHeight="1">
      <c r="A24" s="120"/>
      <c r="B24" s="120"/>
      <c r="C24" s="120"/>
      <c r="D24" s="120"/>
      <c r="E24" s="120"/>
      <c r="F24" s="120"/>
      <c r="G24" s="120"/>
      <c r="H24" s="120"/>
      <c r="I24" s="120"/>
      <c r="J24" s="8"/>
      <c r="K24" s="46" t="s">
        <v>49</v>
      </c>
      <c r="L24" s="12" t="s">
        <v>10</v>
      </c>
      <c r="M24" s="67">
        <f>VLOOKUP($L24,'Table PH4.2.A1'!$A$6:$G$39,3,FALSE)</f>
        <v>3.3668212160570303</v>
      </c>
      <c r="N24" s="73">
        <f>VLOOKUP($L24,'Table PH4.2.A1'!$A$6:$G$39,4,FALSE)</f>
        <v>2011</v>
      </c>
      <c r="O24" s="67">
        <f>VLOOKUP($L24,'Table PH4.2.A1'!$A$6:$G$39,6,FALSE)</f>
        <v>3.6209000145560402</v>
      </c>
      <c r="P24" s="73">
        <f>VLOOKUP($L24,'Table PH4.2.A1'!$A$6:$G$39,7,FALSE)</f>
        <v>2019</v>
      </c>
      <c r="Q24" s="8"/>
      <c r="R24" s="37"/>
      <c r="S24" s="37"/>
      <c r="T24" s="8"/>
      <c r="U24" s="8"/>
      <c r="V24" s="8"/>
      <c r="W24" s="8"/>
    </row>
    <row r="25" spans="1:23" ht="12.95" customHeight="1">
      <c r="A25" s="120"/>
      <c r="B25" s="120"/>
      <c r="C25" s="120"/>
      <c r="D25" s="120"/>
      <c r="E25" s="120"/>
      <c r="F25" s="120"/>
      <c r="G25" s="120"/>
      <c r="H25" s="120"/>
      <c r="I25" s="120"/>
      <c r="J25" s="8"/>
      <c r="K25" s="46" t="str">
        <f t="shared" si="0"/>
        <v>Canada</v>
      </c>
      <c r="L25" s="7" t="s">
        <v>9</v>
      </c>
      <c r="M25" s="9"/>
      <c r="N25" s="27"/>
      <c r="O25" s="9">
        <f>VLOOKUP($L25,'Table PH4.2.A1'!$A$6:$G$39,6,FALSE)</f>
        <v>3.4833772917336763</v>
      </c>
      <c r="P25" s="27">
        <f>VLOOKUP($L25,'Table PH4.2.A1'!$A$6:$G$39,7,FALSE)</f>
        <v>2019</v>
      </c>
      <c r="Q25" s="8"/>
      <c r="R25" s="37"/>
      <c r="S25" s="37"/>
      <c r="T25" s="8"/>
      <c r="U25" s="8"/>
      <c r="V25" s="8"/>
      <c r="W25" s="8"/>
    </row>
    <row r="26" spans="1:23" ht="12.95" customHeight="1">
      <c r="A26" s="120"/>
      <c r="B26" s="120"/>
      <c r="C26" s="120"/>
      <c r="D26" s="120"/>
      <c r="E26" s="120"/>
      <c r="F26" s="120"/>
      <c r="G26" s="120"/>
      <c r="H26" s="120"/>
      <c r="I26" s="120"/>
      <c r="J26" s="8"/>
      <c r="K26" s="46" t="str">
        <f t="shared" si="0"/>
        <v>Japan</v>
      </c>
      <c r="L26" s="12" t="s">
        <v>6</v>
      </c>
      <c r="M26" s="13">
        <f>VLOOKUP($L26,'Table PH4.2.A1'!$A$6:$G$39,3,FALSE)</f>
        <v>3.2305000000000001</v>
      </c>
      <c r="N26" s="25">
        <f>VLOOKUP($L26,'Table PH4.2.A1'!$A$6:$G$39,4,FALSE)</f>
        <v>2013</v>
      </c>
      <c r="O26" s="13"/>
      <c r="P26" s="25"/>
      <c r="R26" s="37"/>
      <c r="S26" s="37"/>
    </row>
    <row r="27" spans="1:23" ht="12.95" customHeight="1">
      <c r="A27" s="120"/>
      <c r="B27" s="120"/>
      <c r="C27" s="120"/>
      <c r="D27" s="120"/>
      <c r="E27" s="120"/>
      <c r="F27" s="120"/>
      <c r="G27" s="120"/>
      <c r="H27" s="120"/>
      <c r="I27" s="120"/>
      <c r="J27" s="8"/>
      <c r="K27" s="46" t="s">
        <v>50</v>
      </c>
      <c r="L27" s="7" t="s">
        <v>7</v>
      </c>
      <c r="M27" s="9">
        <f>VLOOKUP($L27,'Table PH4.2.A1'!$A$6:$G$39,3,FALSE)</f>
        <v>3.6766268222788834</v>
      </c>
      <c r="N27" s="27">
        <f>VLOOKUP($L27,'Table PH4.2.A1'!$A$6:$G$39,4,FALSE)</f>
        <v>2011</v>
      </c>
      <c r="O27" s="9">
        <f>VLOOKUP($L27,'Table PH4.2.A1'!$A$6:$G$39,6,FALSE)</f>
        <v>2.6924474401830012</v>
      </c>
      <c r="P27" s="27">
        <f>VLOOKUP($L27,'Table PH4.2.A1'!$A$6:$G$39,7,FALSE)</f>
        <v>2019</v>
      </c>
      <c r="R27" s="37"/>
      <c r="S27" s="37"/>
    </row>
    <row r="28" spans="1:23" ht="12.95" customHeight="1">
      <c r="A28" s="120"/>
      <c r="B28" s="120"/>
      <c r="C28" s="120"/>
      <c r="D28" s="120"/>
      <c r="E28" s="120"/>
      <c r="F28" s="120"/>
      <c r="G28" s="120"/>
      <c r="H28" s="120"/>
      <c r="I28" s="120"/>
      <c r="J28" s="8"/>
      <c r="K28" s="46" t="str">
        <f t="shared" si="0"/>
        <v>Hungary</v>
      </c>
      <c r="L28" s="12" t="s">
        <v>8</v>
      </c>
      <c r="M28" s="13">
        <f>VLOOKUP($L28,'Table PH4.2.A1'!$A$6:$G$39,3,FALSE)</f>
        <v>3.0009868309116277</v>
      </c>
      <c r="N28" s="25">
        <f>VLOOKUP($L28,'Table PH4.2.A1'!$A$6:$G$39,4,FALSE)</f>
        <v>2011</v>
      </c>
      <c r="O28" s="13">
        <f>VLOOKUP($L28,'Table PH4.2.A1'!$A$6:$G$39,6,FALSE)</f>
        <v>2.6468463296188904</v>
      </c>
      <c r="P28" s="25">
        <f>VLOOKUP($L28,'Table PH4.2.A1'!$A$6:$G$39,7,FALSE)</f>
        <v>2018</v>
      </c>
      <c r="R28" s="37"/>
      <c r="S28" s="37"/>
    </row>
    <row r="29" spans="1:23" ht="12.95" customHeight="1">
      <c r="A29" s="120"/>
      <c r="B29" s="120"/>
      <c r="C29" s="120"/>
      <c r="D29" s="120"/>
      <c r="E29" s="120"/>
      <c r="F29" s="120"/>
      <c r="G29" s="120"/>
      <c r="H29" s="120"/>
      <c r="I29" s="120"/>
      <c r="J29" s="8"/>
      <c r="K29" s="46" t="str">
        <f t="shared" si="0"/>
        <v>Turkey</v>
      </c>
      <c r="L29" s="7" t="s">
        <v>58</v>
      </c>
      <c r="M29" s="9" t="str">
        <f>VLOOKUP($L29,'Table PH4.2.A1'!$A$6:$G$39,3,FALSE)</f>
        <v/>
      </c>
      <c r="N29" s="27" t="str">
        <f>VLOOKUP($L29,'Table PH4.2.A1'!$A$6:$G$39,4,FALSE)</f>
        <v/>
      </c>
      <c r="O29" s="9">
        <f>VLOOKUP($L29,'Table PH4.2.A1'!$A$6:$G$39,6,FALSE)</f>
        <v>2.4</v>
      </c>
      <c r="P29" s="27">
        <f>VLOOKUP($L29,'Table PH4.2.A1'!$A$6:$G$39,7,FALSE)</f>
        <v>2017</v>
      </c>
      <c r="R29" s="37"/>
      <c r="S29" s="37"/>
    </row>
    <row r="30" spans="1:23" ht="12.95" customHeight="1">
      <c r="A30" s="120"/>
      <c r="B30" s="120"/>
      <c r="C30" s="120"/>
      <c r="D30" s="120"/>
      <c r="E30" s="120"/>
      <c r="F30" s="120"/>
      <c r="G30" s="120"/>
      <c r="H30" s="120"/>
      <c r="I30" s="120"/>
      <c r="J30" s="8"/>
      <c r="K30" s="46" t="str">
        <f t="shared" si="0"/>
        <v>Portugal</v>
      </c>
      <c r="L30" s="12" t="s">
        <v>22</v>
      </c>
      <c r="M30" s="13">
        <f>VLOOKUP($L30,'Table PH4.2.A1'!$A$6:$G$39,3,FALSE)</f>
        <v>2.0195100639299328</v>
      </c>
      <c r="N30" s="25">
        <f>VLOOKUP($L30,'Table PH4.2.A1'!$A$6:$G$39,4,FALSE)</f>
        <v>2011</v>
      </c>
      <c r="O30" s="13"/>
      <c r="P30" s="25"/>
      <c r="R30" s="37"/>
      <c r="S30" s="37"/>
    </row>
    <row r="31" spans="1:23" ht="12.95" customHeight="1">
      <c r="A31" s="120"/>
      <c r="B31" s="120"/>
      <c r="C31" s="120"/>
      <c r="D31" s="120"/>
      <c r="E31" s="120"/>
      <c r="F31" s="120"/>
      <c r="G31" s="120"/>
      <c r="H31" s="120"/>
      <c r="I31" s="120"/>
      <c r="K31" s="46" t="str">
        <f t="shared" si="0"/>
        <v>Israel</v>
      </c>
      <c r="L31" s="7" t="s">
        <v>56</v>
      </c>
      <c r="M31" s="9" t="str">
        <f>VLOOKUP($L31,'Table PH4.2.A1'!$A$6:$G$39,3,FALSE)</f>
        <v/>
      </c>
      <c r="N31" s="27" t="str">
        <f>VLOOKUP($L31,'Table PH4.2.A1'!$A$6:$G$39,4,FALSE)</f>
        <v/>
      </c>
      <c r="O31" s="9">
        <f>VLOOKUP($L31,'Table PH4.2.A1'!$A$6:$G$39,6,FALSE)</f>
        <v>1.9903345724907064</v>
      </c>
      <c r="P31" s="27">
        <f>VLOOKUP($L31,'Table PH4.2.A1'!$A$6:$G$39,7,FALSE)</f>
        <v>2020</v>
      </c>
      <c r="R31" s="37"/>
    </row>
    <row r="32" spans="1:23" ht="12.95" customHeight="1">
      <c r="A32" s="120"/>
      <c r="B32" s="120"/>
      <c r="C32" s="120"/>
      <c r="D32" s="120"/>
      <c r="E32" s="120"/>
      <c r="F32" s="120"/>
      <c r="G32" s="120"/>
      <c r="H32" s="120"/>
      <c r="I32" s="120"/>
      <c r="K32" s="47" t="s">
        <v>51</v>
      </c>
      <c r="L32" s="3" t="s">
        <v>4</v>
      </c>
      <c r="M32" s="13"/>
      <c r="N32" s="25"/>
      <c r="O32" s="13">
        <f>VLOOKUP($L32,'Table PH4.2.A1'!$A$6:$G$39,6,FALSE)</f>
        <v>1.890732292242405</v>
      </c>
      <c r="P32" s="25">
        <f>VLOOKUP($L32,'Table PH4.2.A1'!$A$6:$G$39,7,FALSE)</f>
        <v>2016</v>
      </c>
      <c r="R32" s="37"/>
    </row>
    <row r="33" spans="1:18" ht="12.95" customHeight="1">
      <c r="A33" s="120"/>
      <c r="B33" s="120"/>
      <c r="C33" s="120"/>
      <c r="D33" s="120"/>
      <c r="E33" s="120"/>
      <c r="F33" s="120"/>
      <c r="G33" s="120"/>
      <c r="H33" s="120"/>
      <c r="I33" s="120"/>
      <c r="K33" s="46" t="str">
        <f t="shared" si="0"/>
        <v>Slovak Republic</v>
      </c>
      <c r="L33" s="7" t="s">
        <v>36</v>
      </c>
      <c r="M33" s="9">
        <f>VLOOKUP($L33,'Table PH4.2.A1'!$A$6:$G$39,3,FALSE)</f>
        <v>1.6160734113089548</v>
      </c>
      <c r="N33" s="27">
        <f>VLOOKUP($L33,'Table PH4.2.A1'!$A$6:$G$39,4,FALSE)</f>
        <v>2011</v>
      </c>
      <c r="O33" s="9"/>
      <c r="P33" s="27"/>
      <c r="R33" s="37"/>
    </row>
    <row r="34" spans="1:18" ht="12.95" customHeight="1">
      <c r="A34" s="120"/>
      <c r="B34" s="120"/>
      <c r="C34" s="120"/>
      <c r="D34" s="120"/>
      <c r="E34" s="120"/>
      <c r="F34" s="120"/>
      <c r="G34" s="120"/>
      <c r="H34" s="120"/>
      <c r="I34" s="120"/>
      <c r="K34" s="46" t="str">
        <f t="shared" si="0"/>
        <v>Luxembourg</v>
      </c>
      <c r="L34" s="12" t="s">
        <v>24</v>
      </c>
      <c r="M34" s="13">
        <f>VLOOKUP($L34,'Table PH4.2.A1'!$A$6:$G$39,3,FALSE)</f>
        <v>1.5781957020374209</v>
      </c>
      <c r="N34" s="25">
        <f>VLOOKUP($L34,'Table PH4.2.A1'!$A$6:$G$39,4,FALSE)</f>
        <v>2011</v>
      </c>
      <c r="O34" s="13"/>
      <c r="P34" s="25"/>
    </row>
    <row r="35" spans="1:18" ht="12.95" customHeight="1">
      <c r="A35" s="120"/>
      <c r="B35" s="120"/>
      <c r="C35" s="120"/>
      <c r="D35" s="120"/>
      <c r="E35" s="120"/>
      <c r="F35" s="120"/>
      <c r="G35" s="120"/>
      <c r="H35" s="120"/>
      <c r="I35" s="120"/>
      <c r="K35" s="46" t="str">
        <f t="shared" si="0"/>
        <v>Spain</v>
      </c>
      <c r="L35" s="7" t="s">
        <v>33</v>
      </c>
      <c r="M35" s="9"/>
      <c r="N35" s="27"/>
      <c r="O35" s="9">
        <f>VLOOKUP($L35,'Table PH4.2.A1'!$A$6:$G$39,6,FALSE)</f>
        <v>1.1308203126523195</v>
      </c>
      <c r="P35" s="27">
        <f>VLOOKUP($L35,'Table PH4.2.A1'!$A$6:$G$39,7,FALSE)</f>
        <v>2019</v>
      </c>
    </row>
    <row r="36" spans="1:18" ht="12.95" customHeight="1">
      <c r="A36" s="120"/>
      <c r="B36" s="120"/>
      <c r="C36" s="120"/>
      <c r="D36" s="120"/>
      <c r="E36" s="120"/>
      <c r="F36" s="120"/>
      <c r="G36" s="120"/>
      <c r="H36" s="120"/>
      <c r="I36" s="120"/>
      <c r="K36" s="46" t="s">
        <v>52</v>
      </c>
      <c r="L36" s="12" t="s">
        <v>5</v>
      </c>
      <c r="M36" s="13">
        <f>VLOOKUP($L36,'Table PH4.2.A1'!$A$6:$G$39,3,FALSE)</f>
        <v>1.1246733384920133</v>
      </c>
      <c r="N36" s="25">
        <f>VLOOKUP($L36,'Table PH4.2.A1'!$A$6:$G$39,4,FALSE)</f>
        <v>2013</v>
      </c>
      <c r="O36" s="13">
        <f>VLOOKUP($L36,'Table PH4.2.A1'!$A$6:$G$39,6,FALSE)</f>
        <v>1.0700744598236718</v>
      </c>
      <c r="P36" s="25">
        <f>VLOOKUP($L36,'Table PH4.2.A1'!$A$6:$G$39,7,FALSE)</f>
        <v>2017</v>
      </c>
    </row>
    <row r="37" spans="1:18" ht="12.95" customHeight="1">
      <c r="L37" s="14" t="s">
        <v>35</v>
      </c>
      <c r="M37" s="9"/>
      <c r="N37" s="16"/>
      <c r="O37" s="9">
        <f>VLOOKUP($L37,'Table PH4.2.A1'!$A$6:$G$39,6,FALSE)</f>
        <v>0.81076652634687785</v>
      </c>
      <c r="P37" s="16">
        <f>VLOOKUP($L37,'Table PH4.2.A1'!$A$6:$G$39,7,FALSE)</f>
        <v>2020</v>
      </c>
    </row>
    <row r="38" spans="1:18" ht="12.95" customHeight="1">
      <c r="A38" s="120" t="s">
        <v>44</v>
      </c>
      <c r="B38" s="120"/>
      <c r="C38" s="120"/>
      <c r="D38" s="120"/>
      <c r="E38" s="120"/>
      <c r="F38" s="120"/>
      <c r="G38" s="120"/>
      <c r="H38" s="120"/>
      <c r="I38" s="120"/>
      <c r="L38" s="12" t="s">
        <v>59</v>
      </c>
      <c r="M38" s="13" t="e">
        <f>VLOOKUP($L38,'Table PH4.2.A1'!$A$6:$G$39,3,FALSE)</f>
        <v>#N/A</v>
      </c>
      <c r="N38" s="25" t="e">
        <f>VLOOKUP($L38,'Table PH4.2.A1'!$A$6:$G$39,4,FALSE)</f>
        <v>#N/A</v>
      </c>
      <c r="O38" s="13"/>
      <c r="P38" s="25"/>
    </row>
    <row r="39" spans="1:18" ht="12.95" customHeight="1">
      <c r="A39" s="120"/>
      <c r="B39" s="120"/>
      <c r="C39" s="120"/>
      <c r="D39" s="120"/>
      <c r="E39" s="120"/>
      <c r="F39" s="120"/>
      <c r="G39" s="120"/>
      <c r="H39" s="120"/>
      <c r="I39" s="120"/>
      <c r="L39" s="14" t="s">
        <v>55</v>
      </c>
      <c r="M39" s="9"/>
      <c r="N39" s="16"/>
      <c r="O39" s="9">
        <f>VLOOKUP($L39,'Table PH4.2.A1'!$A$6:$G$39,6,FALSE)</f>
        <v>6.430108858373482E-3</v>
      </c>
      <c r="P39" s="16">
        <f>VLOOKUP($L39,'Table PH4.2.A1'!$A$6:$G$39,7,FALSE)</f>
        <v>2019</v>
      </c>
    </row>
    <row r="40" spans="1:18" ht="12.95" customHeight="1">
      <c r="A40" s="120"/>
      <c r="B40" s="120"/>
      <c r="C40" s="120"/>
      <c r="D40" s="120"/>
      <c r="E40" s="120"/>
      <c r="F40" s="120"/>
      <c r="G40" s="120"/>
      <c r="H40" s="120"/>
      <c r="I40" s="120"/>
      <c r="K40" s="11"/>
      <c r="L40" s="14"/>
      <c r="M40" s="9"/>
      <c r="N40" s="16"/>
      <c r="O40" s="9"/>
      <c r="P40" s="16"/>
    </row>
    <row r="41" spans="1:18">
      <c r="A41" s="120"/>
      <c r="B41" s="120"/>
      <c r="C41" s="120"/>
      <c r="D41" s="120"/>
      <c r="E41" s="120"/>
      <c r="F41" s="120"/>
      <c r="G41" s="120"/>
      <c r="H41" s="120"/>
      <c r="I41" s="120"/>
      <c r="K41" s="11"/>
      <c r="L41" s="14"/>
      <c r="M41" s="9"/>
      <c r="N41" s="16"/>
      <c r="O41" s="9"/>
      <c r="P41" s="16"/>
    </row>
    <row r="42" spans="1:18">
      <c r="A42" s="120"/>
      <c r="B42" s="120"/>
      <c r="C42" s="120"/>
      <c r="D42" s="120"/>
      <c r="E42" s="120"/>
      <c r="F42" s="120"/>
      <c r="G42" s="120"/>
      <c r="H42" s="120"/>
      <c r="I42" s="120"/>
      <c r="K42" s="11"/>
      <c r="L42" s="14"/>
      <c r="M42" s="9"/>
      <c r="N42" s="16"/>
      <c r="O42" s="9"/>
      <c r="P42" s="16"/>
    </row>
    <row r="43" spans="1:18">
      <c r="A43" s="45"/>
      <c r="B43" s="45"/>
      <c r="C43" s="45"/>
      <c r="D43" s="45"/>
      <c r="E43" s="45"/>
      <c r="F43" s="45"/>
      <c r="G43" s="45"/>
      <c r="H43" s="45"/>
      <c r="I43" s="45"/>
      <c r="K43" s="11"/>
      <c r="L43" s="14"/>
      <c r="M43" s="9"/>
      <c r="N43" s="16"/>
      <c r="O43" s="9"/>
      <c r="P43" s="16"/>
    </row>
    <row r="44" spans="1:18">
      <c r="A44" s="45"/>
      <c r="B44" s="45"/>
      <c r="C44" s="45"/>
      <c r="D44" s="45"/>
      <c r="E44" s="45"/>
      <c r="F44" s="45"/>
      <c r="G44" s="45"/>
      <c r="H44" s="45"/>
      <c r="I44" s="45"/>
      <c r="K44" s="11"/>
      <c r="L44" s="14"/>
      <c r="M44" s="9"/>
      <c r="N44" s="16"/>
      <c r="O44" s="9"/>
      <c r="P44" s="16"/>
    </row>
    <row r="45" spans="1:18">
      <c r="A45" s="45"/>
      <c r="B45" s="45"/>
      <c r="C45" s="45"/>
      <c r="D45" s="45"/>
      <c r="E45" s="45"/>
      <c r="F45" s="45"/>
      <c r="G45" s="45"/>
      <c r="H45" s="45"/>
      <c r="I45" s="45"/>
      <c r="K45" s="11"/>
    </row>
    <row r="46" spans="1:18">
      <c r="A46" s="45"/>
      <c r="B46" s="45"/>
      <c r="C46" s="45"/>
      <c r="D46" s="45"/>
      <c r="E46" s="45"/>
      <c r="F46" s="45"/>
      <c r="G46" s="45"/>
      <c r="H46" s="45"/>
      <c r="I46" s="45"/>
      <c r="K46" s="11"/>
    </row>
    <row r="47" spans="1:18">
      <c r="A47" s="45"/>
      <c r="B47" s="45"/>
      <c r="C47" s="45"/>
      <c r="D47" s="45"/>
      <c r="E47" s="45"/>
      <c r="F47" s="45"/>
      <c r="G47" s="45"/>
      <c r="H47" s="45"/>
      <c r="I47" s="45"/>
      <c r="K47" s="11"/>
      <c r="L47" s="14"/>
      <c r="M47" s="9"/>
      <c r="N47" s="16"/>
      <c r="O47" s="9"/>
      <c r="P47" s="16"/>
    </row>
    <row r="48" spans="1:18">
      <c r="A48" s="45"/>
      <c r="B48" s="45"/>
      <c r="C48" s="45"/>
      <c r="D48" s="45"/>
      <c r="E48" s="45"/>
      <c r="F48" s="45"/>
      <c r="G48" s="45"/>
      <c r="H48" s="45"/>
      <c r="I48" s="45"/>
    </row>
    <row r="49" spans="1:17">
      <c r="A49" s="45"/>
      <c r="B49" s="45"/>
      <c r="C49" s="45"/>
      <c r="D49" s="45"/>
      <c r="E49" s="45"/>
      <c r="F49" s="45"/>
      <c r="G49" s="45"/>
      <c r="H49" s="45"/>
      <c r="I49" s="45"/>
    </row>
    <row r="50" spans="1:17">
      <c r="A50" s="45"/>
      <c r="B50" s="45"/>
      <c r="C50" s="45"/>
      <c r="D50" s="45"/>
      <c r="E50" s="45"/>
      <c r="F50" s="45"/>
      <c r="G50" s="45"/>
      <c r="H50" s="45"/>
      <c r="I50" s="45"/>
      <c r="K50" s="26"/>
      <c r="Q50" s="14"/>
    </row>
    <row r="51" spans="1:17">
      <c r="A51" s="45"/>
      <c r="B51" s="45"/>
      <c r="C51" s="45"/>
      <c r="D51" s="45"/>
      <c r="E51" s="45"/>
      <c r="F51" s="45"/>
      <c r="G51" s="45"/>
      <c r="H51" s="45"/>
      <c r="I51" s="45"/>
    </row>
    <row r="52" spans="1:17">
      <c r="A52" s="45"/>
      <c r="B52" s="45"/>
      <c r="C52" s="45"/>
      <c r="D52" s="45"/>
      <c r="E52" s="45"/>
      <c r="F52" s="45"/>
      <c r="G52" s="45"/>
      <c r="H52" s="45"/>
      <c r="I52" s="45"/>
    </row>
    <row r="53" spans="1:17">
      <c r="A53" s="45"/>
      <c r="B53" s="45"/>
      <c r="C53" s="45"/>
      <c r="D53" s="45"/>
      <c r="E53" s="45"/>
      <c r="F53" s="45"/>
      <c r="G53" s="45"/>
      <c r="H53" s="45"/>
      <c r="I53" s="45"/>
    </row>
    <row r="54" spans="1:17">
      <c r="A54" s="45"/>
      <c r="B54" s="45"/>
      <c r="C54" s="45"/>
      <c r="D54" s="45"/>
      <c r="E54" s="45"/>
      <c r="F54" s="45"/>
      <c r="G54" s="45"/>
      <c r="H54" s="45"/>
      <c r="I54" s="45"/>
    </row>
    <row r="55" spans="1:17">
      <c r="A55" s="45"/>
      <c r="B55" s="45"/>
      <c r="C55" s="45"/>
      <c r="D55" s="45"/>
      <c r="E55" s="45"/>
      <c r="F55" s="45"/>
      <c r="G55" s="45"/>
      <c r="H55" s="45"/>
      <c r="I55" s="45"/>
    </row>
  </sheetData>
  <mergeCells count="6">
    <mergeCell ref="A38:I42"/>
    <mergeCell ref="A1:I1"/>
    <mergeCell ref="K1:S1"/>
    <mergeCell ref="A2:I2"/>
    <mergeCell ref="K2:S2"/>
    <mergeCell ref="A18:I36"/>
  </mergeCells>
  <conditionalFormatting sqref="R8:R28">
    <cfRule type="cellIs" dxfId="0" priority="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showGridLines="0" zoomScale="115" zoomScaleNormal="115" workbookViewId="0">
      <selection sqref="A1:I27"/>
    </sheetView>
  </sheetViews>
  <sheetFormatPr defaultColWidth="8.7109375" defaultRowHeight="12.75"/>
  <cols>
    <col min="1" max="10" width="8.7109375" style="1"/>
    <col min="11" max="12" width="5.7109375" style="1" customWidth="1"/>
    <col min="13" max="13" width="21.5703125" style="1" customWidth="1"/>
    <col min="14" max="14" width="10.140625" style="1" customWidth="1"/>
    <col min="15" max="15" width="13.140625" style="1" customWidth="1"/>
    <col min="16" max="18" width="10.140625" style="1" customWidth="1"/>
    <col min="19" max="19" width="6.28515625" style="1" hidden="1" customWidth="1"/>
    <col min="20" max="20" width="6.85546875" style="1" customWidth="1"/>
    <col min="21" max="16384" width="8.7109375" style="1"/>
  </cols>
  <sheetData>
    <row r="1" spans="1:20" ht="37.5" customHeight="1">
      <c r="A1" s="115" t="s">
        <v>25</v>
      </c>
      <c r="B1" s="116"/>
      <c r="C1" s="116"/>
      <c r="D1" s="116"/>
      <c r="E1" s="116"/>
      <c r="F1" s="116"/>
      <c r="G1" s="116"/>
      <c r="H1" s="116"/>
      <c r="I1" s="116"/>
      <c r="M1" s="129" t="s">
        <v>29</v>
      </c>
      <c r="N1" s="130"/>
      <c r="O1" s="130"/>
      <c r="P1" s="130"/>
      <c r="Q1" s="130"/>
      <c r="R1" s="130"/>
    </row>
    <row r="2" spans="1:20" ht="33" customHeight="1">
      <c r="A2" s="131" t="s">
        <v>87</v>
      </c>
      <c r="B2" s="131"/>
      <c r="C2" s="131"/>
      <c r="D2" s="131"/>
      <c r="E2" s="131"/>
      <c r="F2" s="131"/>
      <c r="G2" s="131"/>
      <c r="H2" s="131"/>
      <c r="I2" s="131"/>
      <c r="M2" s="133" t="s">
        <v>87</v>
      </c>
      <c r="N2" s="133"/>
      <c r="O2" s="133"/>
      <c r="P2" s="133"/>
      <c r="Q2" s="133"/>
      <c r="R2" s="134"/>
    </row>
    <row r="3" spans="1:20" ht="13.5" thickBot="1">
      <c r="A3" s="132"/>
      <c r="B3" s="132"/>
      <c r="C3" s="132"/>
      <c r="D3" s="132"/>
      <c r="E3" s="132"/>
      <c r="F3" s="132"/>
      <c r="G3" s="132"/>
      <c r="H3" s="132"/>
      <c r="I3" s="132"/>
      <c r="M3" s="135"/>
      <c r="N3" s="135"/>
      <c r="O3" s="135"/>
      <c r="P3" s="135"/>
      <c r="Q3" s="135"/>
      <c r="R3" s="136"/>
    </row>
    <row r="4" spans="1:20" ht="63" customHeight="1">
      <c r="A4" s="63"/>
      <c r="B4" s="63"/>
      <c r="C4" s="63"/>
      <c r="D4" s="63"/>
      <c r="E4" s="63"/>
      <c r="F4" s="63"/>
      <c r="G4" s="63"/>
      <c r="H4" s="63"/>
      <c r="I4" s="63"/>
      <c r="N4" s="20" t="s">
        <v>0</v>
      </c>
      <c r="O4" s="20" t="s">
        <v>1</v>
      </c>
      <c r="P4" s="20" t="s">
        <v>53</v>
      </c>
      <c r="Q4" s="20" t="s">
        <v>89</v>
      </c>
      <c r="R4" s="100" t="s">
        <v>88</v>
      </c>
    </row>
    <row r="5" spans="1:20">
      <c r="A5" s="63"/>
      <c r="B5" s="63"/>
      <c r="C5" s="63"/>
      <c r="D5" s="63"/>
      <c r="E5" s="63"/>
      <c r="F5" s="63"/>
      <c r="G5" s="63"/>
      <c r="H5" s="63"/>
      <c r="I5" s="63"/>
      <c r="M5" s="3" t="s">
        <v>57</v>
      </c>
      <c r="N5" s="33">
        <v>1</v>
      </c>
      <c r="O5" s="33">
        <v>0</v>
      </c>
      <c r="P5" s="33">
        <v>0</v>
      </c>
      <c r="Q5" s="33">
        <v>0</v>
      </c>
      <c r="R5" s="33">
        <v>0</v>
      </c>
      <c r="T5" s="36"/>
    </row>
    <row r="6" spans="1:20">
      <c r="A6" s="63"/>
      <c r="B6" s="63"/>
      <c r="C6" s="63"/>
      <c r="D6" s="63"/>
      <c r="E6" s="63"/>
      <c r="F6" s="63"/>
      <c r="G6" s="63"/>
      <c r="H6" s="63"/>
      <c r="I6" s="63"/>
      <c r="M6" s="22" t="s">
        <v>42</v>
      </c>
      <c r="N6" s="34">
        <v>0.99128503276171276</v>
      </c>
      <c r="O6" s="34">
        <v>8.7149672382872481E-3</v>
      </c>
      <c r="P6" s="34">
        <v>0</v>
      </c>
      <c r="Q6" s="34">
        <v>0</v>
      </c>
      <c r="R6" s="35">
        <v>0</v>
      </c>
      <c r="T6" s="36"/>
    </row>
    <row r="7" spans="1:20">
      <c r="A7" s="63"/>
      <c r="B7" s="63"/>
      <c r="C7" s="63"/>
      <c r="D7" s="63"/>
      <c r="E7" s="63"/>
      <c r="F7" s="63"/>
      <c r="G7" s="63"/>
      <c r="H7" s="63"/>
      <c r="I7" s="63"/>
      <c r="M7" s="3" t="s">
        <v>61</v>
      </c>
      <c r="N7" s="33">
        <v>0.95880547686496698</v>
      </c>
      <c r="O7" s="33">
        <v>0</v>
      </c>
      <c r="P7" s="33">
        <v>4.1194523135033051E-2</v>
      </c>
      <c r="Q7" s="33">
        <v>0</v>
      </c>
      <c r="R7" s="33"/>
      <c r="T7" s="36"/>
    </row>
    <row r="8" spans="1:20">
      <c r="A8" s="63"/>
      <c r="B8" s="63"/>
      <c r="C8" s="63"/>
      <c r="D8" s="63"/>
      <c r="E8" s="63"/>
      <c r="F8" s="63"/>
      <c r="G8" s="63"/>
      <c r="H8" s="63"/>
      <c r="I8" s="63"/>
      <c r="M8" s="22" t="s">
        <v>14</v>
      </c>
      <c r="N8" s="34">
        <v>0.75303543696173936</v>
      </c>
      <c r="O8" s="34">
        <v>0.15116005459080428</v>
      </c>
      <c r="P8" s="34">
        <v>9.5804508447456346E-2</v>
      </c>
      <c r="Q8" s="34">
        <v>0</v>
      </c>
      <c r="R8" s="35">
        <v>0</v>
      </c>
      <c r="T8" s="36"/>
    </row>
    <row r="9" spans="1:20">
      <c r="A9" s="63"/>
      <c r="B9" s="63"/>
      <c r="C9" s="63"/>
      <c r="D9" s="63"/>
      <c r="E9" s="63"/>
      <c r="F9" s="63"/>
      <c r="G9" s="63"/>
      <c r="H9" s="63"/>
      <c r="I9" s="63"/>
      <c r="M9" s="3" t="s">
        <v>41</v>
      </c>
      <c r="N9" s="78">
        <v>0.72</v>
      </c>
      <c r="O9" s="78">
        <v>0.24</v>
      </c>
      <c r="P9" s="78"/>
      <c r="Q9" s="78"/>
      <c r="R9" s="33">
        <v>0.04</v>
      </c>
      <c r="T9" s="36"/>
    </row>
    <row r="10" spans="1:20">
      <c r="A10" s="63"/>
      <c r="B10" s="63"/>
      <c r="C10" s="63"/>
      <c r="D10" s="63"/>
      <c r="E10" s="63"/>
      <c r="F10" s="63"/>
      <c r="G10" s="63"/>
      <c r="H10" s="63"/>
      <c r="I10" s="63"/>
      <c r="M10" s="5" t="s">
        <v>62</v>
      </c>
      <c r="N10" s="77">
        <v>0.67700000000000005</v>
      </c>
      <c r="O10" s="77">
        <v>0.16900000000000001</v>
      </c>
      <c r="P10" s="77">
        <v>0</v>
      </c>
      <c r="Q10" s="77">
        <v>0.124</v>
      </c>
      <c r="R10" s="77"/>
      <c r="T10" s="36"/>
    </row>
    <row r="11" spans="1:20">
      <c r="A11" s="63"/>
      <c r="B11" s="63"/>
      <c r="C11" s="63"/>
      <c r="D11" s="63"/>
      <c r="E11" s="63"/>
      <c r="F11" s="63"/>
      <c r="G11" s="63"/>
      <c r="H11" s="63"/>
      <c r="I11" s="63"/>
      <c r="M11" s="3" t="s">
        <v>63</v>
      </c>
      <c r="N11" s="78">
        <v>0.57282145033516152</v>
      </c>
      <c r="O11" s="78">
        <v>0.39488117001828155</v>
      </c>
      <c r="P11" s="78">
        <v>0</v>
      </c>
      <c r="Q11" s="78">
        <v>3.2297379646556976E-2</v>
      </c>
      <c r="R11" s="33"/>
      <c r="T11" s="36"/>
    </row>
    <row r="12" spans="1:20">
      <c r="A12" s="63"/>
      <c r="B12" s="63"/>
      <c r="C12" s="63"/>
      <c r="D12" s="63"/>
      <c r="E12" s="63"/>
      <c r="F12" s="63"/>
      <c r="G12" s="63"/>
      <c r="H12" s="63"/>
      <c r="I12" s="63"/>
      <c r="M12" s="22" t="s">
        <v>9</v>
      </c>
      <c r="N12" s="34">
        <v>0.53944048061280692</v>
      </c>
      <c r="O12" s="34">
        <v>0</v>
      </c>
      <c r="P12" s="34">
        <v>0.43298064483072235</v>
      </c>
      <c r="Q12" s="34">
        <v>0</v>
      </c>
      <c r="R12" s="35">
        <v>2.7578874556470723E-2</v>
      </c>
      <c r="T12" s="36"/>
    </row>
    <row r="13" spans="1:20">
      <c r="A13" s="63"/>
      <c r="B13" s="63"/>
      <c r="C13" s="63"/>
      <c r="D13" s="63"/>
      <c r="E13" s="63"/>
      <c r="F13" s="63"/>
      <c r="G13" s="63"/>
      <c r="H13" s="63"/>
      <c r="I13" s="63"/>
      <c r="M13" s="3" t="s">
        <v>64</v>
      </c>
      <c r="N13" s="33">
        <v>0.34745762711864409</v>
      </c>
      <c r="O13" s="33">
        <v>2.1468926553672316E-2</v>
      </c>
      <c r="P13" s="33">
        <v>0.32598870056497176</v>
      </c>
      <c r="Q13" s="33">
        <v>0</v>
      </c>
      <c r="R13" s="33">
        <v>0.30508474576271188</v>
      </c>
      <c r="T13" s="36"/>
    </row>
    <row r="14" spans="1:20">
      <c r="A14" s="63"/>
      <c r="B14" s="63"/>
      <c r="C14" s="63"/>
      <c r="D14" s="63"/>
      <c r="E14" s="63"/>
      <c r="F14" s="63"/>
      <c r="G14" s="63"/>
      <c r="H14" s="63"/>
      <c r="I14" s="63"/>
      <c r="M14" s="22" t="s">
        <v>65</v>
      </c>
      <c r="N14" s="34">
        <v>0.24986885402260481</v>
      </c>
      <c r="O14" s="34">
        <v>0.4608946540130669</v>
      </c>
      <c r="P14" s="34">
        <v>0</v>
      </c>
      <c r="Q14" s="34">
        <v>0.28923649196432827</v>
      </c>
      <c r="R14" s="35"/>
      <c r="T14" s="36"/>
    </row>
    <row r="15" spans="1:20">
      <c r="A15" s="63"/>
      <c r="B15" s="63"/>
      <c r="C15" s="63"/>
      <c r="D15" s="63"/>
      <c r="E15" s="63"/>
      <c r="F15" s="63"/>
      <c r="G15" s="63"/>
      <c r="H15" s="63"/>
      <c r="I15" s="63"/>
      <c r="M15" s="3" t="s">
        <v>66</v>
      </c>
      <c r="N15" s="33">
        <v>0.163055419406087</v>
      </c>
      <c r="O15" s="33">
        <v>0.83694458059391197</v>
      </c>
      <c r="P15" s="33">
        <v>0</v>
      </c>
      <c r="Q15" s="33">
        <v>0</v>
      </c>
      <c r="R15" s="33"/>
      <c r="T15" s="38"/>
    </row>
    <row r="16" spans="1:20" ht="13.5">
      <c r="A16" s="64" t="s">
        <v>30</v>
      </c>
      <c r="B16" s="65"/>
      <c r="C16" s="65"/>
      <c r="D16" s="65"/>
      <c r="E16" s="65"/>
      <c r="F16" s="65"/>
      <c r="G16" s="65"/>
      <c r="H16" s="65"/>
      <c r="I16" s="65"/>
      <c r="M16" s="22" t="s">
        <v>67</v>
      </c>
      <c r="N16" s="34">
        <v>0</v>
      </c>
      <c r="O16" s="34">
        <v>1</v>
      </c>
      <c r="P16" s="34">
        <v>0</v>
      </c>
      <c r="Q16" s="34">
        <v>0</v>
      </c>
      <c r="R16" s="35">
        <v>0</v>
      </c>
      <c r="T16" s="38"/>
    </row>
    <row r="17" spans="1:20" ht="12.75" customHeight="1">
      <c r="A17" s="137" t="s">
        <v>116</v>
      </c>
      <c r="B17" s="137"/>
      <c r="C17" s="137"/>
      <c r="D17" s="137"/>
      <c r="E17" s="137"/>
      <c r="F17" s="137"/>
      <c r="G17" s="137"/>
      <c r="H17" s="137"/>
      <c r="I17" s="137"/>
      <c r="M17" s="3" t="s">
        <v>68</v>
      </c>
      <c r="N17" s="33">
        <v>0</v>
      </c>
      <c r="O17" s="33">
        <v>1</v>
      </c>
      <c r="P17" s="33">
        <v>0</v>
      </c>
      <c r="Q17" s="33">
        <v>0</v>
      </c>
      <c r="R17" s="33">
        <v>0</v>
      </c>
      <c r="T17" s="38"/>
    </row>
    <row r="18" spans="1:20" ht="13.5" customHeight="1">
      <c r="A18" s="137"/>
      <c r="B18" s="137"/>
      <c r="C18" s="137"/>
      <c r="D18" s="137"/>
      <c r="E18" s="137"/>
      <c r="F18" s="137"/>
      <c r="G18" s="137"/>
      <c r="H18" s="137"/>
      <c r="I18" s="137"/>
      <c r="M18" s="22" t="s">
        <v>35</v>
      </c>
      <c r="N18" s="34">
        <v>0</v>
      </c>
      <c r="O18" s="34">
        <v>1</v>
      </c>
      <c r="P18" s="34">
        <v>0</v>
      </c>
      <c r="Q18" s="34">
        <v>0</v>
      </c>
      <c r="R18" s="35">
        <v>0</v>
      </c>
      <c r="T18" s="35"/>
    </row>
    <row r="19" spans="1:20" ht="12.95" customHeight="1">
      <c r="A19" s="137"/>
      <c r="B19" s="137"/>
      <c r="C19" s="137"/>
      <c r="D19" s="137"/>
      <c r="E19" s="137"/>
      <c r="F19" s="137"/>
      <c r="G19" s="137"/>
      <c r="H19" s="137"/>
      <c r="I19" s="137"/>
      <c r="M19" s="3" t="s">
        <v>8</v>
      </c>
      <c r="N19" s="33">
        <v>0</v>
      </c>
      <c r="O19" s="33">
        <v>1</v>
      </c>
      <c r="P19" s="33">
        <v>0</v>
      </c>
      <c r="Q19" s="33">
        <v>0</v>
      </c>
      <c r="R19" s="33">
        <v>0</v>
      </c>
      <c r="T19" s="38"/>
    </row>
    <row r="20" spans="1:20" ht="12.95" customHeight="1">
      <c r="A20" s="137"/>
      <c r="B20" s="137"/>
      <c r="C20" s="137"/>
      <c r="D20" s="137"/>
      <c r="E20" s="137"/>
      <c r="F20" s="137"/>
      <c r="G20" s="137"/>
      <c r="H20" s="137"/>
      <c r="I20" s="137"/>
      <c r="M20" s="22" t="s">
        <v>69</v>
      </c>
      <c r="N20" s="34">
        <v>0</v>
      </c>
      <c r="O20" s="34">
        <v>1</v>
      </c>
      <c r="P20" s="34">
        <v>0</v>
      </c>
      <c r="Q20" s="34">
        <v>0</v>
      </c>
      <c r="R20" s="35"/>
      <c r="T20" s="38"/>
    </row>
    <row r="21" spans="1:20" ht="12.95" customHeight="1">
      <c r="A21" s="137"/>
      <c r="B21" s="137"/>
      <c r="C21" s="137"/>
      <c r="D21" s="137"/>
      <c r="E21" s="137"/>
      <c r="F21" s="137"/>
      <c r="G21" s="137"/>
      <c r="H21" s="137"/>
      <c r="I21" s="137"/>
      <c r="M21" s="3" t="s">
        <v>36</v>
      </c>
      <c r="N21" s="33">
        <v>0</v>
      </c>
      <c r="O21" s="33">
        <v>1</v>
      </c>
      <c r="P21" s="33">
        <v>0</v>
      </c>
      <c r="Q21" s="33">
        <v>0</v>
      </c>
      <c r="R21" s="33">
        <v>0</v>
      </c>
      <c r="T21" s="36"/>
    </row>
    <row r="22" spans="1:20" ht="12.95" customHeight="1">
      <c r="M22" s="22" t="s">
        <v>70</v>
      </c>
      <c r="N22" s="34">
        <v>0</v>
      </c>
      <c r="O22" s="34">
        <v>0.93000277033890477</v>
      </c>
      <c r="P22" s="34">
        <v>3.6014405762304922E-3</v>
      </c>
      <c r="Q22" s="34">
        <v>6.6395789084864709E-2</v>
      </c>
      <c r="R22" s="35"/>
      <c r="T22" s="36"/>
    </row>
    <row r="23" spans="1:20" ht="12.95" customHeight="1">
      <c r="A23" s="128" t="s">
        <v>115</v>
      </c>
      <c r="B23" s="128"/>
      <c r="C23" s="128"/>
      <c r="D23" s="128"/>
      <c r="E23" s="128"/>
      <c r="F23" s="128"/>
      <c r="G23" s="128"/>
      <c r="H23" s="128"/>
      <c r="I23" s="128"/>
      <c r="M23" s="3" t="s">
        <v>5</v>
      </c>
      <c r="N23" s="33">
        <v>0</v>
      </c>
      <c r="O23" s="33">
        <v>0.61199836199836199</v>
      </c>
      <c r="P23" s="33">
        <v>0</v>
      </c>
      <c r="Q23" s="33">
        <v>0.38800163800163801</v>
      </c>
      <c r="R23" s="33">
        <v>0</v>
      </c>
      <c r="T23" s="36"/>
    </row>
    <row r="24" spans="1:20" ht="12.95" customHeight="1">
      <c r="A24" s="128"/>
      <c r="B24" s="128"/>
      <c r="C24" s="128"/>
      <c r="D24" s="128"/>
      <c r="E24" s="128"/>
      <c r="F24" s="128"/>
      <c r="G24" s="128"/>
      <c r="H24" s="128"/>
      <c r="I24" s="128"/>
      <c r="M24" s="22" t="s">
        <v>71</v>
      </c>
      <c r="N24" s="34">
        <v>0</v>
      </c>
      <c r="O24" s="34">
        <v>0.55735690315262088</v>
      </c>
      <c r="P24" s="34">
        <v>0.12241811220872524</v>
      </c>
      <c r="Q24" s="34">
        <v>0.3202249846386539</v>
      </c>
      <c r="R24" s="35">
        <v>0</v>
      </c>
      <c r="T24" s="36"/>
    </row>
    <row r="25" spans="1:20" ht="12.75" customHeight="1">
      <c r="M25" s="3" t="s">
        <v>19</v>
      </c>
      <c r="N25" s="33">
        <v>0</v>
      </c>
      <c r="O25" s="33">
        <v>0.45683686079127517</v>
      </c>
      <c r="P25" s="33">
        <v>0.53431670622388738</v>
      </c>
      <c r="Q25" s="33">
        <v>8.8268178340950559E-3</v>
      </c>
      <c r="R25" s="33">
        <v>1.9615150742433456E-5</v>
      </c>
      <c r="T25" s="36"/>
    </row>
    <row r="26" spans="1:20" ht="12.95" customHeight="1">
      <c r="A26" s="91" t="s">
        <v>84</v>
      </c>
      <c r="M26" s="22" t="s">
        <v>16</v>
      </c>
      <c r="N26" s="34">
        <v>0</v>
      </c>
      <c r="O26" s="34">
        <v>0.40272373540856032</v>
      </c>
      <c r="P26" s="34">
        <v>0.58677042801556423</v>
      </c>
      <c r="Q26" s="34">
        <v>0</v>
      </c>
      <c r="R26" s="35">
        <v>1.0505836575875487E-2</v>
      </c>
      <c r="T26" s="36"/>
    </row>
    <row r="27" spans="1:20" ht="12.95" customHeight="1">
      <c r="A27" s="66"/>
      <c r="B27" s="66"/>
      <c r="C27" s="66"/>
      <c r="D27" s="66"/>
      <c r="E27" s="66"/>
      <c r="F27" s="66"/>
      <c r="G27" s="66"/>
      <c r="H27" s="66"/>
      <c r="I27" s="66"/>
      <c r="M27" s="3" t="s">
        <v>114</v>
      </c>
      <c r="N27" s="33">
        <v>0</v>
      </c>
      <c r="O27" s="33">
        <v>0.3820088555646261</v>
      </c>
      <c r="P27" s="33">
        <v>0.61799114443537395</v>
      </c>
      <c r="Q27" s="33">
        <v>0</v>
      </c>
      <c r="R27" s="33">
        <v>0</v>
      </c>
      <c r="T27" s="36"/>
    </row>
    <row r="28" spans="1:20">
      <c r="A28" s="62"/>
      <c r="B28" s="62"/>
      <c r="C28" s="62"/>
      <c r="D28" s="62"/>
      <c r="E28" s="62"/>
      <c r="F28" s="62"/>
      <c r="G28" s="62"/>
      <c r="H28" s="62"/>
      <c r="I28" s="62"/>
      <c r="M28" s="22" t="s">
        <v>20</v>
      </c>
      <c r="N28" s="34">
        <v>0</v>
      </c>
      <c r="O28" s="34">
        <v>0.27173913043478259</v>
      </c>
      <c r="P28" s="34">
        <v>0.62944664031620556</v>
      </c>
      <c r="Q28" s="34">
        <v>9.8814229249011856E-2</v>
      </c>
      <c r="R28" s="35">
        <v>0</v>
      </c>
      <c r="T28" s="36"/>
    </row>
    <row r="29" spans="1:20">
      <c r="M29" s="3" t="s">
        <v>72</v>
      </c>
      <c r="N29" s="33">
        <v>0</v>
      </c>
      <c r="O29" s="33">
        <v>0</v>
      </c>
      <c r="P29" s="33">
        <v>0.76685685212777555</v>
      </c>
      <c r="Q29" s="33">
        <v>0</v>
      </c>
      <c r="R29" s="33">
        <v>0.23314314787222445</v>
      </c>
      <c r="T29" s="36"/>
    </row>
    <row r="30" spans="1:20">
      <c r="M30" s="22" t="s">
        <v>73</v>
      </c>
      <c r="N30" s="34">
        <v>0</v>
      </c>
      <c r="O30" s="34">
        <v>0</v>
      </c>
      <c r="P30" s="34">
        <v>0</v>
      </c>
      <c r="Q30" s="34">
        <v>0</v>
      </c>
      <c r="R30" s="35">
        <v>1</v>
      </c>
      <c r="T30" s="36"/>
    </row>
    <row r="31" spans="1:20">
      <c r="M31" s="3" t="s">
        <v>74</v>
      </c>
      <c r="N31" s="33">
        <v>0</v>
      </c>
      <c r="O31" s="33">
        <v>0</v>
      </c>
      <c r="P31" s="33">
        <v>0</v>
      </c>
      <c r="Q31" s="33">
        <v>0</v>
      </c>
      <c r="R31" s="33">
        <v>1</v>
      </c>
      <c r="T31" s="36"/>
    </row>
    <row r="32" spans="1:20">
      <c r="L32" s="18"/>
      <c r="M32" s="22" t="s">
        <v>75</v>
      </c>
      <c r="N32" s="34"/>
      <c r="O32" s="34">
        <v>0.77192311061724528</v>
      </c>
      <c r="P32" s="34">
        <v>0.22807688938275475</v>
      </c>
      <c r="Q32" s="34">
        <v>0</v>
      </c>
      <c r="R32" s="35">
        <v>0</v>
      </c>
      <c r="T32" s="36"/>
    </row>
    <row r="33" spans="12:19">
      <c r="M33" s="3" t="s">
        <v>76</v>
      </c>
      <c r="N33" s="33"/>
      <c r="O33" s="33">
        <v>0</v>
      </c>
      <c r="P33" s="33">
        <v>0.78581249147978127</v>
      </c>
      <c r="Q33" s="33">
        <v>0.21418750852021901</v>
      </c>
      <c r="R33" s="33">
        <v>0</v>
      </c>
    </row>
    <row r="35" spans="12:19" ht="45" customHeight="1">
      <c r="M35" s="127" t="s">
        <v>106</v>
      </c>
      <c r="N35" s="127"/>
      <c r="O35" s="127"/>
      <c r="P35" s="127"/>
      <c r="Q35" s="127"/>
      <c r="R35" s="127"/>
    </row>
    <row r="36" spans="12:19">
      <c r="M36" s="79"/>
      <c r="N36" s="79"/>
      <c r="O36" s="79"/>
      <c r="P36" s="79"/>
      <c r="Q36" s="79"/>
      <c r="R36" s="79"/>
    </row>
    <row r="37" spans="12:19">
      <c r="M37" s="127" t="s">
        <v>107</v>
      </c>
      <c r="N37" s="127"/>
      <c r="O37" s="127"/>
      <c r="P37" s="127"/>
      <c r="Q37" s="127"/>
      <c r="R37" s="127"/>
    </row>
    <row r="38" spans="12:19">
      <c r="M38" s="127"/>
      <c r="N38" s="127"/>
      <c r="O38" s="127"/>
      <c r="P38" s="127"/>
      <c r="Q38" s="127"/>
      <c r="R38" s="127"/>
      <c r="S38" s="79"/>
    </row>
    <row r="39" spans="12:19" ht="12.75" customHeight="1">
      <c r="M39" s="127"/>
      <c r="N39" s="127"/>
      <c r="O39" s="127"/>
      <c r="P39" s="127"/>
      <c r="Q39" s="127"/>
      <c r="R39" s="127"/>
      <c r="S39" s="79"/>
    </row>
    <row r="42" spans="12:19">
      <c r="L42" s="2"/>
    </row>
  </sheetData>
  <mergeCells count="8">
    <mergeCell ref="M37:R39"/>
    <mergeCell ref="A23:I24"/>
    <mergeCell ref="M35:R35"/>
    <mergeCell ref="A1:I1"/>
    <mergeCell ref="M1:R1"/>
    <mergeCell ref="A2:I3"/>
    <mergeCell ref="M2:R3"/>
    <mergeCell ref="A17:I21"/>
  </mergeCells>
  <hyperlinks>
    <hyperlink ref="A26" r:id="rId1"/>
  </hyperlinks>
  <pageMargins left="0.70866141732283472" right="0.70866141732283472" top="0.74803149606299213" bottom="0.74803149606299213" header="0.31496062992125984" footer="0.31496062992125984"/>
  <pageSetup paperSize="9" orientation="landscape" r:id="rId2"/>
  <headerFooter>
    <oddHeader>&amp;COECD Affordable Housing Database, http://oe.cd/ahd</oddHeader>
    <oddFooter>&amp;R&amp;F - &amp;A</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zoomScaleNormal="100" workbookViewId="0">
      <selection sqref="A1:J41"/>
    </sheetView>
  </sheetViews>
  <sheetFormatPr defaultColWidth="9.140625" defaultRowHeight="13.5"/>
  <cols>
    <col min="1" max="7" width="9.140625" style="7"/>
    <col min="8" max="8" width="26.5703125" style="7" customWidth="1"/>
    <col min="9" max="9" width="9.140625" style="7"/>
    <col min="10" max="10" width="14" style="7" customWidth="1"/>
    <col min="11" max="11" width="4" style="7" customWidth="1"/>
    <col min="12" max="12" width="18.140625" style="7" customWidth="1"/>
    <col min="13" max="16" width="9.140625" style="7"/>
    <col min="17" max="17" width="5.7109375" style="7" customWidth="1"/>
    <col min="18" max="16384" width="9.140625" style="7"/>
  </cols>
  <sheetData>
    <row r="1" spans="1:23" ht="16.5" customHeight="1">
      <c r="A1" s="122" t="s">
        <v>28</v>
      </c>
      <c r="B1" s="123"/>
      <c r="C1" s="123"/>
      <c r="D1" s="123"/>
      <c r="E1" s="123"/>
      <c r="F1" s="123"/>
      <c r="G1" s="123"/>
      <c r="H1" s="123"/>
      <c r="I1" s="123"/>
      <c r="J1" s="8"/>
      <c r="K1" s="124" t="s">
        <v>38</v>
      </c>
      <c r="L1" s="124"/>
      <c r="M1" s="124"/>
      <c r="N1" s="124"/>
      <c r="O1" s="124"/>
      <c r="P1" s="124"/>
      <c r="Q1" s="124"/>
      <c r="R1" s="102"/>
      <c r="S1" s="102"/>
    </row>
    <row r="2" spans="1:23" ht="14.25" customHeight="1">
      <c r="A2" s="139" t="s">
        <v>86</v>
      </c>
      <c r="B2" s="139"/>
      <c r="C2" s="139"/>
      <c r="D2" s="139"/>
      <c r="E2" s="139"/>
      <c r="F2" s="139"/>
      <c r="G2" s="139"/>
      <c r="H2" s="139"/>
      <c r="I2" s="139"/>
      <c r="J2" s="8"/>
      <c r="K2" s="138" t="s">
        <v>110</v>
      </c>
      <c r="L2" s="138"/>
      <c r="M2" s="138"/>
      <c r="N2" s="138"/>
      <c r="O2" s="138"/>
      <c r="P2" s="138"/>
      <c r="Q2" s="138"/>
      <c r="R2" s="101"/>
      <c r="S2" s="101"/>
    </row>
    <row r="3" spans="1:23" ht="33.75" customHeight="1">
      <c r="A3" s="8"/>
      <c r="B3" s="8"/>
      <c r="C3" s="8"/>
      <c r="D3" s="8"/>
      <c r="E3" s="8"/>
      <c r="F3" s="8"/>
      <c r="G3" s="8"/>
      <c r="H3" s="8"/>
      <c r="I3" s="8"/>
      <c r="J3" s="8"/>
      <c r="K3" s="138"/>
      <c r="L3" s="138"/>
      <c r="M3" s="138"/>
      <c r="N3" s="138"/>
      <c r="O3" s="138"/>
      <c r="P3" s="138"/>
      <c r="Q3" s="138"/>
    </row>
    <row r="4" spans="1:23">
      <c r="A4" s="8"/>
      <c r="B4" s="8"/>
      <c r="C4" s="8"/>
      <c r="D4" s="8"/>
      <c r="E4" s="8"/>
      <c r="F4" s="8"/>
      <c r="G4" s="8"/>
      <c r="H4" s="8"/>
      <c r="I4" s="8"/>
      <c r="J4" s="8"/>
      <c r="M4" s="16" t="s">
        <v>37</v>
      </c>
      <c r="N4" s="16"/>
      <c r="O4" s="16" t="s">
        <v>60</v>
      </c>
      <c r="Q4" s="8"/>
      <c r="R4" s="8"/>
      <c r="S4" s="8"/>
      <c r="T4" s="8"/>
      <c r="U4" s="8"/>
      <c r="V4" s="8"/>
      <c r="W4" s="8"/>
    </row>
    <row r="5" spans="1:23" ht="45" customHeight="1" thickBot="1">
      <c r="A5" s="8"/>
      <c r="B5" s="8"/>
      <c r="C5" s="8"/>
      <c r="D5" s="8"/>
      <c r="E5" s="8"/>
      <c r="F5" s="8"/>
      <c r="G5" s="8"/>
      <c r="H5" s="8"/>
      <c r="I5" s="8"/>
      <c r="J5" s="8"/>
      <c r="L5" s="10"/>
      <c r="M5" s="15" t="s">
        <v>2</v>
      </c>
      <c r="N5" s="15" t="s">
        <v>31</v>
      </c>
      <c r="O5" s="15" t="s">
        <v>2</v>
      </c>
      <c r="P5" s="15" t="s">
        <v>32</v>
      </c>
      <c r="Q5" s="8"/>
      <c r="R5" s="8"/>
      <c r="S5" s="8"/>
      <c r="T5" s="8"/>
      <c r="U5" s="8"/>
      <c r="V5" s="8"/>
      <c r="W5" s="8"/>
    </row>
    <row r="6" spans="1:23">
      <c r="A6" s="8"/>
      <c r="B6" s="8"/>
      <c r="C6" s="8"/>
      <c r="D6" s="8"/>
      <c r="E6" s="8"/>
      <c r="F6" s="8"/>
      <c r="G6" s="8"/>
      <c r="H6" s="8"/>
      <c r="I6" s="8"/>
      <c r="J6" s="8"/>
      <c r="K6" s="46" t="s">
        <v>21</v>
      </c>
      <c r="L6" s="12" t="s">
        <v>76</v>
      </c>
      <c r="M6" s="13">
        <v>37.97825211</v>
      </c>
      <c r="N6" s="71">
        <v>2012</v>
      </c>
      <c r="O6" s="13">
        <v>34.069796635701699</v>
      </c>
      <c r="P6" s="25">
        <v>2020</v>
      </c>
      <c r="Q6" s="8"/>
      <c r="R6" s="37"/>
      <c r="T6" s="8"/>
      <c r="U6" s="8"/>
      <c r="V6" s="8"/>
      <c r="W6" s="8"/>
    </row>
    <row r="7" spans="1:23">
      <c r="A7" s="8"/>
      <c r="B7" s="8"/>
      <c r="C7" s="8"/>
      <c r="D7" s="8"/>
      <c r="E7" s="8"/>
      <c r="F7" s="8"/>
      <c r="G7" s="8"/>
      <c r="H7" s="8"/>
      <c r="I7" s="8"/>
      <c r="J7" s="8"/>
      <c r="K7" s="46" t="s">
        <v>20</v>
      </c>
      <c r="L7" s="7" t="s">
        <v>80</v>
      </c>
      <c r="M7" s="9">
        <v>24</v>
      </c>
      <c r="N7" s="27">
        <v>2010</v>
      </c>
      <c r="O7" s="9">
        <v>23.599999999999998</v>
      </c>
      <c r="P7" s="27">
        <v>2019</v>
      </c>
      <c r="Q7" s="8"/>
      <c r="R7" s="37"/>
      <c r="S7" s="8"/>
      <c r="T7" s="8"/>
      <c r="U7" s="8"/>
      <c r="V7" s="8"/>
      <c r="W7" s="8"/>
    </row>
    <row r="8" spans="1:23">
      <c r="A8" s="8"/>
      <c r="B8" s="8"/>
      <c r="C8" s="8"/>
      <c r="D8" s="8"/>
      <c r="E8" s="8"/>
      <c r="F8" s="8"/>
      <c r="G8" s="8"/>
      <c r="H8" s="8"/>
      <c r="I8" s="8"/>
      <c r="J8" s="8"/>
      <c r="K8" s="46" t="s">
        <v>23</v>
      </c>
      <c r="L8" s="12" t="s">
        <v>23</v>
      </c>
      <c r="M8" s="13">
        <v>21.777777777777775</v>
      </c>
      <c r="N8" s="25">
        <v>2010</v>
      </c>
      <c r="O8" s="13">
        <v>21.379310344827587</v>
      </c>
      <c r="P8" s="25">
        <v>2020</v>
      </c>
      <c r="Q8" s="8"/>
      <c r="R8" s="37"/>
      <c r="S8" s="8"/>
      <c r="T8" s="8"/>
      <c r="U8" s="8"/>
      <c r="V8" s="8"/>
      <c r="W8" s="8"/>
    </row>
    <row r="9" spans="1:23">
      <c r="A9" s="8"/>
      <c r="B9" s="8"/>
      <c r="C9" s="8"/>
      <c r="D9" s="8"/>
      <c r="E9" s="8"/>
      <c r="F9" s="8"/>
      <c r="G9" s="8"/>
      <c r="H9" s="8"/>
      <c r="I9" s="8"/>
      <c r="J9" s="8"/>
      <c r="K9" s="46" t="s">
        <v>43</v>
      </c>
      <c r="L9" s="7" t="s">
        <v>43</v>
      </c>
      <c r="M9" s="9">
        <v>18.12</v>
      </c>
      <c r="N9" s="27">
        <v>2010</v>
      </c>
      <c r="O9" s="23">
        <v>16.65374375358401</v>
      </c>
      <c r="P9" s="24">
        <v>2019</v>
      </c>
      <c r="Q9" s="8"/>
      <c r="R9" s="37"/>
      <c r="S9" s="8"/>
      <c r="T9" s="8"/>
      <c r="U9" s="8"/>
      <c r="V9" s="8"/>
      <c r="W9" s="8"/>
    </row>
    <row r="10" spans="1:23">
      <c r="A10" s="8"/>
      <c r="B10" s="8"/>
      <c r="C10" s="8"/>
      <c r="D10" s="8"/>
      <c r="E10" s="8"/>
      <c r="F10" s="8"/>
      <c r="G10" s="8"/>
      <c r="H10" s="8"/>
      <c r="I10" s="8"/>
      <c r="J10" s="8"/>
      <c r="K10" s="46" t="s">
        <v>19</v>
      </c>
      <c r="L10" s="12" t="s">
        <v>19</v>
      </c>
      <c r="M10" s="13">
        <v>13.53646947018294</v>
      </c>
      <c r="N10" s="25">
        <v>2012</v>
      </c>
      <c r="O10" s="13">
        <v>14.000000000000002</v>
      </c>
      <c r="P10" s="25">
        <v>2018</v>
      </c>
      <c r="Q10" s="8"/>
      <c r="R10" s="37"/>
      <c r="S10" s="8"/>
      <c r="T10" s="8"/>
      <c r="U10" s="8"/>
      <c r="V10" s="8"/>
      <c r="W10" s="8"/>
    </row>
    <row r="11" spans="1:23">
      <c r="A11" s="8"/>
      <c r="B11" s="8"/>
      <c r="C11" s="8"/>
      <c r="D11" s="8"/>
      <c r="E11" s="8"/>
      <c r="F11" s="8"/>
      <c r="G11" s="8"/>
      <c r="H11" s="8"/>
      <c r="I11" s="8"/>
      <c r="J11" s="8"/>
      <c r="K11" s="46" t="s">
        <v>17</v>
      </c>
      <c r="L11" s="7" t="s">
        <v>17</v>
      </c>
      <c r="M11" s="9">
        <v>12.722792998954807</v>
      </c>
      <c r="N11" s="27">
        <v>2010</v>
      </c>
      <c r="O11" s="9">
        <v>12.695861791884292</v>
      </c>
      <c r="P11" s="27">
        <v>2016</v>
      </c>
      <c r="Q11" s="8"/>
      <c r="R11" s="37"/>
      <c r="S11" s="8"/>
      <c r="T11" s="8"/>
      <c r="U11" s="8"/>
      <c r="V11" s="8"/>
      <c r="W11" s="8"/>
    </row>
    <row r="12" spans="1:23">
      <c r="A12" s="8"/>
      <c r="B12" s="8"/>
      <c r="C12" s="8"/>
      <c r="D12" s="8"/>
      <c r="E12" s="8"/>
      <c r="F12" s="8"/>
      <c r="G12" s="8"/>
      <c r="H12" s="8"/>
      <c r="I12" s="8"/>
      <c r="J12" s="8"/>
      <c r="K12" s="46" t="s">
        <v>34</v>
      </c>
      <c r="L12" s="12" t="s">
        <v>91</v>
      </c>
      <c r="M12" s="13">
        <v>8.6355125902716754</v>
      </c>
      <c r="N12" s="25">
        <v>2010</v>
      </c>
      <c r="O12" s="13">
        <v>11.095305832147938</v>
      </c>
      <c r="P12" s="25">
        <v>2016</v>
      </c>
      <c r="Q12" s="8"/>
      <c r="R12" s="8"/>
      <c r="T12" s="8"/>
      <c r="U12" s="8"/>
      <c r="V12" s="8"/>
      <c r="W12" s="8"/>
    </row>
    <row r="13" spans="1:23">
      <c r="A13" s="8"/>
      <c r="B13" s="8"/>
      <c r="C13" s="8"/>
      <c r="D13" s="8"/>
      <c r="E13" s="8"/>
      <c r="F13" s="8"/>
      <c r="G13" s="8"/>
      <c r="H13" s="8"/>
      <c r="I13" s="8"/>
      <c r="J13" s="8"/>
      <c r="K13" s="46" t="s">
        <v>18</v>
      </c>
      <c r="L13" s="7" t="s">
        <v>18</v>
      </c>
      <c r="M13" s="9">
        <v>13.245390480159431</v>
      </c>
      <c r="N13" s="27">
        <v>2010</v>
      </c>
      <c r="O13" s="23">
        <v>10</v>
      </c>
      <c r="P13" s="24">
        <v>2019</v>
      </c>
      <c r="Q13" s="8"/>
      <c r="R13" s="37"/>
      <c r="S13" s="8"/>
      <c r="T13" s="8"/>
      <c r="U13" s="8"/>
      <c r="V13" s="8"/>
      <c r="W13" s="8"/>
    </row>
    <row r="14" spans="1:23">
      <c r="A14" s="8"/>
      <c r="B14" s="8"/>
      <c r="C14" s="8"/>
      <c r="D14" s="8"/>
      <c r="E14" s="8"/>
      <c r="F14" s="8"/>
      <c r="G14" s="8"/>
      <c r="H14" s="8"/>
      <c r="I14" s="8"/>
      <c r="J14" s="8"/>
      <c r="K14" s="46" t="s">
        <v>15</v>
      </c>
      <c r="L14" s="12" t="s">
        <v>15</v>
      </c>
      <c r="M14" s="13">
        <v>6.3</v>
      </c>
      <c r="N14" s="25">
        <v>2010</v>
      </c>
      <c r="O14" s="13">
        <v>8.9</v>
      </c>
      <c r="P14" s="25">
        <v>2018</v>
      </c>
      <c r="Q14" s="8"/>
      <c r="R14" s="37"/>
      <c r="S14" s="8"/>
      <c r="T14" s="8"/>
      <c r="U14" s="8"/>
      <c r="V14" s="8"/>
      <c r="W14" s="8"/>
    </row>
    <row r="15" spans="1:23">
      <c r="A15" s="8"/>
      <c r="B15" s="8"/>
      <c r="C15" s="8"/>
      <c r="D15" s="8"/>
      <c r="E15" s="8"/>
      <c r="F15" s="8"/>
      <c r="G15" s="8"/>
      <c r="H15" s="8"/>
      <c r="I15" s="8"/>
      <c r="J15" s="8"/>
      <c r="K15" s="46" t="s">
        <v>40</v>
      </c>
      <c r="L15" s="7" t="s">
        <v>40</v>
      </c>
      <c r="M15" s="9">
        <v>8</v>
      </c>
      <c r="N15" s="27">
        <v>2013</v>
      </c>
      <c r="O15" s="9"/>
      <c r="P15" s="27"/>
      <c r="Q15" s="8"/>
      <c r="R15" s="37"/>
      <c r="S15" s="8"/>
      <c r="T15" s="8"/>
      <c r="U15" s="8"/>
      <c r="V15" s="8"/>
      <c r="W15" s="8"/>
    </row>
    <row r="16" spans="1:23">
      <c r="A16" s="8"/>
      <c r="B16" s="8"/>
      <c r="C16" s="8"/>
      <c r="D16" s="8"/>
      <c r="E16" s="8"/>
      <c r="F16" s="8"/>
      <c r="G16" s="8"/>
      <c r="H16" s="8"/>
      <c r="I16" s="8"/>
      <c r="J16" s="8"/>
      <c r="K16" s="46" t="s">
        <v>16</v>
      </c>
      <c r="L16" s="12" t="s">
        <v>16</v>
      </c>
      <c r="M16" s="13">
        <v>10.086709939728715</v>
      </c>
      <c r="N16" s="25">
        <v>2009</v>
      </c>
      <c r="O16" s="13">
        <v>7.6242036147788159</v>
      </c>
      <c r="P16" s="25">
        <v>2016</v>
      </c>
      <c r="Q16" s="8"/>
      <c r="R16" s="37"/>
      <c r="S16" s="8"/>
      <c r="T16" s="8"/>
      <c r="U16" s="8"/>
      <c r="V16" s="8"/>
      <c r="W16" s="8"/>
    </row>
    <row r="17" spans="1:23" ht="12.95" customHeight="1">
      <c r="A17" s="44" t="s">
        <v>30</v>
      </c>
      <c r="B17" s="8"/>
      <c r="C17" s="8"/>
      <c r="D17" s="8"/>
      <c r="E17" s="8"/>
      <c r="F17" s="8"/>
      <c r="G17" s="8"/>
      <c r="H17" s="8"/>
      <c r="I17" s="8"/>
      <c r="J17" s="8"/>
      <c r="K17" s="46" t="s">
        <v>13</v>
      </c>
      <c r="L17" s="7" t="s">
        <v>92</v>
      </c>
      <c r="M17" s="9">
        <v>5.5</v>
      </c>
      <c r="N17" s="27">
        <v>2011</v>
      </c>
      <c r="O17" s="9"/>
      <c r="P17" s="27"/>
      <c r="Q17" s="8"/>
      <c r="R17" s="37"/>
      <c r="S17" s="8"/>
      <c r="T17" s="8"/>
      <c r="U17" s="8"/>
      <c r="V17" s="8"/>
      <c r="W17" s="8"/>
    </row>
    <row r="18" spans="1:23" ht="12.95" customHeight="1">
      <c r="A18" s="140" t="s">
        <v>109</v>
      </c>
      <c r="B18" s="140"/>
      <c r="C18" s="140"/>
      <c r="D18" s="140"/>
      <c r="E18" s="140"/>
      <c r="F18" s="140"/>
      <c r="G18" s="140"/>
      <c r="H18" s="140"/>
      <c r="I18" s="90"/>
      <c r="J18" s="8"/>
      <c r="K18" s="46" t="s">
        <v>3</v>
      </c>
      <c r="L18" s="12" t="s">
        <v>3</v>
      </c>
      <c r="M18" s="13">
        <v>5.3749692182379576</v>
      </c>
      <c r="N18" s="25">
        <v>2011</v>
      </c>
      <c r="O18" s="13">
        <v>4.6703693229489973</v>
      </c>
      <c r="P18" s="25">
        <v>2018</v>
      </c>
      <c r="Q18" s="8"/>
      <c r="R18" s="37"/>
      <c r="S18" s="8"/>
      <c r="T18" s="8"/>
      <c r="U18" s="8"/>
      <c r="V18" s="8"/>
      <c r="W18" s="8"/>
    </row>
    <row r="19" spans="1:23" ht="12.95" customHeight="1">
      <c r="A19" s="140"/>
      <c r="B19" s="140"/>
      <c r="C19" s="140"/>
      <c r="D19" s="140"/>
      <c r="E19" s="140"/>
      <c r="F19" s="140"/>
      <c r="G19" s="140"/>
      <c r="H19" s="140"/>
      <c r="I19" s="90"/>
      <c r="J19" s="8"/>
      <c r="K19" s="46" t="s">
        <v>12</v>
      </c>
      <c r="L19" s="7" t="s">
        <v>93</v>
      </c>
      <c r="M19" s="9">
        <v>4.417000333046385</v>
      </c>
      <c r="N19" s="27">
        <v>2010</v>
      </c>
      <c r="O19" s="9">
        <v>4.3705840466820609</v>
      </c>
      <c r="P19" s="27">
        <v>2017</v>
      </c>
      <c r="Q19" s="8"/>
      <c r="R19" s="37"/>
      <c r="S19" s="8"/>
      <c r="T19" s="8"/>
      <c r="U19" s="8"/>
      <c r="V19" s="8"/>
      <c r="W19" s="8"/>
    </row>
    <row r="20" spans="1:23" ht="12.95" customHeight="1">
      <c r="A20" s="140"/>
      <c r="B20" s="140"/>
      <c r="C20" s="140"/>
      <c r="D20" s="140"/>
      <c r="E20" s="140"/>
      <c r="F20" s="140"/>
      <c r="G20" s="140"/>
      <c r="H20" s="140"/>
      <c r="I20" s="90"/>
      <c r="J20" s="8"/>
      <c r="K20" s="46" t="s">
        <v>11</v>
      </c>
      <c r="L20" s="12" t="s">
        <v>94</v>
      </c>
      <c r="M20" s="13">
        <v>4.6104849874682063</v>
      </c>
      <c r="N20" s="25">
        <v>2011</v>
      </c>
      <c r="O20" s="13">
        <v>4.3001679480697597</v>
      </c>
      <c r="P20" s="25">
        <v>2017</v>
      </c>
      <c r="Q20" s="8"/>
      <c r="R20" s="37"/>
      <c r="S20" s="8"/>
      <c r="T20" s="8"/>
      <c r="U20" s="8"/>
      <c r="V20" s="8"/>
      <c r="W20" s="8"/>
    </row>
    <row r="21" spans="1:23" ht="12.95" customHeight="1">
      <c r="A21" s="140"/>
      <c r="B21" s="140"/>
      <c r="C21" s="140"/>
      <c r="D21" s="140"/>
      <c r="E21" s="140"/>
      <c r="F21" s="140"/>
      <c r="G21" s="140"/>
      <c r="H21" s="140"/>
      <c r="I21" s="90"/>
      <c r="J21" s="8"/>
      <c r="K21" s="46" t="s">
        <v>41</v>
      </c>
      <c r="L21" s="7" t="s">
        <v>42</v>
      </c>
      <c r="M21" s="96"/>
      <c r="N21" s="97"/>
      <c r="O21" s="9">
        <v>2.4</v>
      </c>
      <c r="P21" s="27">
        <v>2020</v>
      </c>
      <c r="Q21" s="84"/>
      <c r="R21" s="94"/>
      <c r="S21" s="8"/>
      <c r="T21" s="8"/>
      <c r="U21" s="8"/>
      <c r="V21" s="8"/>
      <c r="W21" s="8"/>
    </row>
    <row r="22" spans="1:23" ht="12.95" customHeight="1">
      <c r="A22" s="140"/>
      <c r="B22" s="140"/>
      <c r="C22" s="140"/>
      <c r="D22" s="140"/>
      <c r="E22" s="140"/>
      <c r="F22" s="140"/>
      <c r="G22" s="140"/>
      <c r="H22" s="140"/>
      <c r="I22" s="90"/>
      <c r="J22" s="8"/>
      <c r="K22" s="46" t="s">
        <v>42</v>
      </c>
      <c r="L22" s="12" t="s">
        <v>95</v>
      </c>
      <c r="M22" s="13">
        <v>4.2828012988689279</v>
      </c>
      <c r="N22" s="25">
        <v>2010</v>
      </c>
      <c r="O22" s="13">
        <v>4.1702742673666107</v>
      </c>
      <c r="P22" s="25">
        <v>2018</v>
      </c>
      <c r="Q22" s="84"/>
      <c r="R22" s="94"/>
      <c r="S22" s="8"/>
      <c r="T22" s="8"/>
      <c r="U22" s="8"/>
      <c r="V22" s="8"/>
      <c r="W22" s="8"/>
    </row>
    <row r="23" spans="1:23" ht="12.95" customHeight="1">
      <c r="A23" s="140"/>
      <c r="B23" s="140"/>
      <c r="C23" s="140"/>
      <c r="D23" s="140"/>
      <c r="E23" s="140"/>
      <c r="F23" s="140"/>
      <c r="G23" s="140"/>
      <c r="H23" s="140"/>
      <c r="I23" s="90"/>
      <c r="J23" s="8"/>
      <c r="K23" s="46" t="s">
        <v>14</v>
      </c>
      <c r="L23" s="7" t="s">
        <v>96</v>
      </c>
      <c r="M23" s="9">
        <v>3.9320614239181011</v>
      </c>
      <c r="N23" s="27">
        <v>2011</v>
      </c>
      <c r="O23" s="9">
        <v>3.8118940218800201</v>
      </c>
      <c r="P23" s="27">
        <v>2020</v>
      </c>
      <c r="Q23" s="84"/>
      <c r="R23" s="95"/>
      <c r="T23" s="8"/>
      <c r="U23" s="8"/>
      <c r="V23" s="8"/>
      <c r="W23" s="8"/>
    </row>
    <row r="24" spans="1:23" ht="12.95" customHeight="1">
      <c r="A24" s="140"/>
      <c r="B24" s="140"/>
      <c r="C24" s="140"/>
      <c r="D24" s="140"/>
      <c r="E24" s="140"/>
      <c r="F24" s="140"/>
      <c r="G24" s="140"/>
      <c r="H24" s="140"/>
      <c r="I24" s="90"/>
      <c r="J24" s="8"/>
      <c r="K24" s="46" t="s">
        <v>10</v>
      </c>
      <c r="L24" s="12" t="s">
        <v>97</v>
      </c>
      <c r="M24" s="13">
        <v>3.3668212160570303</v>
      </c>
      <c r="N24" s="25">
        <v>2011</v>
      </c>
      <c r="O24" s="13">
        <v>3.6209000145560402</v>
      </c>
      <c r="P24" s="25">
        <v>2019</v>
      </c>
      <c r="Q24" s="85"/>
      <c r="R24" s="94"/>
      <c r="T24" s="8"/>
      <c r="U24" s="8"/>
      <c r="V24" s="8"/>
      <c r="W24" s="8"/>
    </row>
    <row r="25" spans="1:23" ht="12.95" customHeight="1">
      <c r="A25" s="140"/>
      <c r="B25" s="140"/>
      <c r="C25" s="140"/>
      <c r="D25" s="140"/>
      <c r="E25" s="140"/>
      <c r="F25" s="140"/>
      <c r="G25" s="140"/>
      <c r="H25" s="140"/>
      <c r="I25" s="90"/>
      <c r="J25" s="8"/>
      <c r="K25" s="46" t="s">
        <v>9</v>
      </c>
      <c r="L25" s="7" t="s">
        <v>6</v>
      </c>
      <c r="M25" s="9"/>
      <c r="N25" s="27"/>
      <c r="O25" s="9">
        <v>3.4833772917336763</v>
      </c>
      <c r="P25" s="27">
        <v>2019</v>
      </c>
      <c r="Q25" s="85"/>
      <c r="R25" s="84"/>
      <c r="T25" s="8"/>
      <c r="U25" s="8"/>
      <c r="V25" s="8"/>
      <c r="W25" s="8"/>
    </row>
    <row r="26" spans="1:23" ht="12.95" customHeight="1">
      <c r="A26" s="140"/>
      <c r="B26" s="140"/>
      <c r="C26" s="140"/>
      <c r="D26" s="140"/>
      <c r="E26" s="140"/>
      <c r="F26" s="140"/>
      <c r="G26" s="140"/>
      <c r="H26" s="140"/>
      <c r="I26" s="90"/>
      <c r="J26" s="8"/>
      <c r="K26" s="46" t="s">
        <v>6</v>
      </c>
      <c r="L26" s="12" t="s">
        <v>98</v>
      </c>
      <c r="M26" s="13">
        <v>3.2305000000000001</v>
      </c>
      <c r="N26" s="25">
        <v>2013</v>
      </c>
      <c r="O26" s="13"/>
      <c r="P26" s="25"/>
      <c r="Q26" s="85"/>
      <c r="R26" s="94"/>
      <c r="S26" s="8"/>
    </row>
    <row r="27" spans="1:23" ht="12.95" customHeight="1">
      <c r="A27" s="140"/>
      <c r="B27" s="140"/>
      <c r="C27" s="140"/>
      <c r="D27" s="140"/>
      <c r="E27" s="140"/>
      <c r="F27" s="140"/>
      <c r="G27" s="140"/>
      <c r="H27" s="140"/>
      <c r="I27" s="90"/>
      <c r="J27" s="8"/>
      <c r="K27" s="46" t="s">
        <v>7</v>
      </c>
      <c r="L27" s="7" t="s">
        <v>8</v>
      </c>
      <c r="M27" s="9">
        <v>3.6766268222788834</v>
      </c>
      <c r="N27" s="27">
        <v>2011</v>
      </c>
      <c r="O27" s="9">
        <v>2.6924474401830012</v>
      </c>
      <c r="P27" s="27">
        <v>2019</v>
      </c>
      <c r="Q27" s="85"/>
      <c r="R27" s="94"/>
      <c r="S27" s="8"/>
    </row>
    <row r="28" spans="1:23" ht="12.95" customHeight="1">
      <c r="A28" s="140"/>
      <c r="B28" s="140"/>
      <c r="C28" s="140"/>
      <c r="D28" s="140"/>
      <c r="E28" s="140"/>
      <c r="F28" s="140"/>
      <c r="G28" s="140"/>
      <c r="H28" s="140"/>
      <c r="I28" s="90"/>
      <c r="J28" s="8"/>
      <c r="K28" s="46" t="s">
        <v>8</v>
      </c>
      <c r="L28" s="12" t="s">
        <v>99</v>
      </c>
      <c r="M28" s="13"/>
      <c r="N28" s="25"/>
      <c r="O28" s="13">
        <v>2.4</v>
      </c>
      <c r="P28" s="25">
        <v>2020</v>
      </c>
      <c r="Q28" s="85"/>
      <c r="R28" s="94"/>
      <c r="S28" s="8"/>
    </row>
    <row r="29" spans="1:23" ht="12.95" customHeight="1">
      <c r="A29" s="140"/>
      <c r="B29" s="140"/>
      <c r="C29" s="140"/>
      <c r="D29" s="140"/>
      <c r="E29" s="140"/>
      <c r="F29" s="140"/>
      <c r="G29" s="140"/>
      <c r="H29" s="140"/>
      <c r="I29" s="90"/>
      <c r="J29" s="8"/>
      <c r="K29" s="46" t="s">
        <v>58</v>
      </c>
      <c r="L29" s="7" t="s">
        <v>22</v>
      </c>
      <c r="M29" s="9">
        <v>2.0195100639299328</v>
      </c>
      <c r="N29" s="27">
        <v>2011</v>
      </c>
      <c r="O29" s="9"/>
      <c r="P29" s="27"/>
      <c r="Q29" s="85"/>
      <c r="R29" s="94"/>
      <c r="S29" s="8"/>
    </row>
    <row r="30" spans="1:23" ht="12.95" customHeight="1">
      <c r="A30" s="140"/>
      <c r="B30" s="140"/>
      <c r="C30" s="140"/>
      <c r="D30" s="140"/>
      <c r="E30" s="140"/>
      <c r="F30" s="140"/>
      <c r="G30" s="140"/>
      <c r="H30" s="140"/>
      <c r="I30" s="90"/>
      <c r="J30" s="8"/>
      <c r="K30" s="46" t="s">
        <v>22</v>
      </c>
      <c r="L30" s="12" t="s">
        <v>100</v>
      </c>
      <c r="M30" s="13"/>
      <c r="N30" s="25"/>
      <c r="O30" s="13">
        <v>1.890732292242405</v>
      </c>
      <c r="P30" s="25">
        <v>2016</v>
      </c>
      <c r="Q30" s="85"/>
      <c r="R30" s="94"/>
      <c r="S30" s="8"/>
    </row>
    <row r="31" spans="1:23" ht="12.95" customHeight="1">
      <c r="A31" s="140"/>
      <c r="B31" s="140"/>
      <c r="C31" s="140"/>
      <c r="D31" s="140"/>
      <c r="E31" s="140"/>
      <c r="F31" s="140"/>
      <c r="G31" s="140"/>
      <c r="H31" s="140"/>
      <c r="I31" s="90"/>
      <c r="K31" s="46" t="s">
        <v>56</v>
      </c>
      <c r="L31" s="85" t="s">
        <v>36</v>
      </c>
      <c r="M31" s="96">
        <v>1.6160734113089548</v>
      </c>
      <c r="N31" s="97">
        <v>2011</v>
      </c>
      <c r="O31" s="96"/>
      <c r="P31" s="97"/>
      <c r="Q31" s="85"/>
      <c r="R31" s="94"/>
      <c r="S31" s="8"/>
    </row>
    <row r="32" spans="1:23" ht="12.95" customHeight="1">
      <c r="A32" s="140"/>
      <c r="B32" s="140"/>
      <c r="C32" s="140"/>
      <c r="D32" s="140"/>
      <c r="E32" s="140"/>
      <c r="F32" s="140"/>
      <c r="G32" s="140"/>
      <c r="H32" s="140"/>
      <c r="I32" s="90"/>
      <c r="K32" s="47" t="s">
        <v>4</v>
      </c>
      <c r="L32" s="12" t="s">
        <v>24</v>
      </c>
      <c r="M32" s="13">
        <v>1.5781957020374209</v>
      </c>
      <c r="N32" s="25">
        <v>2011</v>
      </c>
      <c r="O32" s="13"/>
      <c r="P32" s="25"/>
      <c r="Q32" s="85"/>
      <c r="R32" s="94"/>
      <c r="S32" s="8"/>
    </row>
    <row r="33" spans="1:19" ht="12.95" customHeight="1">
      <c r="A33" s="140"/>
      <c r="B33" s="140"/>
      <c r="C33" s="140"/>
      <c r="D33" s="140"/>
      <c r="E33" s="140"/>
      <c r="F33" s="140"/>
      <c r="G33" s="140"/>
      <c r="H33" s="140"/>
      <c r="I33" s="90"/>
      <c r="K33" s="46" t="s">
        <v>36</v>
      </c>
      <c r="L33" s="85" t="s">
        <v>101</v>
      </c>
      <c r="M33" s="96"/>
      <c r="N33" s="97"/>
      <c r="O33" s="96">
        <v>1.1308203126523195</v>
      </c>
      <c r="P33" s="97">
        <v>2019</v>
      </c>
      <c r="Q33" s="85"/>
      <c r="R33" s="94"/>
      <c r="S33" s="8"/>
    </row>
    <row r="34" spans="1:19" ht="12.95" customHeight="1">
      <c r="A34" s="140"/>
      <c r="B34" s="140"/>
      <c r="C34" s="140"/>
      <c r="D34" s="140"/>
      <c r="E34" s="140"/>
      <c r="F34" s="140"/>
      <c r="G34" s="140"/>
      <c r="H34" s="140"/>
      <c r="I34" s="90"/>
      <c r="K34" s="46" t="s">
        <v>24</v>
      </c>
      <c r="L34" s="12" t="s">
        <v>102</v>
      </c>
      <c r="M34" s="13">
        <v>1.1246733384920133</v>
      </c>
      <c r="N34" s="25">
        <v>2013</v>
      </c>
      <c r="O34" s="13">
        <v>1.0700744598236718</v>
      </c>
      <c r="P34" s="25">
        <v>2017</v>
      </c>
      <c r="Q34" s="85"/>
      <c r="R34" s="94"/>
      <c r="S34" s="8"/>
    </row>
    <row r="35" spans="1:19" ht="12.95" customHeight="1">
      <c r="A35" s="140"/>
      <c r="B35" s="140"/>
      <c r="C35" s="140"/>
      <c r="D35" s="140"/>
      <c r="E35" s="140"/>
      <c r="F35" s="140"/>
      <c r="G35" s="140"/>
      <c r="H35" s="140"/>
      <c r="I35" s="90"/>
      <c r="K35" s="46" t="s">
        <v>33</v>
      </c>
      <c r="L35" s="85" t="s">
        <v>103</v>
      </c>
      <c r="M35" s="96"/>
      <c r="N35" s="97"/>
      <c r="O35" s="96">
        <v>0.81076652634687785</v>
      </c>
      <c r="P35" s="97">
        <v>2020</v>
      </c>
      <c r="R35" s="37"/>
      <c r="S35" s="8"/>
    </row>
    <row r="36" spans="1:19" ht="12.95" customHeight="1">
      <c r="A36" s="140"/>
      <c r="B36" s="140"/>
      <c r="C36" s="140"/>
      <c r="D36" s="140"/>
      <c r="E36" s="140"/>
      <c r="F36" s="140"/>
      <c r="G36" s="140"/>
      <c r="H36" s="140"/>
      <c r="I36" s="90"/>
      <c r="K36" s="46" t="s">
        <v>5</v>
      </c>
      <c r="L36" s="12" t="s">
        <v>104</v>
      </c>
      <c r="M36" s="13">
        <v>0.42791321144723549</v>
      </c>
      <c r="N36" s="25">
        <v>2011</v>
      </c>
      <c r="O36" s="13"/>
      <c r="P36" s="25"/>
      <c r="R36" s="37"/>
      <c r="S36" s="8"/>
    </row>
    <row r="37" spans="1:19" ht="12.95" customHeight="1">
      <c r="A37" s="140"/>
      <c r="B37" s="140"/>
      <c r="C37" s="140"/>
      <c r="D37" s="140"/>
      <c r="E37" s="140"/>
      <c r="F37" s="140"/>
      <c r="G37" s="140"/>
      <c r="H37" s="140"/>
      <c r="K37" s="46" t="s">
        <v>35</v>
      </c>
      <c r="L37" s="85" t="s">
        <v>105</v>
      </c>
      <c r="M37" s="96"/>
      <c r="N37" s="97"/>
      <c r="O37" s="96">
        <v>6.430108858373482E-3</v>
      </c>
      <c r="P37" s="97">
        <v>2019</v>
      </c>
      <c r="R37" s="37"/>
      <c r="S37" s="8"/>
    </row>
    <row r="38" spans="1:19" ht="12.95" customHeight="1">
      <c r="A38" s="140"/>
      <c r="B38" s="140"/>
      <c r="C38" s="140"/>
      <c r="D38" s="140"/>
      <c r="E38" s="140"/>
      <c r="F38" s="140"/>
      <c r="G38" s="140"/>
      <c r="H38" s="140"/>
      <c r="K38" s="46" t="s">
        <v>59</v>
      </c>
      <c r="L38" s="85"/>
      <c r="M38" s="96"/>
      <c r="N38" s="98"/>
      <c r="O38" s="96"/>
      <c r="P38" s="98"/>
      <c r="R38" s="37"/>
      <c r="S38" s="8"/>
    </row>
    <row r="39" spans="1:19" ht="12.95" customHeight="1">
      <c r="A39" s="140"/>
      <c r="B39" s="140"/>
      <c r="C39" s="140"/>
      <c r="D39" s="140"/>
      <c r="E39" s="140"/>
      <c r="F39" s="140"/>
      <c r="G39" s="140"/>
      <c r="H39" s="140"/>
      <c r="K39" s="46" t="s">
        <v>55</v>
      </c>
      <c r="L39" s="85"/>
      <c r="M39" s="96"/>
      <c r="N39" s="98"/>
      <c r="O39" s="96"/>
      <c r="P39" s="98"/>
      <c r="R39" s="37"/>
      <c r="S39" s="8"/>
    </row>
    <row r="40" spans="1:19" ht="12.95" customHeight="1">
      <c r="A40" s="140"/>
      <c r="B40" s="140"/>
      <c r="C40" s="140"/>
      <c r="D40" s="140"/>
      <c r="E40" s="140"/>
      <c r="F40" s="140"/>
      <c r="G40" s="140"/>
      <c r="H40" s="140"/>
      <c r="K40" s="11"/>
      <c r="L40" s="14"/>
      <c r="M40" s="9"/>
      <c r="N40" s="16"/>
      <c r="O40" s="9"/>
      <c r="P40" s="16"/>
    </row>
    <row r="41" spans="1:19" ht="64.5" customHeight="1">
      <c r="A41" s="140"/>
      <c r="B41" s="140"/>
      <c r="C41" s="140"/>
      <c r="D41" s="140"/>
      <c r="E41" s="140"/>
      <c r="F41" s="140"/>
      <c r="G41" s="140"/>
      <c r="H41" s="140"/>
      <c r="K41" s="11"/>
      <c r="L41" s="14"/>
      <c r="M41" s="9"/>
      <c r="N41" s="16"/>
      <c r="O41" s="9"/>
      <c r="P41" s="16"/>
    </row>
    <row r="42" spans="1:19" ht="13.5" customHeight="1">
      <c r="A42" s="120" t="s">
        <v>112</v>
      </c>
      <c r="B42" s="120"/>
      <c r="C42" s="120"/>
      <c r="D42" s="120"/>
      <c r="E42" s="120"/>
      <c r="F42" s="120"/>
      <c r="G42" s="120"/>
      <c r="H42" s="120"/>
      <c r="I42" s="99"/>
      <c r="K42" s="11"/>
      <c r="L42" s="14"/>
      <c r="M42" s="9"/>
      <c r="N42" s="16"/>
      <c r="O42" s="9"/>
      <c r="P42" s="16"/>
    </row>
    <row r="43" spans="1:19">
      <c r="A43" s="120"/>
      <c r="B43" s="120"/>
      <c r="C43" s="120"/>
      <c r="D43" s="120"/>
      <c r="E43" s="120"/>
      <c r="F43" s="120"/>
      <c r="G43" s="120"/>
      <c r="H43" s="120"/>
      <c r="I43" s="99"/>
      <c r="K43" s="11"/>
    </row>
    <row r="44" spans="1:19">
      <c r="A44" s="120"/>
      <c r="B44" s="120"/>
      <c r="C44" s="120"/>
      <c r="D44" s="120"/>
      <c r="E44" s="120"/>
      <c r="F44" s="120"/>
      <c r="G44" s="120"/>
      <c r="H44" s="120"/>
      <c r="I44" s="99"/>
      <c r="K44" s="11"/>
    </row>
    <row r="45" spans="1:19">
      <c r="A45" s="120"/>
      <c r="B45" s="120"/>
      <c r="C45" s="120"/>
      <c r="D45" s="120"/>
      <c r="E45" s="120"/>
      <c r="F45" s="120"/>
      <c r="G45" s="120"/>
      <c r="H45" s="120"/>
      <c r="I45" s="99"/>
      <c r="K45" s="11"/>
      <c r="L45" s="14"/>
      <c r="M45" s="9"/>
      <c r="N45" s="16"/>
      <c r="O45" s="9"/>
      <c r="P45" s="16"/>
    </row>
    <row r="46" spans="1:19">
      <c r="A46" s="120"/>
      <c r="B46" s="120"/>
      <c r="C46" s="120"/>
      <c r="D46" s="120"/>
      <c r="E46" s="120"/>
      <c r="F46" s="120"/>
      <c r="G46" s="120"/>
      <c r="H46" s="120"/>
      <c r="I46" s="99"/>
      <c r="K46" s="11"/>
    </row>
    <row r="47" spans="1:19" ht="67.5" customHeight="1">
      <c r="A47" s="120"/>
      <c r="B47" s="120"/>
      <c r="C47" s="120"/>
      <c r="D47" s="120"/>
      <c r="E47" s="120"/>
      <c r="F47" s="120"/>
      <c r="G47" s="120"/>
      <c r="H47" s="120"/>
      <c r="I47" s="99"/>
      <c r="K47" s="11"/>
    </row>
    <row r="48" spans="1:19">
      <c r="A48" s="45"/>
      <c r="B48" s="45"/>
      <c r="C48" s="45"/>
      <c r="D48" s="45"/>
      <c r="E48" s="45"/>
      <c r="F48" s="45"/>
      <c r="G48" s="45"/>
      <c r="H48" s="45"/>
      <c r="I48" s="45"/>
    </row>
    <row r="49" spans="1:17">
      <c r="A49" s="91" t="s">
        <v>84</v>
      </c>
      <c r="B49" s="45"/>
      <c r="C49" s="45"/>
      <c r="D49" s="45"/>
      <c r="E49" s="45"/>
      <c r="F49" s="45"/>
      <c r="G49" s="45"/>
      <c r="H49" s="45"/>
      <c r="I49" s="45"/>
    </row>
    <row r="50" spans="1:17">
      <c r="A50" s="1"/>
      <c r="B50" s="1"/>
      <c r="C50" s="1"/>
      <c r="D50" s="1"/>
      <c r="E50" s="1"/>
      <c r="F50" s="1"/>
      <c r="G50" s="1"/>
      <c r="H50" s="1"/>
      <c r="I50" s="1"/>
      <c r="K50" s="26"/>
      <c r="Q50" s="14"/>
    </row>
    <row r="51" spans="1:17">
      <c r="A51" s="137"/>
      <c r="B51" s="137"/>
      <c r="C51" s="137"/>
      <c r="D51" s="137"/>
      <c r="E51" s="137"/>
      <c r="F51" s="137"/>
      <c r="G51" s="137"/>
      <c r="H51" s="137"/>
      <c r="I51" s="137"/>
    </row>
    <row r="52" spans="1:17">
      <c r="A52" s="137"/>
      <c r="B52" s="137"/>
      <c r="C52" s="137"/>
      <c r="D52" s="137"/>
      <c r="E52" s="137"/>
      <c r="F52" s="137"/>
      <c r="G52" s="137"/>
      <c r="H52" s="137"/>
      <c r="I52" s="137"/>
    </row>
    <row r="53" spans="1:17">
      <c r="A53" s="137"/>
      <c r="B53" s="137"/>
      <c r="C53" s="137"/>
      <c r="D53" s="137"/>
      <c r="E53" s="137"/>
      <c r="F53" s="137"/>
      <c r="G53" s="137"/>
      <c r="H53" s="137"/>
      <c r="I53" s="137"/>
    </row>
  </sheetData>
  <mergeCells count="7">
    <mergeCell ref="K1:Q1"/>
    <mergeCell ref="K2:Q3"/>
    <mergeCell ref="A51:I53"/>
    <mergeCell ref="A1:I1"/>
    <mergeCell ref="A2:I2"/>
    <mergeCell ref="A18:H41"/>
    <mergeCell ref="A42:H47"/>
  </mergeCells>
  <hyperlinks>
    <hyperlink ref="A49" r:id="rId1"/>
  </hyperlinks>
  <pageMargins left="0.70866141732283472" right="0.70866141732283472" top="0.74803149606299213" bottom="0.74803149606299213" header="0.31496062992125984" footer="0.31496062992125984"/>
  <pageSetup paperSize="9" orientation="landscape" r:id="rId2"/>
  <headerFooter>
    <oddHeader>&amp;COECD Affordable Housing Database, http://oe.cd/ahd</oddHeader>
    <oddFooter>&amp;R&amp;F - &amp;A</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showGridLines="0" zoomScale="115" zoomScaleNormal="115" workbookViewId="0">
      <selection sqref="A1:G40"/>
    </sheetView>
  </sheetViews>
  <sheetFormatPr defaultRowHeight="12.75"/>
  <cols>
    <col min="1" max="1" width="19.85546875" style="2" customWidth="1"/>
    <col min="2" max="2" width="9" style="19" bestFit="1" customWidth="1"/>
    <col min="3" max="3" width="10.85546875" style="19" customWidth="1"/>
    <col min="4" max="4" width="7.140625" style="1" customWidth="1"/>
    <col min="5" max="5" width="11.5703125" style="19" customWidth="1"/>
    <col min="6" max="6" width="11.140625" style="19" customWidth="1"/>
    <col min="7" max="7" width="9.7109375" customWidth="1"/>
    <col min="8" max="8" width="11.42578125" customWidth="1"/>
    <col min="9" max="11" width="11.42578125" style="1" customWidth="1"/>
  </cols>
  <sheetData>
    <row r="1" spans="1:22" ht="12.75" customHeight="1">
      <c r="A1" s="129" t="s">
        <v>90</v>
      </c>
      <c r="B1" s="130"/>
      <c r="C1" s="130"/>
      <c r="D1" s="130"/>
      <c r="E1" s="130"/>
      <c r="F1" s="130"/>
      <c r="G1" s="130"/>
      <c r="H1" s="23"/>
      <c r="I1" s="23"/>
      <c r="J1" s="23"/>
      <c r="K1" s="23"/>
      <c r="N1" s="1"/>
      <c r="O1" s="1"/>
      <c r="P1" s="1"/>
      <c r="Q1" s="1"/>
    </row>
    <row r="2" spans="1:22" ht="28.5" customHeight="1">
      <c r="A2" s="141" t="s">
        <v>77</v>
      </c>
      <c r="B2" s="130"/>
      <c r="C2" s="130"/>
      <c r="D2" s="130"/>
      <c r="E2" s="130"/>
      <c r="F2" s="130"/>
      <c r="G2" s="130"/>
      <c r="H2" s="23"/>
      <c r="I2" s="23"/>
      <c r="J2" s="23"/>
      <c r="K2" s="23"/>
    </row>
    <row r="3" spans="1:22" s="1" customFormat="1" ht="12.75" customHeight="1">
      <c r="A3" s="41"/>
      <c r="B3" s="40"/>
      <c r="C3" s="40"/>
      <c r="D3" s="40"/>
      <c r="E3" s="40"/>
      <c r="F3" s="40"/>
      <c r="G3" s="40"/>
      <c r="H3" s="23"/>
      <c r="I3" s="23"/>
      <c r="J3" s="23"/>
      <c r="K3" s="23"/>
    </row>
    <row r="4" spans="1:22" ht="13.5">
      <c r="A4" s="31"/>
      <c r="B4" s="31"/>
      <c r="C4" s="16" t="s">
        <v>37</v>
      </c>
      <c r="D4" s="16"/>
      <c r="E4" s="16"/>
      <c r="F4" s="16" t="s">
        <v>60</v>
      </c>
      <c r="G4" s="53"/>
      <c r="L4" s="103"/>
      <c r="M4" s="104"/>
      <c r="N4" s="104"/>
      <c r="O4" s="104"/>
      <c r="P4" s="104"/>
      <c r="Q4" s="105"/>
      <c r="R4" s="106"/>
    </row>
    <row r="5" spans="1:22" ht="41.25" thickBot="1">
      <c r="A5" s="10"/>
      <c r="B5" s="54" t="s">
        <v>39</v>
      </c>
      <c r="C5" s="15" t="s">
        <v>2</v>
      </c>
      <c r="D5" s="15" t="s">
        <v>31</v>
      </c>
      <c r="E5" s="54" t="s">
        <v>39</v>
      </c>
      <c r="F5" s="15" t="s">
        <v>2</v>
      </c>
      <c r="G5" s="55" t="s">
        <v>32</v>
      </c>
      <c r="L5" s="107"/>
      <c r="M5" s="108"/>
      <c r="N5" s="108"/>
      <c r="O5" s="107"/>
      <c r="P5" s="108"/>
      <c r="Q5" s="109"/>
      <c r="R5" s="106"/>
    </row>
    <row r="6" spans="1:22" ht="13.5">
      <c r="A6" s="12" t="s">
        <v>21</v>
      </c>
      <c r="B6" s="74">
        <v>2829000</v>
      </c>
      <c r="C6" s="75">
        <v>37.97825211</v>
      </c>
      <c r="D6" s="76">
        <v>2012</v>
      </c>
      <c r="E6" s="74">
        <v>2714000</v>
      </c>
      <c r="F6" s="75">
        <v>34.069796635701699</v>
      </c>
      <c r="G6" s="76">
        <v>2020</v>
      </c>
      <c r="H6" s="29"/>
      <c r="I6" s="68"/>
      <c r="J6" s="29"/>
      <c r="K6" s="29"/>
      <c r="L6" s="106"/>
      <c r="M6" s="110"/>
      <c r="N6" s="106"/>
      <c r="O6" s="111"/>
      <c r="P6" s="112"/>
      <c r="Q6" s="111"/>
      <c r="R6" s="106"/>
      <c r="T6" s="1"/>
      <c r="U6" s="1"/>
      <c r="V6" s="1"/>
    </row>
    <row r="7" spans="1:22" ht="13.5">
      <c r="A7" s="7" t="s">
        <v>20</v>
      </c>
      <c r="B7" s="52">
        <v>869200</v>
      </c>
      <c r="C7" s="9">
        <v>24</v>
      </c>
      <c r="D7" s="50">
        <v>2010</v>
      </c>
      <c r="E7" s="52">
        <v>930866</v>
      </c>
      <c r="F7" s="9">
        <v>23.599999999999998</v>
      </c>
      <c r="G7" s="50">
        <v>2019</v>
      </c>
      <c r="H7" s="29"/>
      <c r="I7" s="68"/>
      <c r="J7" s="29"/>
      <c r="K7" s="29"/>
      <c r="L7" s="106"/>
      <c r="M7" s="110"/>
      <c r="N7" s="106"/>
      <c r="O7" s="106"/>
      <c r="P7" s="110"/>
      <c r="Q7" s="106"/>
      <c r="R7" s="106"/>
    </row>
    <row r="8" spans="1:22" ht="13.5">
      <c r="A8" s="12" t="s">
        <v>23</v>
      </c>
      <c r="B8" s="51">
        <v>588000</v>
      </c>
      <c r="C8" s="13">
        <v>21.777777777777775</v>
      </c>
      <c r="D8" s="49">
        <v>2010</v>
      </c>
      <c r="E8" s="51">
        <v>620000</v>
      </c>
      <c r="F8" s="13">
        <v>21.379310344827587</v>
      </c>
      <c r="G8" s="49">
        <v>2020</v>
      </c>
      <c r="H8" s="29"/>
      <c r="I8" s="68"/>
      <c r="J8" s="29"/>
      <c r="K8" s="29"/>
      <c r="L8" s="106"/>
      <c r="M8" s="110"/>
      <c r="N8" s="106"/>
      <c r="O8" s="106"/>
      <c r="P8" s="110"/>
      <c r="Q8" s="106"/>
      <c r="R8" s="106"/>
    </row>
    <row r="9" spans="1:22" ht="13.5">
      <c r="A9" s="7" t="s">
        <v>43</v>
      </c>
      <c r="B9" s="52">
        <v>4973539</v>
      </c>
      <c r="C9" s="9">
        <v>18.12</v>
      </c>
      <c r="D9" s="50">
        <v>2010</v>
      </c>
      <c r="E9" s="52">
        <v>4065845</v>
      </c>
      <c r="F9" s="9">
        <v>16.65374375358401</v>
      </c>
      <c r="G9" s="50">
        <v>2019</v>
      </c>
      <c r="H9" s="29"/>
      <c r="I9" s="68"/>
      <c r="J9" s="29"/>
      <c r="K9" s="29"/>
      <c r="L9" s="1"/>
      <c r="M9" s="57"/>
      <c r="N9" s="1"/>
      <c r="O9" s="1"/>
      <c r="P9" s="57"/>
      <c r="Q9" s="1"/>
    </row>
    <row r="10" spans="1:22" ht="13.5">
      <c r="A10" s="12" t="s">
        <v>19</v>
      </c>
      <c r="B10" s="51">
        <v>4558000</v>
      </c>
      <c r="C10" s="13">
        <v>13.53646947018294</v>
      </c>
      <c r="D10" s="49">
        <v>2012</v>
      </c>
      <c r="E10" s="51">
        <v>5089000</v>
      </c>
      <c r="F10" s="13">
        <v>14.000000000000002</v>
      </c>
      <c r="G10" s="49">
        <v>2018</v>
      </c>
      <c r="H10" s="29"/>
      <c r="I10" s="68"/>
      <c r="J10" s="29"/>
      <c r="K10" s="29"/>
      <c r="L10" s="1"/>
      <c r="M10" s="57"/>
      <c r="N10" s="1"/>
      <c r="O10" s="59"/>
      <c r="P10" s="60"/>
      <c r="Q10" s="59"/>
    </row>
    <row r="11" spans="1:22" ht="13.5">
      <c r="A11" s="7" t="s">
        <v>17</v>
      </c>
      <c r="B11" s="52">
        <v>253800</v>
      </c>
      <c r="C11" s="9">
        <v>12.722792998954807</v>
      </c>
      <c r="D11" s="50">
        <v>2010</v>
      </c>
      <c r="E11" s="52">
        <v>254380</v>
      </c>
      <c r="F11" s="9">
        <v>12.695861791884292</v>
      </c>
      <c r="G11" s="50">
        <v>2016</v>
      </c>
      <c r="H11" s="29"/>
      <c r="I11" s="68"/>
      <c r="J11" s="29"/>
      <c r="K11" s="29"/>
      <c r="L11" s="1"/>
      <c r="M11" s="57"/>
      <c r="N11" s="1"/>
      <c r="O11" s="1"/>
      <c r="P11" s="57"/>
      <c r="Q11" s="1"/>
    </row>
    <row r="12" spans="1:22" ht="13.5">
      <c r="A12" s="12" t="s">
        <v>34</v>
      </c>
      <c r="B12" s="51">
        <v>11300</v>
      </c>
      <c r="C12" s="13">
        <v>8.6355125902716754</v>
      </c>
      <c r="D12" s="49">
        <v>2010</v>
      </c>
      <c r="E12" s="51">
        <v>15600</v>
      </c>
      <c r="F12" s="13">
        <v>11.095305832147938</v>
      </c>
      <c r="G12" s="49">
        <v>2016</v>
      </c>
      <c r="H12" s="29"/>
      <c r="I12" s="68"/>
      <c r="J12" s="29"/>
      <c r="K12" s="29"/>
      <c r="L12" s="1"/>
      <c r="M12" s="57"/>
      <c r="N12" s="1"/>
      <c r="O12" s="1"/>
      <c r="P12" s="57"/>
      <c r="Q12" s="1"/>
    </row>
    <row r="13" spans="1:22" ht="13.5">
      <c r="A13" s="7" t="s">
        <v>18</v>
      </c>
      <c r="B13" s="52">
        <v>371865</v>
      </c>
      <c r="C13" s="9">
        <v>13.245390480159431</v>
      </c>
      <c r="D13" s="50">
        <v>2010</v>
      </c>
      <c r="E13" s="52">
        <v>316524</v>
      </c>
      <c r="F13" s="9">
        <v>10.541435691294234</v>
      </c>
      <c r="G13" s="50">
        <v>2017</v>
      </c>
      <c r="H13" s="29"/>
      <c r="I13" s="68"/>
      <c r="J13" s="29"/>
      <c r="K13" s="29"/>
      <c r="L13" s="1"/>
      <c r="M13" s="57"/>
      <c r="N13" s="1"/>
      <c r="O13" s="1"/>
      <c r="P13" s="57"/>
      <c r="Q13" s="1"/>
    </row>
    <row r="14" spans="1:22" ht="13.5">
      <c r="A14" s="12" t="s">
        <v>15</v>
      </c>
      <c r="B14" s="51">
        <v>924455</v>
      </c>
      <c r="C14" s="13">
        <v>6.3</v>
      </c>
      <c r="D14" s="49">
        <v>2010</v>
      </c>
      <c r="E14" s="51">
        <v>1570242</v>
      </c>
      <c r="F14" s="13">
        <v>8.9</v>
      </c>
      <c r="G14" s="49">
        <v>2018</v>
      </c>
      <c r="H14" s="29"/>
      <c r="I14" s="68"/>
      <c r="J14" s="29"/>
      <c r="K14" s="29"/>
      <c r="L14" s="1"/>
      <c r="M14" s="57"/>
      <c r="N14" s="1"/>
      <c r="O14" s="1"/>
      <c r="P14" s="57"/>
      <c r="Q14" s="1"/>
    </row>
    <row r="15" spans="1:22" ht="13.5">
      <c r="A15" s="7" t="s">
        <v>40</v>
      </c>
      <c r="B15" s="52">
        <v>104155</v>
      </c>
      <c r="C15" s="9">
        <v>8</v>
      </c>
      <c r="D15" s="50">
        <v>2013</v>
      </c>
      <c r="E15" s="52"/>
      <c r="F15" s="9"/>
      <c r="G15" s="50"/>
      <c r="H15" s="29"/>
      <c r="I15" s="68"/>
      <c r="J15" s="29"/>
      <c r="K15" s="29"/>
      <c r="L15" s="1"/>
      <c r="M15" s="57"/>
      <c r="N15" s="1"/>
      <c r="O15" s="1"/>
      <c r="P15" s="57"/>
      <c r="Q15" s="1"/>
    </row>
    <row r="16" spans="1:22" ht="13.5">
      <c r="A16" s="12" t="s">
        <v>16</v>
      </c>
      <c r="B16" s="51">
        <v>1358723</v>
      </c>
      <c r="C16" s="13">
        <v>10.086709939728715</v>
      </c>
      <c r="D16" s="49">
        <v>2009</v>
      </c>
      <c r="E16" s="51">
        <v>1100918</v>
      </c>
      <c r="F16" s="13">
        <v>7.6242036147788159</v>
      </c>
      <c r="G16" s="49">
        <v>2016</v>
      </c>
      <c r="H16" s="29"/>
      <c r="I16" s="68"/>
      <c r="J16" s="29"/>
      <c r="K16" s="29"/>
      <c r="L16" s="1"/>
      <c r="M16" s="57"/>
      <c r="N16" s="1"/>
      <c r="O16" s="1"/>
      <c r="P16" s="57"/>
      <c r="Q16" s="1"/>
    </row>
    <row r="17" spans="1:17" ht="13.5">
      <c r="A17" s="7" t="s">
        <v>13</v>
      </c>
      <c r="B17" s="52" t="s">
        <v>45</v>
      </c>
      <c r="C17" s="9">
        <v>5.5</v>
      </c>
      <c r="D17" s="50">
        <v>2011</v>
      </c>
      <c r="E17" s="52"/>
      <c r="F17" s="9"/>
      <c r="G17" s="50"/>
      <c r="H17" s="29"/>
      <c r="I17" s="68"/>
      <c r="J17" s="29"/>
      <c r="K17" s="29"/>
      <c r="L17" s="1"/>
      <c r="M17" s="57"/>
      <c r="N17" s="1"/>
      <c r="O17" s="1"/>
      <c r="P17" s="57"/>
      <c r="Q17" s="1"/>
    </row>
    <row r="18" spans="1:17" ht="13.5">
      <c r="A18" s="12" t="s">
        <v>3</v>
      </c>
      <c r="B18" s="51">
        <v>45400</v>
      </c>
      <c r="C18" s="13">
        <v>5.3749692182379576</v>
      </c>
      <c r="D18" s="49">
        <v>2011</v>
      </c>
      <c r="E18" s="51">
        <v>39.799999999999997</v>
      </c>
      <c r="F18" s="13">
        <v>4.6703693229489973</v>
      </c>
      <c r="G18" s="49">
        <v>2018</v>
      </c>
      <c r="H18" s="29"/>
      <c r="I18" s="68"/>
      <c r="J18" s="29"/>
      <c r="K18" s="29"/>
      <c r="L18" s="1"/>
      <c r="M18" s="57"/>
      <c r="N18" s="1"/>
      <c r="O18" s="1"/>
      <c r="P18" s="57"/>
      <c r="Q18" s="1"/>
    </row>
    <row r="19" spans="1:17" ht="13.5">
      <c r="A19" s="7" t="s">
        <v>12</v>
      </c>
      <c r="B19" s="52">
        <v>403708</v>
      </c>
      <c r="C19" s="9">
        <v>4.417000333046385</v>
      </c>
      <c r="D19" s="50">
        <v>2010</v>
      </c>
      <c r="E19" s="52">
        <v>433766</v>
      </c>
      <c r="F19" s="9">
        <v>4.3705840466820609</v>
      </c>
      <c r="G19" s="50">
        <v>2017</v>
      </c>
      <c r="H19" s="29"/>
      <c r="I19" s="68"/>
      <c r="J19" s="29"/>
      <c r="K19" s="29"/>
      <c r="L19" s="1"/>
      <c r="M19" s="57"/>
      <c r="N19" s="1"/>
      <c r="O19" s="1"/>
      <c r="P19" s="57"/>
      <c r="Q19" s="1"/>
    </row>
    <row r="20" spans="1:17" ht="13.5">
      <c r="A20" s="12" t="s">
        <v>11</v>
      </c>
      <c r="B20" s="51">
        <v>101670</v>
      </c>
      <c r="C20" s="13">
        <v>4.6104849874682063</v>
      </c>
      <c r="D20" s="49">
        <v>2011</v>
      </c>
      <c r="E20" s="51">
        <v>110994</v>
      </c>
      <c r="F20" s="13">
        <v>4.3001679480697597</v>
      </c>
      <c r="G20" s="49">
        <v>2017</v>
      </c>
      <c r="H20" s="29"/>
      <c r="I20" s="68"/>
      <c r="J20" s="29"/>
      <c r="K20" s="29"/>
      <c r="L20" s="1"/>
      <c r="M20" s="57"/>
      <c r="N20" s="1"/>
      <c r="O20" s="1"/>
      <c r="P20" s="57"/>
      <c r="Q20" s="1"/>
    </row>
    <row r="21" spans="1:17" ht="13.5">
      <c r="A21" s="7" t="s">
        <v>41</v>
      </c>
      <c r="B21" s="52"/>
      <c r="C21" s="9"/>
      <c r="D21" s="50"/>
      <c r="E21" s="52">
        <v>850000</v>
      </c>
      <c r="F21" s="9">
        <v>2.41032184885864</v>
      </c>
      <c r="G21" s="50">
        <v>2020</v>
      </c>
      <c r="H21" s="29"/>
      <c r="I21" s="68"/>
      <c r="J21" s="29"/>
      <c r="K21" s="29"/>
      <c r="L21" s="1"/>
      <c r="M21" s="57"/>
      <c r="N21" s="1"/>
      <c r="O21" s="1"/>
      <c r="P21" s="57"/>
      <c r="Q21" s="1"/>
    </row>
    <row r="22" spans="1:17" ht="13.5">
      <c r="A22" s="12" t="s">
        <v>42</v>
      </c>
      <c r="B22" s="51">
        <v>295309</v>
      </c>
      <c r="C22" s="13">
        <v>4.2828012988689279</v>
      </c>
      <c r="D22" s="49">
        <v>2010</v>
      </c>
      <c r="E22" s="51">
        <v>309896</v>
      </c>
      <c r="F22" s="13">
        <v>4.1702742673666107</v>
      </c>
      <c r="G22" s="49">
        <v>2018</v>
      </c>
      <c r="H22" s="29"/>
      <c r="I22" s="68"/>
      <c r="J22" s="29"/>
      <c r="K22" s="29"/>
      <c r="L22" s="1"/>
      <c r="M22" s="57"/>
      <c r="N22" s="1"/>
      <c r="O22" s="1"/>
      <c r="P22" s="57"/>
      <c r="Q22" s="1"/>
    </row>
    <row r="23" spans="1:17" ht="13.5">
      <c r="A23" s="7" t="s">
        <v>14</v>
      </c>
      <c r="B23" s="52">
        <v>67600</v>
      </c>
      <c r="C23" s="9">
        <v>3.9320614239181011</v>
      </c>
      <c r="D23" s="50">
        <v>2011</v>
      </c>
      <c r="E23" s="52">
        <v>73520</v>
      </c>
      <c r="F23" s="9">
        <v>3.8118940218800197</v>
      </c>
      <c r="G23" s="50">
        <v>2020</v>
      </c>
      <c r="H23" s="29"/>
      <c r="I23" s="68"/>
      <c r="J23" s="29"/>
      <c r="K23" s="29"/>
      <c r="L23" s="1"/>
      <c r="M23" s="57"/>
      <c r="N23" s="1"/>
      <c r="O23" s="1"/>
      <c r="P23" s="57"/>
      <c r="Q23" s="1"/>
    </row>
    <row r="24" spans="1:17" ht="13.5">
      <c r="A24" s="12" t="s">
        <v>10</v>
      </c>
      <c r="B24" s="51">
        <v>4458614</v>
      </c>
      <c r="C24" s="13">
        <v>3.3668212160570303</v>
      </c>
      <c r="D24" s="49">
        <v>2011</v>
      </c>
      <c r="E24" s="51">
        <v>4975116.62</v>
      </c>
      <c r="F24" s="13">
        <v>3.6209000145560402</v>
      </c>
      <c r="G24" s="49">
        <v>2019</v>
      </c>
      <c r="H24" s="29"/>
      <c r="I24" s="68"/>
      <c r="J24" s="29"/>
      <c r="K24" s="29"/>
      <c r="L24" s="1"/>
      <c r="M24" s="57"/>
      <c r="N24" s="1"/>
      <c r="O24" s="56"/>
      <c r="P24" s="58"/>
      <c r="Q24" s="56"/>
    </row>
    <row r="25" spans="1:17" ht="13.5">
      <c r="A25" s="7" t="s">
        <v>9</v>
      </c>
      <c r="B25" s="52"/>
      <c r="C25" s="9">
        <v>0</v>
      </c>
      <c r="D25" s="50"/>
      <c r="E25" s="52">
        <v>541491</v>
      </c>
      <c r="F25" s="9">
        <v>3.4833772917336763</v>
      </c>
      <c r="G25" s="50">
        <v>2019</v>
      </c>
      <c r="H25" s="29"/>
      <c r="I25" s="68"/>
      <c r="J25" s="29"/>
      <c r="K25" s="29"/>
      <c r="L25" s="1"/>
      <c r="M25" s="57"/>
      <c r="N25" s="1"/>
      <c r="O25" s="1"/>
      <c r="P25" s="57"/>
      <c r="Q25" s="1"/>
    </row>
    <row r="26" spans="1:17" ht="13.5">
      <c r="A26" s="12" t="s">
        <v>6</v>
      </c>
      <c r="B26" s="51">
        <v>1958600</v>
      </c>
      <c r="C26" s="13">
        <v>3.2305000000000001</v>
      </c>
      <c r="D26" s="49">
        <v>2013</v>
      </c>
      <c r="E26" s="51"/>
      <c r="F26" s="13"/>
      <c r="G26" s="49"/>
      <c r="H26" s="29"/>
      <c r="I26" s="68"/>
      <c r="J26" s="29"/>
      <c r="K26" s="29"/>
      <c r="L26" s="1"/>
      <c r="M26" s="57"/>
      <c r="N26" s="1"/>
      <c r="O26" s="1"/>
      <c r="P26" s="57"/>
      <c r="Q26" s="1"/>
    </row>
    <row r="27" spans="1:17" ht="13.5">
      <c r="A27" s="7" t="s">
        <v>7</v>
      </c>
      <c r="B27" s="52">
        <v>1490700</v>
      </c>
      <c r="C27" s="9">
        <v>3.6766268222788834</v>
      </c>
      <c r="D27" s="50">
        <v>2011</v>
      </c>
      <c r="E27" s="52">
        <v>1137166</v>
      </c>
      <c r="F27" s="9">
        <v>2.6924474401830012</v>
      </c>
      <c r="G27" s="50">
        <v>2019</v>
      </c>
      <c r="H27" s="29"/>
      <c r="I27" s="68"/>
      <c r="J27" s="29"/>
      <c r="K27" s="29"/>
      <c r="L27" s="1"/>
      <c r="M27" s="57"/>
      <c r="N27" s="1"/>
      <c r="O27" s="56"/>
      <c r="P27" s="58"/>
      <c r="Q27" s="56"/>
    </row>
    <row r="28" spans="1:17" ht="13.5">
      <c r="A28" s="12" t="s">
        <v>8</v>
      </c>
      <c r="B28" s="51">
        <v>132285</v>
      </c>
      <c r="C28" s="13">
        <v>3.0009868309116277</v>
      </c>
      <c r="D28" s="49">
        <v>2011</v>
      </c>
      <c r="E28" s="51">
        <v>117930</v>
      </c>
      <c r="F28" s="13">
        <v>2.6468463296188904</v>
      </c>
      <c r="G28" s="49">
        <v>2018</v>
      </c>
      <c r="H28" s="29"/>
      <c r="I28" s="68"/>
      <c r="J28" s="29"/>
      <c r="K28" s="29"/>
      <c r="L28" s="1"/>
      <c r="M28" s="57"/>
      <c r="N28" s="1"/>
      <c r="O28" s="1"/>
      <c r="P28" s="57"/>
      <c r="Q28" s="1"/>
    </row>
    <row r="29" spans="1:17" ht="13.5">
      <c r="A29" s="7" t="s">
        <v>58</v>
      </c>
      <c r="B29" s="52" t="s">
        <v>45</v>
      </c>
      <c r="C29" s="9" t="s">
        <v>45</v>
      </c>
      <c r="D29" s="50" t="s">
        <v>45</v>
      </c>
      <c r="E29" s="52">
        <v>783864</v>
      </c>
      <c r="F29" s="9">
        <v>2.4</v>
      </c>
      <c r="G29" s="50">
        <v>2017</v>
      </c>
      <c r="H29" s="29"/>
      <c r="I29" s="68"/>
      <c r="J29" s="29"/>
      <c r="K29" s="29"/>
      <c r="L29" s="1"/>
      <c r="M29" s="57"/>
      <c r="N29" s="1"/>
      <c r="O29" s="1"/>
      <c r="P29" s="57"/>
      <c r="Q29" s="1"/>
    </row>
    <row r="30" spans="1:17" ht="13.5">
      <c r="A30" s="12" t="s">
        <v>22</v>
      </c>
      <c r="B30" s="51">
        <v>118334</v>
      </c>
      <c r="C30" s="13">
        <v>2.0195100639299328</v>
      </c>
      <c r="D30" s="49">
        <v>2011</v>
      </c>
      <c r="E30" s="51"/>
      <c r="F30" s="13"/>
      <c r="G30" s="49"/>
      <c r="H30" s="29"/>
      <c r="I30" s="68"/>
      <c r="J30" s="29"/>
      <c r="K30" s="29"/>
      <c r="L30" s="1"/>
      <c r="M30" s="57"/>
      <c r="N30" s="1"/>
      <c r="O30" s="1"/>
      <c r="P30" s="57"/>
      <c r="Q30" s="1"/>
    </row>
    <row r="31" spans="1:17" s="1" customFormat="1" ht="13.5">
      <c r="A31" s="7" t="s">
        <v>56</v>
      </c>
      <c r="B31" s="52" t="s">
        <v>45</v>
      </c>
      <c r="C31" s="9" t="s">
        <v>45</v>
      </c>
      <c r="D31" s="50" t="s">
        <v>45</v>
      </c>
      <c r="E31" s="52">
        <v>53540</v>
      </c>
      <c r="F31" s="9">
        <v>1.9903345724907064</v>
      </c>
      <c r="G31" s="50">
        <v>2020</v>
      </c>
      <c r="H31" s="29"/>
      <c r="I31" s="68"/>
      <c r="J31" s="29"/>
      <c r="K31" s="29"/>
      <c r="M31" s="57"/>
      <c r="P31" s="57"/>
    </row>
    <row r="32" spans="1:17" ht="12.75" customHeight="1">
      <c r="A32" s="12" t="s">
        <v>4</v>
      </c>
      <c r="B32" s="51"/>
      <c r="C32" s="13"/>
      <c r="D32" s="49"/>
      <c r="E32" s="51">
        <v>20183</v>
      </c>
      <c r="F32" s="13">
        <v>1.890732292242405</v>
      </c>
      <c r="G32" s="49">
        <v>2016</v>
      </c>
      <c r="H32" s="29"/>
      <c r="I32" s="68"/>
      <c r="J32" s="29"/>
      <c r="K32" s="29"/>
      <c r="L32" s="1"/>
      <c r="M32" s="57"/>
      <c r="N32" s="1"/>
      <c r="O32" s="1"/>
      <c r="P32" s="57"/>
      <c r="Q32" s="1"/>
    </row>
    <row r="33" spans="1:17" ht="13.5">
      <c r="A33" s="7" t="s">
        <v>36</v>
      </c>
      <c r="B33" s="52">
        <v>32239</v>
      </c>
      <c r="C33" s="9">
        <v>1.6160734113089548</v>
      </c>
      <c r="D33" s="50">
        <v>2011</v>
      </c>
      <c r="E33" s="52"/>
      <c r="F33" s="9"/>
      <c r="G33" s="50"/>
      <c r="H33" s="29"/>
      <c r="I33" s="68"/>
      <c r="J33" s="29"/>
      <c r="K33" s="29"/>
      <c r="L33" s="1"/>
      <c r="M33" s="57"/>
      <c r="N33" s="1"/>
      <c r="O33" s="1"/>
      <c r="P33" s="57"/>
      <c r="Q33" s="1"/>
    </row>
    <row r="34" spans="1:17" ht="12.75" customHeight="1">
      <c r="A34" s="12" t="s">
        <v>24</v>
      </c>
      <c r="B34" s="51">
        <v>3282</v>
      </c>
      <c r="C34" s="13">
        <v>1.5781957020374209</v>
      </c>
      <c r="D34" s="49">
        <v>2011</v>
      </c>
      <c r="E34" s="51"/>
      <c r="F34" s="13"/>
      <c r="G34" s="49"/>
      <c r="H34" s="29"/>
      <c r="I34" s="68"/>
      <c r="J34" s="29"/>
      <c r="K34" s="29"/>
      <c r="L34" s="1"/>
      <c r="M34" s="57"/>
      <c r="N34" s="1"/>
      <c r="O34" s="1"/>
      <c r="P34" s="57"/>
      <c r="Q34" s="1"/>
    </row>
    <row r="35" spans="1:17" ht="13.5">
      <c r="A35" s="7" t="s">
        <v>33</v>
      </c>
      <c r="B35" s="52"/>
      <c r="C35" s="9"/>
      <c r="D35" s="50"/>
      <c r="E35" s="52">
        <v>290000</v>
      </c>
      <c r="F35" s="9">
        <v>1.1308203126523195</v>
      </c>
      <c r="G35" s="50">
        <v>2019</v>
      </c>
      <c r="H35" s="29"/>
      <c r="I35" s="68"/>
      <c r="J35" s="29"/>
      <c r="K35" s="29"/>
      <c r="L35" s="1"/>
      <c r="M35" s="57"/>
      <c r="N35" s="1"/>
      <c r="O35" s="1"/>
      <c r="P35" s="57"/>
      <c r="Q35" s="1"/>
    </row>
    <row r="36" spans="1:17" s="1" customFormat="1" ht="12.75" customHeight="1">
      <c r="A36" s="12" t="s">
        <v>5</v>
      </c>
      <c r="B36" s="51">
        <v>7398</v>
      </c>
      <c r="C36" s="13">
        <v>1.1246733384920133</v>
      </c>
      <c r="D36" s="49">
        <v>2013</v>
      </c>
      <c r="E36" s="51">
        <v>7496</v>
      </c>
      <c r="F36" s="13">
        <v>1.0700744598236718</v>
      </c>
      <c r="G36" s="49">
        <v>2017</v>
      </c>
      <c r="H36" s="29"/>
      <c r="I36" s="68"/>
      <c r="J36" s="29"/>
      <c r="K36" s="29"/>
      <c r="M36" s="57"/>
      <c r="P36" s="57"/>
    </row>
    <row r="37" spans="1:17" s="1" customFormat="1" ht="12.75" customHeight="1">
      <c r="A37" s="7" t="s">
        <v>35</v>
      </c>
      <c r="B37" s="52"/>
      <c r="C37" s="9"/>
      <c r="D37" s="50"/>
      <c r="E37" s="52">
        <v>12024</v>
      </c>
      <c r="F37" s="9">
        <v>0.81076652634687785</v>
      </c>
      <c r="G37" s="50">
        <v>2020</v>
      </c>
      <c r="H37" s="29"/>
      <c r="I37" s="68"/>
      <c r="J37" s="29"/>
      <c r="K37" s="29"/>
      <c r="M37" s="57"/>
      <c r="O37" s="56"/>
      <c r="P37" s="58"/>
      <c r="Q37" s="56"/>
    </row>
    <row r="38" spans="1:17" s="1" customFormat="1" ht="12.75" customHeight="1">
      <c r="A38" s="12" t="s">
        <v>113</v>
      </c>
      <c r="B38" s="51">
        <v>20354</v>
      </c>
      <c r="C38" s="13">
        <v>0.42791321144723549</v>
      </c>
      <c r="D38" s="49">
        <v>2011</v>
      </c>
      <c r="E38" s="51"/>
      <c r="F38" s="13"/>
      <c r="G38" s="49"/>
      <c r="H38" s="29"/>
      <c r="I38" s="68"/>
      <c r="J38" s="29"/>
      <c r="K38" s="29"/>
      <c r="M38" s="57"/>
      <c r="P38" s="57"/>
    </row>
    <row r="39" spans="1:17" s="1" customFormat="1" ht="12.75" customHeight="1">
      <c r="A39" s="7" t="s">
        <v>55</v>
      </c>
      <c r="B39" s="52"/>
      <c r="C39" s="9"/>
      <c r="D39" s="50"/>
      <c r="E39" s="52">
        <v>916</v>
      </c>
      <c r="F39" s="9">
        <v>6.430108858373482E-3</v>
      </c>
      <c r="G39" s="50">
        <v>2019</v>
      </c>
      <c r="H39" s="29"/>
      <c r="I39" s="68"/>
      <c r="J39" s="29"/>
      <c r="K39" s="29"/>
      <c r="M39" s="57"/>
      <c r="P39" s="57"/>
    </row>
    <row r="40" spans="1:17" s="1" customFormat="1" ht="12.75" customHeight="1">
      <c r="A40" s="7"/>
      <c r="B40" s="52"/>
      <c r="C40" s="9"/>
      <c r="D40" s="50"/>
      <c r="E40" s="52"/>
      <c r="F40" s="9"/>
      <c r="G40" s="50"/>
      <c r="H40" s="23"/>
      <c r="I40" s="23"/>
      <c r="J40" s="23"/>
      <c r="K40" s="23"/>
      <c r="M40" s="57"/>
      <c r="P40" s="57"/>
    </row>
    <row r="41" spans="1:17" s="1" customFormat="1" ht="27" customHeight="1">
      <c r="A41" s="61"/>
      <c r="B41" s="61"/>
      <c r="C41" s="61"/>
      <c r="D41" s="61"/>
      <c r="E41" s="61"/>
      <c r="F41" s="61"/>
      <c r="G41" s="61"/>
      <c r="H41" s="22"/>
      <c r="I41" s="22"/>
      <c r="J41" s="22"/>
      <c r="K41" s="22"/>
    </row>
    <row r="42" spans="1:17" ht="13.5">
      <c r="A42" s="44" t="s">
        <v>30</v>
      </c>
      <c r="B42" s="8"/>
      <c r="C42" s="8"/>
      <c r="D42" s="8"/>
      <c r="E42" s="8"/>
      <c r="F42" s="8"/>
      <c r="G42" s="8"/>
      <c r="H42" s="8"/>
      <c r="I42" s="8"/>
      <c r="J42" s="8"/>
      <c r="K42" s="8"/>
      <c r="L42" s="8"/>
    </row>
    <row r="43" spans="1:17" ht="12.75" customHeight="1">
      <c r="A43" s="120" t="s">
        <v>46</v>
      </c>
      <c r="B43" s="120"/>
      <c r="C43" s="120"/>
      <c r="D43" s="120"/>
      <c r="E43" s="120"/>
      <c r="F43" s="120"/>
      <c r="G43" s="120"/>
      <c r="H43" s="99"/>
      <c r="I43" s="99"/>
      <c r="J43" s="99"/>
      <c r="K43" s="99"/>
      <c r="L43" s="99"/>
    </row>
    <row r="44" spans="1:17" ht="12.75" customHeight="1">
      <c r="A44" s="120"/>
      <c r="B44" s="120"/>
      <c r="C44" s="120"/>
      <c r="D44" s="120"/>
      <c r="E44" s="120"/>
      <c r="F44" s="120"/>
      <c r="G44" s="120"/>
      <c r="H44" s="99"/>
      <c r="I44" s="99"/>
      <c r="J44" s="99"/>
      <c r="K44" s="99"/>
      <c r="L44" s="99"/>
    </row>
    <row r="45" spans="1:17" ht="12.75" customHeight="1">
      <c r="A45" s="120"/>
      <c r="B45" s="120"/>
      <c r="C45" s="120"/>
      <c r="D45" s="120"/>
      <c r="E45" s="120"/>
      <c r="F45" s="120"/>
      <c r="G45" s="120"/>
      <c r="H45" s="99"/>
      <c r="I45" s="99"/>
      <c r="J45" s="99"/>
      <c r="K45" s="99"/>
      <c r="L45" s="99"/>
    </row>
    <row r="46" spans="1:17" ht="12.75" customHeight="1">
      <c r="A46" s="120"/>
      <c r="B46" s="120"/>
      <c r="C46" s="120"/>
      <c r="D46" s="120"/>
      <c r="E46" s="120"/>
      <c r="F46" s="120"/>
      <c r="G46" s="120"/>
      <c r="H46" s="99"/>
      <c r="I46" s="99"/>
      <c r="J46" s="99"/>
      <c r="K46" s="99"/>
      <c r="L46" s="99"/>
    </row>
    <row r="47" spans="1:17" ht="12.75" customHeight="1">
      <c r="A47" s="120"/>
      <c r="B47" s="120"/>
      <c r="C47" s="120"/>
      <c r="D47" s="120"/>
      <c r="E47" s="120"/>
      <c r="F47" s="120"/>
      <c r="G47" s="120"/>
      <c r="H47" s="99"/>
      <c r="I47" s="99"/>
      <c r="J47" s="99"/>
      <c r="K47" s="99"/>
      <c r="L47" s="99"/>
    </row>
    <row r="48" spans="1:17" ht="12.75" customHeight="1">
      <c r="A48" s="120"/>
      <c r="B48" s="120"/>
      <c r="C48" s="120"/>
      <c r="D48" s="120"/>
      <c r="E48" s="120"/>
      <c r="F48" s="120"/>
      <c r="G48" s="120"/>
      <c r="H48" s="99"/>
      <c r="I48" s="99"/>
      <c r="J48" s="99"/>
      <c r="K48" s="99"/>
      <c r="L48" s="99"/>
    </row>
    <row r="49" spans="1:12" s="1" customFormat="1" ht="12.75" customHeight="1">
      <c r="A49" s="120"/>
      <c r="B49" s="120"/>
      <c r="C49" s="120"/>
      <c r="D49" s="120"/>
      <c r="E49" s="120"/>
      <c r="F49" s="120"/>
      <c r="G49" s="120"/>
      <c r="H49" s="99"/>
      <c r="I49" s="99"/>
      <c r="J49" s="99"/>
      <c r="K49" s="99"/>
      <c r="L49" s="99"/>
    </row>
    <row r="50" spans="1:12" ht="12.75" customHeight="1">
      <c r="A50" s="120"/>
      <c r="B50" s="120"/>
      <c r="C50" s="120"/>
      <c r="D50" s="120"/>
      <c r="E50" s="120"/>
      <c r="F50" s="120"/>
      <c r="G50" s="120"/>
      <c r="H50" s="99"/>
      <c r="I50" s="99"/>
      <c r="J50" s="99"/>
      <c r="K50" s="99"/>
      <c r="L50" s="99"/>
    </row>
    <row r="51" spans="1:12" ht="12.75" customHeight="1">
      <c r="A51" s="120"/>
      <c r="B51" s="120"/>
      <c r="C51" s="120"/>
      <c r="D51" s="120"/>
      <c r="E51" s="120"/>
      <c r="F51" s="120"/>
      <c r="G51" s="120"/>
      <c r="H51" s="99"/>
      <c r="I51" s="99"/>
      <c r="J51" s="99"/>
      <c r="K51" s="99"/>
      <c r="L51" s="99"/>
    </row>
    <row r="52" spans="1:12" ht="12.75" customHeight="1">
      <c r="A52" s="120"/>
      <c r="B52" s="120"/>
      <c r="C52" s="120"/>
      <c r="D52" s="120"/>
      <c r="E52" s="120"/>
      <c r="F52" s="120"/>
      <c r="G52" s="120"/>
      <c r="H52" s="99"/>
      <c r="I52" s="99"/>
      <c r="J52" s="99"/>
      <c r="K52" s="99"/>
      <c r="L52" s="99"/>
    </row>
    <row r="53" spans="1:12" ht="12.75" customHeight="1">
      <c r="A53" s="120"/>
      <c r="B53" s="120"/>
      <c r="C53" s="120"/>
      <c r="D53" s="120"/>
      <c r="E53" s="120"/>
      <c r="F53" s="120"/>
      <c r="G53" s="120"/>
      <c r="H53" s="99"/>
      <c r="I53" s="99"/>
      <c r="J53" s="99"/>
      <c r="K53" s="99"/>
      <c r="L53" s="99"/>
    </row>
    <row r="54" spans="1:12" ht="12.75" customHeight="1">
      <c r="A54" s="120"/>
      <c r="B54" s="120"/>
      <c r="C54" s="120"/>
      <c r="D54" s="120"/>
      <c r="E54" s="120"/>
      <c r="F54" s="120"/>
      <c r="G54" s="120"/>
      <c r="H54" s="99"/>
      <c r="I54" s="99"/>
      <c r="J54" s="99"/>
      <c r="K54" s="99"/>
      <c r="L54" s="99"/>
    </row>
    <row r="55" spans="1:12" ht="12.75" customHeight="1">
      <c r="A55" s="120"/>
      <c r="B55" s="120"/>
      <c r="C55" s="120"/>
      <c r="D55" s="120"/>
      <c r="E55" s="120"/>
      <c r="F55" s="120"/>
      <c r="G55" s="120"/>
      <c r="H55" s="99"/>
      <c r="I55" s="99"/>
      <c r="J55" s="99"/>
      <c r="K55" s="99"/>
      <c r="L55" s="99"/>
    </row>
    <row r="56" spans="1:12" ht="12.75" customHeight="1">
      <c r="A56" s="120"/>
      <c r="B56" s="120"/>
      <c r="C56" s="120"/>
      <c r="D56" s="120"/>
      <c r="E56" s="120"/>
      <c r="F56" s="120"/>
      <c r="G56" s="120"/>
      <c r="H56" s="99"/>
      <c r="I56" s="99"/>
      <c r="J56" s="99"/>
      <c r="K56" s="99"/>
      <c r="L56" s="99"/>
    </row>
    <row r="57" spans="1:12" ht="12.75" customHeight="1">
      <c r="A57" s="120"/>
      <c r="B57" s="120"/>
      <c r="C57" s="120"/>
      <c r="D57" s="120"/>
      <c r="E57" s="120"/>
      <c r="F57" s="120"/>
      <c r="G57" s="120"/>
      <c r="H57" s="99"/>
      <c r="I57" s="99"/>
      <c r="J57" s="99"/>
      <c r="K57" s="99"/>
      <c r="L57" s="99"/>
    </row>
    <row r="58" spans="1:12" ht="12.75" customHeight="1">
      <c r="A58" s="120"/>
      <c r="B58" s="120"/>
      <c r="C58" s="120"/>
      <c r="D58" s="120"/>
      <c r="E58" s="120"/>
      <c r="F58" s="120"/>
      <c r="G58" s="120"/>
      <c r="H58" s="99"/>
      <c r="I58" s="99"/>
      <c r="J58" s="99"/>
      <c r="K58" s="99"/>
      <c r="L58" s="99"/>
    </row>
    <row r="59" spans="1:12" ht="12.75" customHeight="1">
      <c r="A59" s="120"/>
      <c r="B59" s="120"/>
      <c r="C59" s="120"/>
      <c r="D59" s="120"/>
      <c r="E59" s="120"/>
      <c r="F59" s="120"/>
      <c r="G59" s="120"/>
      <c r="H59" s="99"/>
      <c r="I59" s="99"/>
      <c r="J59" s="99"/>
      <c r="K59" s="99"/>
      <c r="L59" s="99"/>
    </row>
    <row r="60" spans="1:12" ht="12.75" customHeight="1">
      <c r="A60" s="120"/>
      <c r="B60" s="120"/>
      <c r="C60" s="120"/>
      <c r="D60" s="120"/>
      <c r="E60" s="120"/>
      <c r="F60" s="120"/>
      <c r="G60" s="120"/>
      <c r="H60" s="99"/>
      <c r="I60" s="99"/>
      <c r="J60" s="99"/>
      <c r="K60" s="99"/>
      <c r="L60" s="99"/>
    </row>
    <row r="61" spans="1:12" ht="12.75" customHeight="1">
      <c r="A61" s="120"/>
      <c r="B61" s="120"/>
      <c r="C61" s="120"/>
      <c r="D61" s="120"/>
      <c r="E61" s="120"/>
      <c r="F61" s="120"/>
      <c r="G61" s="120"/>
      <c r="H61" s="99"/>
      <c r="I61" s="99"/>
      <c r="J61" s="99"/>
      <c r="K61" s="99"/>
      <c r="L61" s="99"/>
    </row>
    <row r="62" spans="1:12" ht="84" customHeight="1">
      <c r="A62" s="120"/>
      <c r="B62" s="120"/>
      <c r="C62" s="120"/>
      <c r="D62" s="120"/>
      <c r="E62" s="120"/>
      <c r="F62" s="120"/>
      <c r="G62" s="120"/>
      <c r="H62" s="7"/>
      <c r="I62" s="7"/>
      <c r="J62" s="7"/>
      <c r="K62" s="7"/>
      <c r="L62" s="7"/>
    </row>
    <row r="63" spans="1:12" ht="12.75" customHeight="1">
      <c r="A63" s="120" t="s">
        <v>111</v>
      </c>
      <c r="B63" s="120"/>
      <c r="C63" s="120"/>
      <c r="D63" s="120"/>
      <c r="E63" s="120"/>
      <c r="F63" s="120"/>
      <c r="G63" s="120"/>
      <c r="H63" s="99"/>
      <c r="I63" s="99"/>
      <c r="J63" s="99"/>
      <c r="K63" s="99"/>
      <c r="L63" s="99"/>
    </row>
    <row r="64" spans="1:12" ht="12.75" customHeight="1">
      <c r="A64" s="120"/>
      <c r="B64" s="120"/>
      <c r="C64" s="120"/>
      <c r="D64" s="120"/>
      <c r="E64" s="120"/>
      <c r="F64" s="120"/>
      <c r="G64" s="120"/>
      <c r="H64" s="99"/>
      <c r="I64" s="99"/>
      <c r="J64" s="99"/>
      <c r="K64" s="99"/>
      <c r="L64" s="99"/>
    </row>
    <row r="65" spans="1:12" s="1" customFormat="1" ht="12.75" customHeight="1">
      <c r="A65" s="120"/>
      <c r="B65" s="120"/>
      <c r="C65" s="120"/>
      <c r="D65" s="120"/>
      <c r="E65" s="120"/>
      <c r="F65" s="120"/>
      <c r="G65" s="120"/>
      <c r="H65" s="99"/>
      <c r="I65" s="99"/>
      <c r="J65" s="99"/>
      <c r="K65" s="99"/>
      <c r="L65" s="99"/>
    </row>
    <row r="66" spans="1:12" ht="12.75" customHeight="1">
      <c r="A66" s="120"/>
      <c r="B66" s="120"/>
      <c r="C66" s="120"/>
      <c r="D66" s="120"/>
      <c r="E66" s="120"/>
      <c r="F66" s="120"/>
      <c r="G66" s="120"/>
      <c r="H66" s="99"/>
      <c r="I66" s="99"/>
      <c r="J66" s="99"/>
      <c r="K66" s="99"/>
      <c r="L66" s="99"/>
    </row>
    <row r="67" spans="1:12" ht="24.75" customHeight="1">
      <c r="A67" s="120"/>
      <c r="B67" s="120"/>
      <c r="C67" s="120"/>
      <c r="D67" s="120"/>
      <c r="E67" s="120"/>
      <c r="F67" s="120"/>
      <c r="G67" s="120"/>
      <c r="H67" s="99"/>
      <c r="I67" s="99"/>
      <c r="J67" s="99"/>
      <c r="K67" s="99"/>
      <c r="L67" s="99"/>
    </row>
    <row r="68" spans="1:12" ht="36" customHeight="1">
      <c r="A68" s="120"/>
      <c r="B68" s="120"/>
      <c r="C68" s="120"/>
      <c r="D68" s="120"/>
      <c r="E68" s="120"/>
      <c r="F68" s="120"/>
      <c r="G68" s="120"/>
    </row>
  </sheetData>
  <sortState ref="A6:R39">
    <sortCondition descending="1" ref="H6:H39"/>
  </sortState>
  <mergeCells count="4">
    <mergeCell ref="A1:G1"/>
    <mergeCell ref="A2:G2"/>
    <mergeCell ref="A43:G62"/>
    <mergeCell ref="A63:G68"/>
  </mergeCells>
  <phoneticPr fontId="15" type="noConversion"/>
  <pageMargins left="0.70866141732283472" right="0.70866141732283472" top="0.74803149606299213" bottom="0.74803149606299213" header="0.31496062992125984" footer="0.31496062992125984"/>
  <pageSetup paperSize="9" orientation="portrait" r:id="rId1"/>
  <headerFooter>
    <oddHeader>&amp;COECD Affordable Housing Database, http://oe.cd/ahd</oddHeader>
    <oddFooter>&amp;R&amp;F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9E835D-C2E1-4278-B721-253EBE7D4050}">
  <ds:schemaRefs>
    <ds:schemaRef ds:uri="http://schemas.microsoft.com/sharepoint/v3/contenttype/forms"/>
  </ds:schemaRefs>
</ds:datastoreItem>
</file>

<file path=customXml/itemProps2.xml><?xml version="1.0" encoding="utf-8"?>
<ds:datastoreItem xmlns:ds="http://schemas.openxmlformats.org/officeDocument/2006/customXml" ds:itemID="{30976DDB-CE90-4452-A3B1-F87C85CB3213}">
  <ds:schemaRefs>
    <ds:schemaRef ds:uri="54c4cd27-f286-408f-9ce0-33c1e0f3ab39"/>
    <ds:schemaRef ds:uri="http://purl.org/dc/terms/"/>
    <ds:schemaRef ds:uri="c5805097-db0a-42f9-a837-be9035f1f571"/>
    <ds:schemaRef ds:uri="http://schemas.microsoft.com/sharepoint/v4"/>
    <ds:schemaRef ds:uri="http://schemas.microsoft.com/office/2006/documentManagement/types"/>
    <ds:schemaRef ds:uri="http://schemas.openxmlformats.org/package/2006/metadata/core-properties"/>
    <ds:schemaRef ds:uri="c9f238dd-bb73-4aef-a7a5-d644ad823e52"/>
    <ds:schemaRef ds:uri="http://schemas.microsoft.com/office/infopath/2007/PartnerControls"/>
    <ds:schemaRef ds:uri="http://purl.org/dc/elements/1.1/"/>
    <ds:schemaRef ds:uri="http://schemas.microsoft.com/office/2006/metadata/properties"/>
    <ds:schemaRef ds:uri="22a5b7d0-1699-458f-b8e2-4d8247229549"/>
    <ds:schemaRef ds:uri="ca82dde9-3436-4d3d-bddd-d31447390034"/>
    <ds:schemaRef ds:uri="http://www.w3.org/XML/1998/namespace"/>
    <ds:schemaRef ds:uri="http://purl.org/dc/dcmitype/"/>
  </ds:schemaRefs>
</ds:datastoreItem>
</file>

<file path=customXml/itemProps3.xml><?xml version="1.0" encoding="utf-8"?>
<ds:datastoreItem xmlns:ds="http://schemas.openxmlformats.org/officeDocument/2006/customXml" ds:itemID="{0E1CF008-0E00-41CC-ABFE-99EED2574B89}">
  <ds:schemaRefs>
    <ds:schemaRef ds:uri="Microsoft.SharePoint.Taxonomy.ContentTypeSync"/>
  </ds:schemaRefs>
</ds:datastoreItem>
</file>

<file path=customXml/itemProps4.xml><?xml version="1.0" encoding="utf-8"?>
<ds:datastoreItem xmlns:ds="http://schemas.openxmlformats.org/officeDocument/2006/customXml" ds:itemID="{E1418A08-3FD0-49E8-A8B4-C5694CC6C34B}">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10943D46-AF9A-4465-855C-DEA4CE0AFE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Figure PH4.2.1</vt:lpstr>
      <vt:lpstr>OECDGraphCopy</vt:lpstr>
      <vt:lpstr>Figure PH4.2.2</vt:lpstr>
      <vt:lpstr>Figure PH4.2.3</vt:lpstr>
      <vt:lpstr>Table PH4.2.A1</vt:lpstr>
      <vt:lpstr>'Figure PH4.2.3'!Pog17_17</vt:lpstr>
      <vt:lpstr>'Figure PH4.2.2'!Print_Area</vt:lpstr>
      <vt:lpstr>'Figure PH4.2.3'!Print_Area</vt:lpstr>
      <vt:lpstr>OECDGraphCopy!Print_Area</vt:lpstr>
      <vt:lpstr>'Table PH4.2.A1'!Print_Area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Fluchtmann, Jonas</dc:creator>
  <cp:lastModifiedBy>FRON Pauline</cp:lastModifiedBy>
  <cp:lastPrinted>2019-12-12T12:07:48Z</cp:lastPrinted>
  <dcterms:created xsi:type="dcterms:W3CDTF">2016-09-08T17:42:32Z</dcterms:created>
  <dcterms:modified xsi:type="dcterms:W3CDTF">2022-03-15T16:12:14Z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