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Applic\TPS\1_CONSUMPTION TAXES UNIT\Tax Database\2022\"/>
    </mc:Choice>
  </mc:AlternateContent>
  <xr:revisionPtr revIDLastSave="0" documentId="13_ncr:1_{356B2585-295D-4867-90A9-EB9E02CDBAE6}"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G19" i="1"/>
  <c r="H19" i="1" s="1"/>
  <c r="I19" i="1" l="1"/>
  <c r="J19" i="1" s="1"/>
  <c r="G23" i="1"/>
  <c r="H23" i="1" s="1"/>
  <c r="I23" i="1" s="1"/>
  <c r="J23" i="1" s="1"/>
  <c r="D23" i="1"/>
  <c r="G40" i="1"/>
  <c r="H40" i="1" s="1"/>
  <c r="D40" i="1"/>
  <c r="K23" i="1" l="1"/>
  <c r="I40" i="1"/>
  <c r="J40" i="1" s="1"/>
  <c r="K40" i="1"/>
  <c r="K19" i="1"/>
  <c r="G13" i="1"/>
  <c r="G8" i="1" l="1"/>
  <c r="G10" i="1" l="1"/>
  <c r="H10" i="1" s="1"/>
  <c r="I10" i="1" s="1"/>
  <c r="J10" i="1" s="1"/>
  <c r="D10" i="1"/>
  <c r="K10" i="1" l="1"/>
  <c r="I41" i="1" l="1"/>
  <c r="H13" i="1"/>
  <c r="I13" i="1" s="1"/>
  <c r="H8" i="1"/>
  <c r="I8" i="1" s="1"/>
  <c r="G39" i="1"/>
  <c r="H39" i="1" s="1"/>
  <c r="I39" i="1" s="1"/>
  <c r="G38" i="1"/>
  <c r="H38" i="1" s="1"/>
  <c r="I38" i="1" s="1"/>
  <c r="G37" i="1"/>
  <c r="H37" i="1" s="1"/>
  <c r="I37" i="1" s="1"/>
  <c r="G35" i="1"/>
  <c r="H35" i="1" s="1"/>
  <c r="I35" i="1" s="1"/>
  <c r="G36" i="1"/>
  <c r="H36" i="1" s="1"/>
  <c r="I36" i="1" s="1"/>
  <c r="G34" i="1"/>
  <c r="H34" i="1" s="1"/>
  <c r="I34" i="1" s="1"/>
  <c r="G32" i="1"/>
  <c r="H32" i="1" s="1"/>
  <c r="I32" i="1" s="1"/>
  <c r="G33" i="1"/>
  <c r="H33" i="1" s="1"/>
  <c r="I33" i="1" s="1"/>
  <c r="G30" i="1"/>
  <c r="H30" i="1" s="1"/>
  <c r="I30" i="1" s="1"/>
  <c r="G31" i="1"/>
  <c r="H31" i="1" s="1"/>
  <c r="I31" i="1" s="1"/>
  <c r="G29" i="1"/>
  <c r="H29" i="1" s="1"/>
  <c r="I29" i="1" s="1"/>
  <c r="G27" i="1"/>
  <c r="H27" i="1" s="1"/>
  <c r="I27" i="1" s="1"/>
  <c r="G26" i="1"/>
  <c r="H26" i="1" s="1"/>
  <c r="I26" i="1" s="1"/>
  <c r="G25" i="1"/>
  <c r="H25" i="1" s="1"/>
  <c r="I25" i="1" s="1"/>
  <c r="G24" i="1"/>
  <c r="H24" i="1" s="1"/>
  <c r="I24" i="1" s="1"/>
  <c r="G22" i="1"/>
  <c r="H22" i="1" s="1"/>
  <c r="I22" i="1" s="1"/>
  <c r="G21" i="1"/>
  <c r="H21" i="1" s="1"/>
  <c r="I21" i="1" s="1"/>
  <c r="G20" i="1"/>
  <c r="H20" i="1" s="1"/>
  <c r="I20" i="1" s="1"/>
  <c r="G18" i="1"/>
  <c r="H18" i="1" s="1"/>
  <c r="I18" i="1" s="1"/>
  <c r="G16" i="1"/>
  <c r="H16" i="1" s="1"/>
  <c r="I16" i="1" s="1"/>
  <c r="G17" i="1"/>
  <c r="H17" i="1" s="1"/>
  <c r="I17" i="1" s="1"/>
  <c r="G15" i="1"/>
  <c r="H15" i="1" s="1"/>
  <c r="I15" i="1" s="1"/>
  <c r="G14" i="1"/>
  <c r="H14" i="1" s="1"/>
  <c r="I14" i="1" s="1"/>
  <c r="G12" i="1"/>
  <c r="H12" i="1" s="1"/>
  <c r="I12" i="1" s="1"/>
  <c r="G11" i="1"/>
  <c r="H11" i="1" s="1"/>
  <c r="I11" i="1" s="1"/>
  <c r="G7" i="1"/>
  <c r="H7" i="1" s="1"/>
  <c r="I7" i="1" s="1"/>
  <c r="G6" i="1"/>
  <c r="H6" i="1" s="1"/>
  <c r="I6" i="1" s="1"/>
  <c r="G5" i="1"/>
  <c r="H5" i="1" s="1"/>
  <c r="I5" i="1" s="1"/>
  <c r="G4" i="1"/>
  <c r="H4" i="1" s="1"/>
  <c r="I4" i="1" s="1"/>
  <c r="D41" i="1" l="1"/>
  <c r="K24" i="1" l="1"/>
  <c r="K25" i="1"/>
  <c r="K26" i="1"/>
  <c r="K27" i="1"/>
  <c r="K29" i="1"/>
  <c r="K30" i="1"/>
  <c r="K31" i="1"/>
  <c r="K32" i="1"/>
  <c r="K33" i="1"/>
  <c r="K34" i="1"/>
  <c r="K35" i="1"/>
  <c r="K36" i="1"/>
  <c r="K37" i="1"/>
  <c r="K38" i="1"/>
  <c r="K39" i="1"/>
  <c r="K41" i="1"/>
  <c r="K5" i="1"/>
  <c r="K6" i="1"/>
  <c r="K7" i="1"/>
  <c r="K8" i="1"/>
  <c r="K11" i="1"/>
  <c r="K12" i="1"/>
  <c r="K13" i="1"/>
  <c r="K14" i="1"/>
  <c r="K15" i="1"/>
  <c r="K16" i="1"/>
  <c r="K17" i="1"/>
  <c r="K18" i="1"/>
  <c r="K21" i="1"/>
  <c r="K22" i="1"/>
  <c r="K4" i="1"/>
  <c r="J30" i="1" l="1"/>
  <c r="J31" i="1"/>
  <c r="J32" i="1"/>
  <c r="J33" i="1"/>
  <c r="J34" i="1"/>
  <c r="J35" i="1"/>
  <c r="J36" i="1"/>
  <c r="J37" i="1"/>
  <c r="J38" i="1"/>
  <c r="J39" i="1"/>
  <c r="J41" i="1"/>
  <c r="J5" i="1"/>
  <c r="J6" i="1"/>
  <c r="J7" i="1"/>
  <c r="J8" i="1"/>
  <c r="J11" i="1"/>
  <c r="J12" i="1"/>
  <c r="J13" i="1"/>
  <c r="J14" i="1"/>
  <c r="J15" i="1"/>
  <c r="J16" i="1"/>
  <c r="J17" i="1"/>
  <c r="J18" i="1"/>
  <c r="J20" i="1"/>
  <c r="J21" i="1"/>
  <c r="J22" i="1"/>
  <c r="J24" i="1"/>
  <c r="J25" i="1"/>
  <c r="J26" i="1"/>
  <c r="J27" i="1"/>
  <c r="J29" i="1"/>
  <c r="J4" i="1"/>
  <c r="D26" i="1" l="1"/>
  <c r="D25" i="1" l="1"/>
  <c r="D7" i="1" l="1"/>
  <c r="D5" i="1" l="1"/>
  <c r="D6" i="1"/>
  <c r="D8" i="1"/>
  <c r="D11" i="1"/>
  <c r="D12" i="1"/>
  <c r="D13" i="1"/>
  <c r="D14" i="1"/>
  <c r="D15" i="1"/>
  <c r="D16" i="1"/>
  <c r="D17" i="1"/>
  <c r="D18" i="1"/>
  <c r="D20" i="1"/>
  <c r="D21" i="1"/>
  <c r="D22" i="1"/>
  <c r="D24" i="1"/>
  <c r="D27" i="1"/>
  <c r="D29" i="1"/>
  <c r="D30" i="1"/>
  <c r="D31" i="1"/>
  <c r="D32" i="1"/>
  <c r="D33" i="1"/>
  <c r="D34" i="1"/>
  <c r="D35" i="1"/>
  <c r="D36" i="1"/>
  <c r="D37" i="1"/>
  <c r="D38" i="1"/>
  <c r="D39" i="1"/>
  <c r="D4" i="1" l="1"/>
</calcChain>
</file>

<file path=xl/sharedStrings.xml><?xml version="1.0" encoding="utf-8"?>
<sst xmlns="http://schemas.openxmlformats.org/spreadsheetml/2006/main" count="106" uniqueCount="83">
  <si>
    <t>Czech Republic</t>
  </si>
  <si>
    <t>Estonia</t>
  </si>
  <si>
    <t>Greece</t>
  </si>
  <si>
    <t>Hungary</t>
  </si>
  <si>
    <t>Ireland</t>
  </si>
  <si>
    <t>Italy</t>
  </si>
  <si>
    <t>Total tax</t>
  </si>
  <si>
    <t>Total price</t>
  </si>
  <si>
    <t>National currency</t>
  </si>
  <si>
    <t>USD</t>
  </si>
  <si>
    <t>-</t>
  </si>
  <si>
    <t>Country</t>
  </si>
  <si>
    <t>Australia</t>
  </si>
  <si>
    <t>Belgium</t>
  </si>
  <si>
    <t>Korea</t>
  </si>
  <si>
    <t>Netherlands</t>
  </si>
  <si>
    <t>Portugal</t>
  </si>
  <si>
    <t>United Kingdom</t>
  </si>
  <si>
    <t>Total tax as % of total price</t>
  </si>
  <si>
    <t>VAT amount</t>
  </si>
  <si>
    <t>%</t>
  </si>
  <si>
    <t>AUD</t>
  </si>
  <si>
    <t>EUR</t>
  </si>
  <si>
    <t>CAD</t>
  </si>
  <si>
    <t>CLP</t>
  </si>
  <si>
    <t>CZK</t>
  </si>
  <si>
    <t>DKK</t>
  </si>
  <si>
    <t>HUF</t>
  </si>
  <si>
    <t>ISK</t>
  </si>
  <si>
    <t>ILS</t>
  </si>
  <si>
    <t>JPY</t>
  </si>
  <si>
    <t>KRW</t>
  </si>
  <si>
    <t>MXN</t>
  </si>
  <si>
    <t>NZD</t>
  </si>
  <si>
    <t>NOK</t>
  </si>
  <si>
    <t>PLN</t>
  </si>
  <si>
    <t>SEK</t>
  </si>
  <si>
    <t>CHF</t>
  </si>
  <si>
    <t>TRY</t>
  </si>
  <si>
    <t>GBP</t>
  </si>
  <si>
    <t>Currency</t>
  </si>
  <si>
    <t>Latvia</t>
  </si>
  <si>
    <t>Austria*</t>
  </si>
  <si>
    <t>Canada*</t>
  </si>
  <si>
    <t>Denmark*</t>
  </si>
  <si>
    <t>Chile*</t>
  </si>
  <si>
    <t>Finland*</t>
  </si>
  <si>
    <t>France*</t>
  </si>
  <si>
    <t>Germany*</t>
  </si>
  <si>
    <t>Iceland*</t>
  </si>
  <si>
    <t>Israel*</t>
  </si>
  <si>
    <t>Japan*</t>
  </si>
  <si>
    <t>Luxembourg*</t>
  </si>
  <si>
    <t>Mexico*</t>
  </si>
  <si>
    <t>New Zealand*</t>
  </si>
  <si>
    <t>Norway*</t>
  </si>
  <si>
    <t>Slovak Republic*</t>
  </si>
  <si>
    <t>Slovenia*</t>
  </si>
  <si>
    <t>Spain*</t>
  </si>
  <si>
    <t>Sweden*</t>
  </si>
  <si>
    <t>United States*</t>
  </si>
  <si>
    <t>Poland*</t>
  </si>
  <si>
    <t>Lithuania</t>
  </si>
  <si>
    <t>Switzerland</t>
  </si>
  <si>
    <t>Colombia</t>
  </si>
  <si>
    <t>COP</t>
  </si>
  <si>
    <t>Costa Rica</t>
  </si>
  <si>
    <t>CRC</t>
  </si>
  <si>
    <t>Market Rates Q1 2022</t>
  </si>
  <si>
    <t>Prices and taxes as at 1st Quarter 2022</t>
  </si>
  <si>
    <t>1. Ex-tax price is the price excluding VAT and excise</t>
  </si>
  <si>
    <t>3. GST for Australia, Canada and New Zealand, sales taxes for the United States and Consumption Tax for Japan. VAT for all other countries.</t>
  </si>
  <si>
    <t>4. Conversion of national currency in USD: conversion rates are average market rates (1Q 2022) published in OECD Monthly Monetary Statistics (stats.oecd.org).</t>
  </si>
  <si>
    <r>
      <t>Ex-tax price</t>
    </r>
    <r>
      <rPr>
        <b/>
        <vertAlign val="superscript"/>
        <sz val="8"/>
        <rFont val="Helvetica"/>
      </rPr>
      <t>1</t>
    </r>
  </si>
  <si>
    <r>
      <t>Excise</t>
    </r>
    <r>
      <rPr>
        <b/>
        <vertAlign val="superscript"/>
        <sz val="8"/>
        <rFont val="Helvetica"/>
      </rPr>
      <t>2</t>
    </r>
  </si>
  <si>
    <r>
      <t>VAT rate</t>
    </r>
    <r>
      <rPr>
        <b/>
        <vertAlign val="superscript"/>
        <sz val="8"/>
        <rFont val="Helvetica"/>
      </rPr>
      <t>3</t>
    </r>
  </si>
  <si>
    <r>
      <t>USD</t>
    </r>
    <r>
      <rPr>
        <b/>
        <vertAlign val="superscript"/>
        <sz val="8"/>
        <rFont val="Helvetica"/>
      </rPr>
      <t>4</t>
    </r>
  </si>
  <si>
    <t>2. Excise taxes are expressed in local currency/USD per litre. They include all non-VAT taxes levied on the product. For the purposes of this table, payments made to specific bodies that use all the amounts collected to accomplish specific missions (e.g. some emergency stock fees) are not considered as "taxes" and are included in the ex-tax price. When different rates apply to the same product depending e.g. on its biofuel or sulphur content, the rate shown is the one applicable to the most commonly used fuel in the country. The taxes shown in this table are those applicable to vehicles for personal use (i.e. not for business purposes).</t>
  </si>
  <si>
    <t>Türkiye</t>
  </si>
  <si>
    <t>Country note</t>
  </si>
  <si>
    <t>Annex Table 4.4  Taxation of premium unleaded (94-96 RON) gasoline (per litre), Q1 2022</t>
  </si>
  <si>
    <t>Source:  Source: IEA (2022), Energy Prices database and Energy Prices documentation, International Energy Agency. Average prices and taxes as at 1st quarter 2022. Available at https://www.iea.org/data-and-statistics/data-product/energy-prices and https://www.iea.org/data-and-statistics/data-product/energy-prices#documentation</t>
  </si>
  <si>
    <t>*Country notes are available by clicking on this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</si>
</sst>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_ ;\-#,##0.000\ "/>
  </numFmts>
  <fonts count="10" x14ac:knownFonts="1">
    <font>
      <sz val="10"/>
      <color theme="1"/>
      <name val="Arial"/>
      <family val="2"/>
    </font>
    <font>
      <b/>
      <sz val="8"/>
      <name val="Helvetica"/>
      <family val="2"/>
    </font>
    <font>
      <sz val="8"/>
      <name val="Helvetica"/>
      <family val="2"/>
    </font>
    <font>
      <sz val="9"/>
      <name val="Arial"/>
      <family val="2"/>
    </font>
    <font>
      <sz val="8"/>
      <name val="Arial"/>
      <family val="2"/>
    </font>
    <font>
      <b/>
      <sz val="8"/>
      <name val="Helvetica"/>
      <family val="2"/>
    </font>
    <font>
      <sz val="8"/>
      <name val="Helvetica"/>
      <family val="2"/>
    </font>
    <font>
      <sz val="8"/>
      <name val="Helvetica"/>
    </font>
    <font>
      <b/>
      <vertAlign val="superscript"/>
      <sz val="8"/>
      <name val="Helvetica"/>
    </font>
    <font>
      <u/>
      <sz val="10"/>
      <color theme="1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rgb="FFC0C0C0"/>
      </bottom>
      <diagonal/>
    </border>
    <border>
      <left style="thin">
        <color indexed="64"/>
      </left>
      <right style="thin">
        <color indexed="64"/>
      </right>
      <top style="thin">
        <color rgb="FFC0C0C0"/>
      </top>
      <bottom style="thin">
        <color rgb="FFC0C0C0"/>
      </bottom>
      <diagonal/>
    </border>
    <border>
      <left style="thin">
        <color indexed="64"/>
      </left>
      <right style="thin">
        <color indexed="64"/>
      </right>
      <top style="thin">
        <color rgb="FFC0C0C0"/>
      </top>
      <bottom style="thin">
        <color indexed="64"/>
      </bottom>
      <diagonal/>
    </border>
    <border>
      <left style="thin">
        <color indexed="64"/>
      </left>
      <right/>
      <top style="thin">
        <color indexed="64"/>
      </top>
      <bottom style="thin">
        <color rgb="FFC0C0C0"/>
      </bottom>
      <diagonal/>
    </border>
    <border>
      <left style="thin">
        <color indexed="64"/>
      </left>
      <right/>
      <top style="thin">
        <color rgb="FFC0C0C0"/>
      </top>
      <bottom style="thin">
        <color rgb="FFC0C0C0"/>
      </bottom>
      <diagonal/>
    </border>
    <border>
      <left style="thin">
        <color indexed="64"/>
      </left>
      <right/>
      <top style="thin">
        <color rgb="FFC0C0C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C0C0C0"/>
      </top>
      <bottom style="thin">
        <color rgb="FFC0C0C0"/>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xf>
    <xf numFmtId="0" fontId="3" fillId="0" borderId="0" xfId="0" applyFont="1" applyAlignment="1">
      <alignment horizontal="center" wrapText="1"/>
    </xf>
    <xf numFmtId="0" fontId="1" fillId="0" borderId="3" xfId="0" applyFont="1" applyFill="1" applyBorder="1" applyAlignment="1">
      <alignment horizontal="center" vertical="center" wrapText="1"/>
    </xf>
    <xf numFmtId="0" fontId="4" fillId="0" borderId="0" xfId="0" applyFont="1" applyFill="1"/>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xf>
    <xf numFmtId="2" fontId="4" fillId="2" borderId="10" xfId="0" applyNumberFormat="1" applyFont="1" applyFill="1" applyBorder="1" applyAlignment="1">
      <alignment horizontal="left"/>
    </xf>
    <xf numFmtId="2" fontId="4" fillId="2" borderId="10" xfId="0" applyNumberFormat="1" applyFont="1" applyFill="1" applyBorder="1" applyAlignment="1">
      <alignment horizontal="center"/>
    </xf>
    <xf numFmtId="164" fontId="4" fillId="2" borderId="6" xfId="0" applyNumberFormat="1" applyFont="1" applyFill="1" applyBorder="1" applyAlignment="1">
      <alignment horizontal="right"/>
    </xf>
    <xf numFmtId="164" fontId="4" fillId="2" borderId="7" xfId="0" applyNumberFormat="1" applyFont="1" applyFill="1" applyBorder="1" applyAlignment="1">
      <alignment horizontal="right"/>
    </xf>
    <xf numFmtId="2" fontId="4" fillId="2" borderId="7" xfId="0" applyNumberFormat="1" applyFont="1" applyFill="1" applyBorder="1" applyAlignment="1">
      <alignment horizontal="right"/>
    </xf>
    <xf numFmtId="164" fontId="4" fillId="2" borderId="10" xfId="0" applyNumberFormat="1" applyFont="1" applyFill="1" applyBorder="1" applyAlignment="1">
      <alignment horizontal="right"/>
    </xf>
    <xf numFmtId="165" fontId="4" fillId="2" borderId="7" xfId="0" applyNumberFormat="1" applyFont="1" applyFill="1" applyBorder="1" applyAlignment="1">
      <alignment horizontal="right"/>
    </xf>
    <xf numFmtId="0" fontId="0" fillId="2" borderId="0" xfId="0" applyFill="1"/>
    <xf numFmtId="166" fontId="4" fillId="2" borderId="6" xfId="0" applyNumberFormat="1" applyFont="1" applyFill="1" applyBorder="1" applyAlignment="1">
      <alignment horizontal="right"/>
    </xf>
    <xf numFmtId="2" fontId="4" fillId="2" borderId="11" xfId="0" applyNumberFormat="1" applyFont="1" applyFill="1" applyBorder="1" applyAlignment="1">
      <alignment horizontal="left"/>
    </xf>
    <xf numFmtId="2" fontId="4" fillId="2" borderId="11" xfId="0" applyNumberFormat="1" applyFont="1" applyFill="1" applyBorder="1" applyAlignment="1">
      <alignment horizontal="center"/>
    </xf>
    <xf numFmtId="164" fontId="4" fillId="2" borderId="8" xfId="0" applyNumberFormat="1" applyFont="1" applyFill="1" applyBorder="1" applyAlignment="1">
      <alignment horizontal="right"/>
    </xf>
    <xf numFmtId="2" fontId="4" fillId="2" borderId="8" xfId="0" applyNumberFormat="1" applyFont="1" applyFill="1" applyBorder="1" applyAlignment="1">
      <alignment horizontal="right"/>
    </xf>
    <xf numFmtId="164" fontId="4" fillId="2" borderId="11" xfId="0" applyNumberFormat="1" applyFont="1" applyFill="1" applyBorder="1" applyAlignment="1">
      <alignment horizontal="right"/>
    </xf>
    <xf numFmtId="0" fontId="4" fillId="2" borderId="6" xfId="0" applyNumberFormat="1" applyFont="1" applyFill="1" applyBorder="1" applyAlignment="1">
      <alignment horizontal="right"/>
    </xf>
    <xf numFmtId="164" fontId="4" fillId="2" borderId="16" xfId="0" applyNumberFormat="1" applyFont="1" applyFill="1" applyBorder="1" applyAlignment="1">
      <alignment horizontal="right"/>
    </xf>
    <xf numFmtId="2" fontId="4" fillId="2" borderId="12" xfId="0" applyNumberFormat="1" applyFont="1" applyFill="1" applyBorder="1" applyAlignment="1">
      <alignment horizontal="left"/>
    </xf>
    <xf numFmtId="2" fontId="4" fillId="2" borderId="12" xfId="0" applyNumberFormat="1" applyFont="1" applyFill="1" applyBorder="1" applyAlignment="1">
      <alignment horizontal="center"/>
    </xf>
    <xf numFmtId="2" fontId="4" fillId="2" borderId="9" xfId="0" applyNumberFormat="1" applyFont="1" applyFill="1" applyBorder="1" applyAlignment="1">
      <alignment horizontal="right"/>
    </xf>
    <xf numFmtId="164" fontId="4" fillId="2" borderId="9" xfId="0" applyNumberFormat="1" applyFont="1" applyFill="1" applyBorder="1" applyAlignment="1">
      <alignment horizontal="right"/>
    </xf>
    <xf numFmtId="2" fontId="4" fillId="2" borderId="6" xfId="0" applyNumberFormat="1" applyFont="1" applyFill="1" applyBorder="1" applyAlignment="1">
      <alignment horizontal="right"/>
    </xf>
    <xf numFmtId="0" fontId="1" fillId="0" borderId="0" xfId="0" applyFont="1" applyFill="1" applyBorder="1" applyAlignment="1">
      <alignment wrapText="1"/>
    </xf>
    <xf numFmtId="0" fontId="5" fillId="0" borderId="0" xfId="0" applyFont="1" applyFill="1" applyBorder="1" applyAlignment="1">
      <alignment wrapText="1"/>
    </xf>
    <xf numFmtId="0" fontId="7" fillId="0" borderId="0" xfId="0" applyFont="1" applyFill="1" applyBorder="1" applyAlignment="1">
      <alignment wrapText="1"/>
    </xf>
    <xf numFmtId="0" fontId="6" fillId="0" borderId="0" xfId="0" applyFont="1" applyFill="1" applyBorder="1" applyAlignment="1">
      <alignment wrapText="1"/>
    </xf>
    <xf numFmtId="0" fontId="2" fillId="0" borderId="0" xfId="0" applyFont="1" applyFill="1" applyBorder="1" applyAlignment="1">
      <alignment wrapText="1"/>
    </xf>
    <xf numFmtId="0" fontId="1"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0" xfId="0" applyFont="1" applyFill="1" applyBorder="1" applyAlignment="1">
      <alignment horizontal="left" wrapText="1"/>
    </xf>
    <xf numFmtId="0" fontId="2" fillId="0" borderId="4" xfId="0" applyFont="1" applyFill="1" applyBorder="1" applyAlignment="1">
      <alignment horizontal="left"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6" fillId="0" borderId="0" xfId="0" applyFont="1" applyFill="1" applyBorder="1" applyAlignment="1">
      <alignment horizontal="left" wrapText="1"/>
    </xf>
    <xf numFmtId="0" fontId="9" fillId="0" borderId="0" xfId="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ecd-ilibrary.org/sites/6525a942-en/1/3/4/index.html?itemId=/content/publication/6525a942-en&amp;_csp_=9be05a02fe0e4dbe2c458d53fbfba33b&amp;itemIGO=oecd&amp;itemContentType=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7"/>
  <sheetViews>
    <sheetView tabSelected="1" topLeftCell="A22" zoomScaleNormal="100" workbookViewId="0">
      <selection activeCell="I49" sqref="I49"/>
    </sheetView>
  </sheetViews>
  <sheetFormatPr defaultRowHeight="12.75" x14ac:dyDescent="0.2"/>
  <cols>
    <col min="1" max="1" width="14.140625" customWidth="1"/>
    <col min="2" max="2" width="8.140625" customWidth="1"/>
    <col min="3" max="3" width="10.7109375" customWidth="1"/>
    <col min="4" max="4" width="11.140625" customWidth="1"/>
    <col min="6" max="6" width="10.85546875" customWidth="1"/>
  </cols>
  <sheetData>
    <row r="1" spans="1:13" ht="12.75" customHeight="1" x14ac:dyDescent="0.2">
      <c r="A1" s="38" t="s">
        <v>80</v>
      </c>
      <c r="B1" s="39"/>
      <c r="C1" s="39"/>
      <c r="D1" s="39"/>
      <c r="E1" s="39"/>
      <c r="F1" s="39"/>
      <c r="G1" s="39"/>
      <c r="H1" s="39"/>
      <c r="I1" s="39"/>
      <c r="J1" s="39"/>
      <c r="K1" s="40"/>
    </row>
    <row r="2" spans="1:13" ht="33.75" customHeight="1" x14ac:dyDescent="0.2">
      <c r="A2" s="44" t="s">
        <v>11</v>
      </c>
      <c r="B2" s="8"/>
      <c r="C2" s="38" t="s">
        <v>73</v>
      </c>
      <c r="D2" s="40"/>
      <c r="E2" s="11" t="s">
        <v>74</v>
      </c>
      <c r="F2" s="1" t="s">
        <v>75</v>
      </c>
      <c r="G2" s="6" t="s">
        <v>19</v>
      </c>
      <c r="H2" s="4" t="s">
        <v>6</v>
      </c>
      <c r="I2" s="46" t="s">
        <v>7</v>
      </c>
      <c r="J2" s="47"/>
      <c r="K2" s="41" t="s">
        <v>18</v>
      </c>
    </row>
    <row r="3" spans="1:13" ht="36" x14ac:dyDescent="0.2">
      <c r="A3" s="45"/>
      <c r="B3" s="9" t="s">
        <v>40</v>
      </c>
      <c r="C3" s="3" t="s">
        <v>8</v>
      </c>
      <c r="D3" s="3" t="s">
        <v>76</v>
      </c>
      <c r="E3" s="3" t="s">
        <v>8</v>
      </c>
      <c r="F3" s="1" t="s">
        <v>20</v>
      </c>
      <c r="G3" s="10" t="s">
        <v>8</v>
      </c>
      <c r="H3" s="10" t="s">
        <v>8</v>
      </c>
      <c r="I3" s="10" t="s">
        <v>8</v>
      </c>
      <c r="J3" s="2" t="s">
        <v>76</v>
      </c>
      <c r="K3" s="41"/>
      <c r="M3" s="5" t="s">
        <v>68</v>
      </c>
    </row>
    <row r="4" spans="1:13" x14ac:dyDescent="0.2">
      <c r="A4" s="12" t="s">
        <v>12</v>
      </c>
      <c r="B4" s="13" t="s">
        <v>21</v>
      </c>
      <c r="C4" s="14">
        <v>1.351</v>
      </c>
      <c r="D4" s="15">
        <f t="shared" ref="D4:D10" si="0">C4/M4</f>
        <v>0.97727315471876097</v>
      </c>
      <c r="E4" s="14">
        <v>0.442</v>
      </c>
      <c r="F4" s="16">
        <v>10</v>
      </c>
      <c r="G4" s="14">
        <f t="shared" ref="G4:G13" si="1">((C4+E4)*F4)/100</f>
        <v>0.17929999999999999</v>
      </c>
      <c r="H4" s="14">
        <f>G4+E4</f>
        <v>0.62129999999999996</v>
      </c>
      <c r="I4" s="14">
        <f t="shared" ref="I4:I14" si="2">C4+H4</f>
        <v>1.9722999999999999</v>
      </c>
      <c r="J4" s="17">
        <f>I4/M4</f>
        <v>1.4267030666556715</v>
      </c>
      <c r="K4" s="18">
        <f>(H4*100)/I4</f>
        <v>31.501292906758604</v>
      </c>
      <c r="L4" s="19"/>
      <c r="M4" s="20">
        <v>1.3824179999999999</v>
      </c>
    </row>
    <row r="5" spans="1:13" x14ac:dyDescent="0.2">
      <c r="A5" s="21" t="s">
        <v>42</v>
      </c>
      <c r="B5" s="22" t="s">
        <v>22</v>
      </c>
      <c r="C5" s="14">
        <v>0.80500000000000005</v>
      </c>
      <c r="D5" s="23">
        <f t="shared" si="0"/>
        <v>0.90374650640228626</v>
      </c>
      <c r="E5" s="14">
        <v>0.48899999999999999</v>
      </c>
      <c r="F5" s="24">
        <v>20</v>
      </c>
      <c r="G5" s="23">
        <f t="shared" si="1"/>
        <v>0.25880000000000003</v>
      </c>
      <c r="H5" s="23">
        <f>G5+E5</f>
        <v>0.74780000000000002</v>
      </c>
      <c r="I5" s="23">
        <f t="shared" si="2"/>
        <v>1.5528</v>
      </c>
      <c r="J5" s="25">
        <f t="shared" ref="J5:J41" si="3">I5/M5</f>
        <v>1.7432764908589689</v>
      </c>
      <c r="K5" s="18">
        <f t="shared" ref="K5:K41" si="4">(H5*100)/I5</f>
        <v>48.158165893869139</v>
      </c>
      <c r="L5" s="19"/>
      <c r="M5" s="20">
        <v>0.89073650000000004</v>
      </c>
    </row>
    <row r="6" spans="1:13" x14ac:dyDescent="0.2">
      <c r="A6" s="21" t="s">
        <v>13</v>
      </c>
      <c r="B6" s="22" t="s">
        <v>22</v>
      </c>
      <c r="C6" s="14">
        <v>0.85099999999999998</v>
      </c>
      <c r="D6" s="23">
        <f t="shared" si="0"/>
        <v>0.95538916391098816</v>
      </c>
      <c r="E6" s="14">
        <v>0.57899999999999996</v>
      </c>
      <c r="F6" s="24">
        <v>21</v>
      </c>
      <c r="G6" s="14">
        <f t="shared" si="1"/>
        <v>0.30029999999999996</v>
      </c>
      <c r="H6" s="14">
        <f>G6+E6</f>
        <v>0.87929999999999997</v>
      </c>
      <c r="I6" s="14">
        <f t="shared" si="2"/>
        <v>1.7302999999999999</v>
      </c>
      <c r="J6" s="25">
        <f t="shared" si="3"/>
        <v>1.942549788854504</v>
      </c>
      <c r="K6" s="18">
        <f t="shared" si="4"/>
        <v>50.81777726405825</v>
      </c>
      <c r="L6" s="19"/>
      <c r="M6" s="20">
        <v>0.89073650000000004</v>
      </c>
    </row>
    <row r="7" spans="1:13" x14ac:dyDescent="0.2">
      <c r="A7" s="21" t="s">
        <v>43</v>
      </c>
      <c r="B7" s="22" t="s">
        <v>23</v>
      </c>
      <c r="C7" s="14">
        <v>1.264</v>
      </c>
      <c r="D7" s="23">
        <f t="shared" si="0"/>
        <v>0.99807570372628085</v>
      </c>
      <c r="E7" s="14">
        <v>0.435</v>
      </c>
      <c r="F7" s="24">
        <v>5</v>
      </c>
      <c r="G7" s="14">
        <f t="shared" si="1"/>
        <v>8.4950000000000012E-2</v>
      </c>
      <c r="H7" s="14">
        <f t="shared" ref="H7:H40" si="5">G7+E7</f>
        <v>0.51995000000000002</v>
      </c>
      <c r="I7" s="14">
        <f t="shared" si="2"/>
        <v>1.7839499999999999</v>
      </c>
      <c r="J7" s="25">
        <f t="shared" si="3"/>
        <v>1.4086369870747617</v>
      </c>
      <c r="K7" s="18">
        <f t="shared" si="4"/>
        <v>29.145996244289361</v>
      </c>
      <c r="L7" s="19"/>
      <c r="M7" s="20">
        <v>1.266437</v>
      </c>
    </row>
    <row r="8" spans="1:13" x14ac:dyDescent="0.2">
      <c r="A8" s="21" t="s">
        <v>45</v>
      </c>
      <c r="B8" s="22" t="s">
        <v>24</v>
      </c>
      <c r="C8" s="14">
        <v>667.95100000000002</v>
      </c>
      <c r="D8" s="23">
        <f t="shared" si="0"/>
        <v>0.82628700859067528</v>
      </c>
      <c r="E8" s="14">
        <v>240.97800000000001</v>
      </c>
      <c r="F8" s="24">
        <v>19</v>
      </c>
      <c r="G8" s="14">
        <f>((C8)*F8)/100</f>
        <v>126.91068999999999</v>
      </c>
      <c r="H8" s="14">
        <f t="shared" si="5"/>
        <v>367.88869</v>
      </c>
      <c r="I8" s="14">
        <f t="shared" si="2"/>
        <v>1035.83969</v>
      </c>
      <c r="J8" s="25">
        <f t="shared" si="3"/>
        <v>1.2813827344065545</v>
      </c>
      <c r="K8" s="18">
        <f t="shared" si="4"/>
        <v>35.515987034634669</v>
      </c>
      <c r="L8" s="19"/>
      <c r="M8" s="20">
        <v>808.37649999999996</v>
      </c>
    </row>
    <row r="9" spans="1:13" x14ac:dyDescent="0.2">
      <c r="A9" s="21" t="s">
        <v>64</v>
      </c>
      <c r="B9" s="22" t="s">
        <v>65</v>
      </c>
      <c r="C9" s="24" t="s">
        <v>79</v>
      </c>
      <c r="D9" s="23"/>
      <c r="E9" s="26">
        <v>499.5</v>
      </c>
      <c r="F9" s="24">
        <v>19</v>
      </c>
      <c r="G9" s="23"/>
      <c r="H9" s="14"/>
      <c r="I9" s="14"/>
      <c r="J9" s="25"/>
      <c r="K9" s="18"/>
      <c r="L9" s="19"/>
      <c r="M9" s="20">
        <v>3912.3130000000001</v>
      </c>
    </row>
    <row r="10" spans="1:13" x14ac:dyDescent="0.2">
      <c r="A10" s="21" t="s">
        <v>66</v>
      </c>
      <c r="B10" s="22" t="s">
        <v>67</v>
      </c>
      <c r="C10" s="23">
        <v>521.74</v>
      </c>
      <c r="D10" s="23">
        <f t="shared" si="0"/>
        <v>0.81186523914655029</v>
      </c>
      <c r="E10" s="26">
        <v>270.60000000000002</v>
      </c>
      <c r="F10" s="24">
        <v>0.21</v>
      </c>
      <c r="G10" s="27">
        <f t="shared" si="1"/>
        <v>1.6639140000000001</v>
      </c>
      <c r="H10" s="14">
        <f t="shared" si="5"/>
        <v>272.263914</v>
      </c>
      <c r="I10" s="14">
        <f t="shared" si="2"/>
        <v>794.00391400000001</v>
      </c>
      <c r="J10" s="25">
        <f t="shared" si="3"/>
        <v>1.2355276143728811</v>
      </c>
      <c r="K10" s="18">
        <f t="shared" si="4"/>
        <v>34.289996459639617</v>
      </c>
      <c r="L10" s="19"/>
      <c r="M10" s="20">
        <v>642.64359999999999</v>
      </c>
    </row>
    <row r="11" spans="1:13" x14ac:dyDescent="0.2">
      <c r="A11" s="21" t="s">
        <v>0</v>
      </c>
      <c r="B11" s="22" t="s">
        <v>25</v>
      </c>
      <c r="C11" s="26">
        <v>19.478999999999999</v>
      </c>
      <c r="D11" s="23">
        <f t="shared" ref="D11:D41" si="6">C11/M11</f>
        <v>0.88706265634257309</v>
      </c>
      <c r="E11" s="14">
        <v>12.84</v>
      </c>
      <c r="F11" s="24">
        <v>21</v>
      </c>
      <c r="G11" s="14">
        <f t="shared" si="1"/>
        <v>6.7869900000000003</v>
      </c>
      <c r="H11" s="14">
        <f t="shared" si="5"/>
        <v>19.626989999999999</v>
      </c>
      <c r="I11" s="14">
        <f t="shared" si="2"/>
        <v>39.105989999999998</v>
      </c>
      <c r="J11" s="25">
        <f t="shared" si="3"/>
        <v>1.7808646936858206</v>
      </c>
      <c r="K11" s="18">
        <f t="shared" si="4"/>
        <v>50.189216536903935</v>
      </c>
      <c r="L11" s="19"/>
      <c r="M11" s="20">
        <v>21.95899</v>
      </c>
    </row>
    <row r="12" spans="1:13" x14ac:dyDescent="0.2">
      <c r="A12" s="21" t="s">
        <v>44</v>
      </c>
      <c r="B12" s="22" t="s">
        <v>26</v>
      </c>
      <c r="C12" s="14">
        <v>7.3940000000000001</v>
      </c>
      <c r="D12" s="23">
        <f t="shared" si="6"/>
        <v>1.115214778390655</v>
      </c>
      <c r="E12" s="26">
        <v>4.6749999999999998</v>
      </c>
      <c r="F12" s="24">
        <v>25</v>
      </c>
      <c r="G12" s="14">
        <f t="shared" si="1"/>
        <v>3.0172499999999998</v>
      </c>
      <c r="H12" s="14">
        <f t="shared" si="5"/>
        <v>7.6922499999999996</v>
      </c>
      <c r="I12" s="14">
        <f t="shared" si="2"/>
        <v>15.08625</v>
      </c>
      <c r="J12" s="25">
        <f t="shared" si="3"/>
        <v>2.2754137071268619</v>
      </c>
      <c r="K12" s="18">
        <f t="shared" si="4"/>
        <v>50.988482890048878</v>
      </c>
      <c r="L12" s="19"/>
      <c r="M12" s="20">
        <v>6.6301129999999997</v>
      </c>
    </row>
    <row r="13" spans="1:13" x14ac:dyDescent="0.2">
      <c r="A13" s="21" t="s">
        <v>1</v>
      </c>
      <c r="B13" s="22" t="s">
        <v>22</v>
      </c>
      <c r="C13" s="14">
        <v>0.85299999999999998</v>
      </c>
      <c r="D13" s="23">
        <f t="shared" si="6"/>
        <v>0.95763449684614921</v>
      </c>
      <c r="E13" s="26">
        <v>0.56299999999999994</v>
      </c>
      <c r="F13" s="24">
        <v>20</v>
      </c>
      <c r="G13" s="14">
        <f t="shared" si="1"/>
        <v>0.28320000000000001</v>
      </c>
      <c r="H13" s="14">
        <f t="shared" si="5"/>
        <v>0.84619999999999995</v>
      </c>
      <c r="I13" s="14">
        <f t="shared" si="2"/>
        <v>1.6991999999999998</v>
      </c>
      <c r="J13" s="25">
        <f t="shared" si="3"/>
        <v>1.907634861712751</v>
      </c>
      <c r="K13" s="18">
        <f t="shared" si="4"/>
        <v>49.799905838041433</v>
      </c>
      <c r="L13" s="19"/>
      <c r="M13" s="20">
        <v>0.89073650000000004</v>
      </c>
    </row>
    <row r="14" spans="1:13" x14ac:dyDescent="0.2">
      <c r="A14" s="21" t="s">
        <v>46</v>
      </c>
      <c r="B14" s="22" t="s">
        <v>22</v>
      </c>
      <c r="C14" s="14">
        <v>0.90500000000000003</v>
      </c>
      <c r="D14" s="23">
        <f t="shared" si="6"/>
        <v>1.0160131531603342</v>
      </c>
      <c r="E14" s="14">
        <v>0.72199999999999998</v>
      </c>
      <c r="F14" s="24">
        <v>24</v>
      </c>
      <c r="G14" s="14">
        <f>((C14+E14)*F14)/100</f>
        <v>0.39047999999999999</v>
      </c>
      <c r="H14" s="14">
        <f t="shared" si="5"/>
        <v>1.1124799999999999</v>
      </c>
      <c r="I14" s="14">
        <f t="shared" si="2"/>
        <v>2.0174799999999999</v>
      </c>
      <c r="J14" s="25">
        <f t="shared" si="3"/>
        <v>2.2649571450142663</v>
      </c>
      <c r="K14" s="18">
        <f t="shared" si="4"/>
        <v>55.142058409500962</v>
      </c>
      <c r="L14" s="19"/>
      <c r="M14" s="20">
        <v>0.89073650000000004</v>
      </c>
    </row>
    <row r="15" spans="1:13" x14ac:dyDescent="0.2">
      <c r="A15" s="21" t="s">
        <v>47</v>
      </c>
      <c r="B15" s="22" t="s">
        <v>22</v>
      </c>
      <c r="C15" s="14">
        <v>0.82099999999999995</v>
      </c>
      <c r="D15" s="23">
        <f t="shared" si="6"/>
        <v>0.92170916988357376</v>
      </c>
      <c r="E15" s="14">
        <v>0.691214</v>
      </c>
      <c r="F15" s="24">
        <v>20</v>
      </c>
      <c r="G15" s="14">
        <f>((C15+E15)*F15)/100</f>
        <v>0.30244280000000001</v>
      </c>
      <c r="H15" s="14">
        <f t="shared" si="5"/>
        <v>0.99365680000000001</v>
      </c>
      <c r="I15" s="14">
        <f t="shared" ref="I15:I20" si="7">C15+H15</f>
        <v>1.8146567999999998</v>
      </c>
      <c r="J15" s="25">
        <f t="shared" si="3"/>
        <v>2.0372543395268967</v>
      </c>
      <c r="K15" s="18">
        <f t="shared" si="4"/>
        <v>54.757285234320896</v>
      </c>
      <c r="L15" s="19"/>
      <c r="M15" s="20">
        <v>0.89073650000000004</v>
      </c>
    </row>
    <row r="16" spans="1:13" x14ac:dyDescent="0.2">
      <c r="A16" s="21" t="s">
        <v>48</v>
      </c>
      <c r="B16" s="22" t="s">
        <v>22</v>
      </c>
      <c r="C16" s="14">
        <v>0.85599999999999998</v>
      </c>
      <c r="D16" s="23">
        <f t="shared" si="6"/>
        <v>0.96100249624889056</v>
      </c>
      <c r="E16" s="14">
        <v>0.72</v>
      </c>
      <c r="F16" s="24">
        <v>19</v>
      </c>
      <c r="G16" s="14">
        <f t="shared" ref="G16:G40" si="8">((C16+E16)*F16)/100</f>
        <v>0.29944000000000004</v>
      </c>
      <c r="H16" s="14">
        <f t="shared" si="5"/>
        <v>1.0194399999999999</v>
      </c>
      <c r="I16" s="14">
        <f t="shared" si="7"/>
        <v>1.8754399999999998</v>
      </c>
      <c r="J16" s="25">
        <f t="shared" si="3"/>
        <v>2.1054935999591344</v>
      </c>
      <c r="K16" s="18">
        <f t="shared" si="4"/>
        <v>54.357377468754002</v>
      </c>
      <c r="L16" s="19"/>
      <c r="M16" s="20">
        <v>0.89073650000000004</v>
      </c>
    </row>
    <row r="17" spans="1:13" x14ac:dyDescent="0.2">
      <c r="A17" s="21" t="s">
        <v>2</v>
      </c>
      <c r="B17" s="22" t="s">
        <v>22</v>
      </c>
      <c r="C17" s="14">
        <v>0.83</v>
      </c>
      <c r="D17" s="23">
        <f t="shared" si="6"/>
        <v>0.93181316809179815</v>
      </c>
      <c r="E17" s="14">
        <v>0.7</v>
      </c>
      <c r="F17" s="24">
        <v>24</v>
      </c>
      <c r="G17" s="14">
        <f t="shared" si="8"/>
        <v>0.36719999999999997</v>
      </c>
      <c r="H17" s="14">
        <f t="shared" si="5"/>
        <v>1.0671999999999999</v>
      </c>
      <c r="I17" s="14">
        <f>C17+H17</f>
        <v>1.8971999999999998</v>
      </c>
      <c r="J17" s="25">
        <f t="shared" si="3"/>
        <v>2.1299228222936857</v>
      </c>
      <c r="K17" s="18">
        <f t="shared" si="4"/>
        <v>56.251317731393641</v>
      </c>
      <c r="L17" s="19"/>
      <c r="M17" s="20">
        <v>0.89073650000000004</v>
      </c>
    </row>
    <row r="18" spans="1:13" x14ac:dyDescent="0.2">
      <c r="A18" s="21" t="s">
        <v>3</v>
      </c>
      <c r="B18" s="22" t="s">
        <v>27</v>
      </c>
      <c r="C18" s="14">
        <v>261.59399999999999</v>
      </c>
      <c r="D18" s="23">
        <f t="shared" si="6"/>
        <v>0.80573539055191989</v>
      </c>
      <c r="E18" s="14">
        <v>115.557</v>
      </c>
      <c r="F18" s="24">
        <v>27</v>
      </c>
      <c r="G18" s="14">
        <f t="shared" si="8"/>
        <v>101.83077000000002</v>
      </c>
      <c r="H18" s="14">
        <f t="shared" si="5"/>
        <v>217.38777000000002</v>
      </c>
      <c r="I18" s="14">
        <f t="shared" si="7"/>
        <v>478.98176999999998</v>
      </c>
      <c r="J18" s="25">
        <f t="shared" si="3"/>
        <v>1.4753112208926804</v>
      </c>
      <c r="K18" s="18">
        <f t="shared" si="4"/>
        <v>45.385395356487166</v>
      </c>
      <c r="L18" s="19"/>
      <c r="M18" s="20">
        <v>324.66489999999999</v>
      </c>
    </row>
    <row r="19" spans="1:13" x14ac:dyDescent="0.2">
      <c r="A19" s="21" t="s">
        <v>49</v>
      </c>
      <c r="B19" s="22" t="s">
        <v>28</v>
      </c>
      <c r="C19" s="23">
        <v>131.44</v>
      </c>
      <c r="D19" s="23">
        <f t="shared" si="6"/>
        <v>1.0259988931326609</v>
      </c>
      <c r="E19" s="23">
        <v>89.4</v>
      </c>
      <c r="F19" s="24">
        <v>24</v>
      </c>
      <c r="G19" s="14">
        <f t="shared" si="8"/>
        <v>53.001599999999996</v>
      </c>
      <c r="H19" s="14">
        <f t="shared" si="5"/>
        <v>142.4016</v>
      </c>
      <c r="I19" s="14">
        <f t="shared" si="7"/>
        <v>273.84159999999997</v>
      </c>
      <c r="J19" s="25">
        <f t="shared" si="3"/>
        <v>2.1375622222586492</v>
      </c>
      <c r="K19" s="18">
        <f t="shared" si="4"/>
        <v>52.001449012859993</v>
      </c>
      <c r="L19" s="19"/>
      <c r="M19" s="20">
        <v>128.10929999999999</v>
      </c>
    </row>
    <row r="20" spans="1:13" x14ac:dyDescent="0.2">
      <c r="A20" s="21" t="s">
        <v>4</v>
      </c>
      <c r="B20" s="22" t="s">
        <v>22</v>
      </c>
      <c r="C20" s="14">
        <v>0.79700000000000004</v>
      </c>
      <c r="D20" s="23">
        <f t="shared" si="6"/>
        <v>0.8947651746616424</v>
      </c>
      <c r="E20" s="26">
        <v>0.65700000000000003</v>
      </c>
      <c r="F20" s="24">
        <v>23</v>
      </c>
      <c r="G20" s="14">
        <f t="shared" si="8"/>
        <v>0.33442000000000005</v>
      </c>
      <c r="H20" s="14">
        <f t="shared" si="5"/>
        <v>0.99142000000000008</v>
      </c>
      <c r="I20" s="14">
        <f t="shared" si="7"/>
        <v>1.7884200000000001</v>
      </c>
      <c r="J20" s="25">
        <f t="shared" si="3"/>
        <v>2.0077991639502817</v>
      </c>
      <c r="K20" s="18">
        <v>62.3</v>
      </c>
      <c r="L20" s="19"/>
      <c r="M20" s="20">
        <v>0.89073650000000004</v>
      </c>
    </row>
    <row r="21" spans="1:13" x14ac:dyDescent="0.2">
      <c r="A21" s="21" t="s">
        <v>50</v>
      </c>
      <c r="B21" s="22" t="s">
        <v>29</v>
      </c>
      <c r="C21" s="14">
        <v>2.7250000000000001</v>
      </c>
      <c r="D21" s="23">
        <f t="shared" si="6"/>
        <v>0.8521675389526564</v>
      </c>
      <c r="E21" s="14">
        <v>3.129</v>
      </c>
      <c r="F21" s="24">
        <v>17</v>
      </c>
      <c r="G21" s="14">
        <f t="shared" si="8"/>
        <v>0.99517999999999995</v>
      </c>
      <c r="H21" s="14">
        <f t="shared" si="5"/>
        <v>4.12418</v>
      </c>
      <c r="I21" s="14">
        <f>C21+H21</f>
        <v>6.8491800000000005</v>
      </c>
      <c r="J21" s="25">
        <f t="shared" si="3"/>
        <v>2.1418894915389926</v>
      </c>
      <c r="K21" s="18">
        <f t="shared" si="4"/>
        <v>60.214215424328167</v>
      </c>
      <c r="L21" s="19"/>
      <c r="M21" s="20">
        <v>3.1977280000000001</v>
      </c>
    </row>
    <row r="22" spans="1:13" x14ac:dyDescent="0.2">
      <c r="A22" s="21" t="s">
        <v>5</v>
      </c>
      <c r="B22" s="22" t="s">
        <v>22</v>
      </c>
      <c r="C22" s="14">
        <v>0.83850000000000002</v>
      </c>
      <c r="D22" s="23">
        <f t="shared" si="6"/>
        <v>0.94135583306623227</v>
      </c>
      <c r="E22" s="14">
        <v>0.69799999999999995</v>
      </c>
      <c r="F22" s="24">
        <v>22</v>
      </c>
      <c r="G22" s="14">
        <f t="shared" si="8"/>
        <v>0.33803</v>
      </c>
      <c r="H22" s="14">
        <f t="shared" si="5"/>
        <v>1.03603</v>
      </c>
      <c r="I22" s="14">
        <f>C22+H22</f>
        <v>1.87453</v>
      </c>
      <c r="J22" s="25">
        <f t="shared" si="3"/>
        <v>2.1044719734736366</v>
      </c>
      <c r="K22" s="18">
        <f t="shared" si="4"/>
        <v>55.26878737603559</v>
      </c>
      <c r="L22" s="19"/>
      <c r="M22" s="20">
        <v>0.89073650000000004</v>
      </c>
    </row>
    <row r="23" spans="1:13" x14ac:dyDescent="0.2">
      <c r="A23" s="21" t="s">
        <v>51</v>
      </c>
      <c r="B23" s="22" t="s">
        <v>30</v>
      </c>
      <c r="C23" s="23">
        <v>99.13</v>
      </c>
      <c r="D23" s="23">
        <f t="shared" si="6"/>
        <v>0.85311792959044652</v>
      </c>
      <c r="E23" s="14">
        <v>56.6</v>
      </c>
      <c r="F23" s="24">
        <v>10</v>
      </c>
      <c r="G23" s="14">
        <f t="shared" si="8"/>
        <v>15.573</v>
      </c>
      <c r="H23" s="14">
        <f t="shared" si="5"/>
        <v>72.173000000000002</v>
      </c>
      <c r="I23" s="14">
        <f>C23+H23</f>
        <v>171.303</v>
      </c>
      <c r="J23" s="25">
        <f t="shared" si="3"/>
        <v>1.47424251682268</v>
      </c>
      <c r="K23" s="18">
        <f t="shared" si="4"/>
        <v>42.131778194193913</v>
      </c>
      <c r="L23" s="19"/>
      <c r="M23" s="20">
        <v>116.1973</v>
      </c>
    </row>
    <row r="24" spans="1:13" x14ac:dyDescent="0.2">
      <c r="A24" s="21" t="s">
        <v>14</v>
      </c>
      <c r="B24" s="22" t="s">
        <v>31</v>
      </c>
      <c r="C24" s="14">
        <v>1174.3399999999999</v>
      </c>
      <c r="D24" s="23">
        <f t="shared" si="6"/>
        <v>0.97435144322395384</v>
      </c>
      <c r="E24" s="14">
        <v>632.42999999999995</v>
      </c>
      <c r="F24" s="24">
        <v>10</v>
      </c>
      <c r="G24" s="14">
        <f t="shared" si="8"/>
        <v>180.67700000000002</v>
      </c>
      <c r="H24" s="14">
        <f t="shared" si="5"/>
        <v>813.10699999999997</v>
      </c>
      <c r="I24" s="14">
        <f>C24+H24</f>
        <v>1987.4469999999999</v>
      </c>
      <c r="J24" s="25">
        <f t="shared" si="3"/>
        <v>1.6489873910291035</v>
      </c>
      <c r="K24" s="18">
        <f t="shared" si="4"/>
        <v>40.912135015424312</v>
      </c>
      <c r="L24" s="19"/>
      <c r="M24" s="20">
        <v>1205.2529999999999</v>
      </c>
    </row>
    <row r="25" spans="1:13" x14ac:dyDescent="0.2">
      <c r="A25" s="21" t="s">
        <v>41</v>
      </c>
      <c r="B25" s="22" t="s">
        <v>22</v>
      </c>
      <c r="C25" s="14">
        <v>0.81699999999999995</v>
      </c>
      <c r="D25" s="23">
        <f t="shared" si="6"/>
        <v>0.91721850401325189</v>
      </c>
      <c r="E25" s="14">
        <v>0.52400000000000002</v>
      </c>
      <c r="F25" s="24">
        <v>21</v>
      </c>
      <c r="G25" s="14">
        <f t="shared" si="8"/>
        <v>0.28160999999999997</v>
      </c>
      <c r="H25" s="14">
        <f t="shared" si="5"/>
        <v>0.80560999999999994</v>
      </c>
      <c r="I25" s="14">
        <f>C25+H25</f>
        <v>1.6226099999999999</v>
      </c>
      <c r="J25" s="25">
        <f t="shared" si="3"/>
        <v>1.8216498369607621</v>
      </c>
      <c r="K25" s="18">
        <f t="shared" si="4"/>
        <v>49.649022254269354</v>
      </c>
      <c r="L25" s="19"/>
      <c r="M25" s="20">
        <v>0.89073650000000004</v>
      </c>
    </row>
    <row r="26" spans="1:13" x14ac:dyDescent="0.2">
      <c r="A26" s="21" t="s">
        <v>62</v>
      </c>
      <c r="B26" s="22" t="s">
        <v>22</v>
      </c>
      <c r="C26" s="23">
        <v>0.82699999999999996</v>
      </c>
      <c r="D26" s="23">
        <f t="shared" si="6"/>
        <v>0.92844516868905669</v>
      </c>
      <c r="E26" s="23">
        <v>0.46600000000000003</v>
      </c>
      <c r="F26" s="24">
        <v>21</v>
      </c>
      <c r="G26" s="14">
        <f t="shared" si="8"/>
        <v>0.27152999999999999</v>
      </c>
      <c r="H26" s="14">
        <f t="shared" si="5"/>
        <v>0.73753000000000002</v>
      </c>
      <c r="I26" s="14">
        <f t="shared" ref="I26:I41" si="9">C26+H26</f>
        <v>1.56453</v>
      </c>
      <c r="J26" s="25">
        <f t="shared" si="3"/>
        <v>1.7564453685236878</v>
      </c>
      <c r="K26" s="18">
        <f t="shared" si="4"/>
        <v>47.140674835254039</v>
      </c>
      <c r="L26" s="19"/>
      <c r="M26" s="20">
        <v>0.89073650000000004</v>
      </c>
    </row>
    <row r="27" spans="1:13" x14ac:dyDescent="0.2">
      <c r="A27" s="21" t="s">
        <v>52</v>
      </c>
      <c r="B27" s="22" t="s">
        <v>22</v>
      </c>
      <c r="C27" s="14">
        <v>0.82699999999999996</v>
      </c>
      <c r="D27" s="23">
        <f t="shared" si="6"/>
        <v>0.92844516868905669</v>
      </c>
      <c r="E27" s="14">
        <v>0.52800000000000002</v>
      </c>
      <c r="F27" s="24">
        <v>17</v>
      </c>
      <c r="G27" s="14">
        <f t="shared" si="8"/>
        <v>0.23035</v>
      </c>
      <c r="H27" s="14">
        <f t="shared" si="5"/>
        <v>0.75835000000000008</v>
      </c>
      <c r="I27" s="14">
        <f t="shared" si="9"/>
        <v>1.58535</v>
      </c>
      <c r="J27" s="25">
        <f t="shared" si="3"/>
        <v>1.7798192843787135</v>
      </c>
      <c r="K27" s="18">
        <f t="shared" si="4"/>
        <v>47.834862964014256</v>
      </c>
      <c r="L27" s="19"/>
      <c r="M27" s="20">
        <v>0.89073650000000004</v>
      </c>
    </row>
    <row r="28" spans="1:13" x14ac:dyDescent="0.2">
      <c r="A28" s="21" t="s">
        <v>53</v>
      </c>
      <c r="B28" s="22" t="s">
        <v>32</v>
      </c>
      <c r="C28" s="23" t="s">
        <v>79</v>
      </c>
      <c r="D28" s="23"/>
      <c r="E28" s="23"/>
      <c r="F28" s="24"/>
      <c r="G28" s="14"/>
      <c r="H28" s="14"/>
      <c r="I28" s="14"/>
      <c r="J28" s="25"/>
      <c r="K28" s="18"/>
      <c r="L28" s="19"/>
      <c r="M28" s="20">
        <v>20.45224</v>
      </c>
    </row>
    <row r="29" spans="1:13" x14ac:dyDescent="0.2">
      <c r="A29" s="21" t="s">
        <v>15</v>
      </c>
      <c r="B29" s="22" t="s">
        <v>22</v>
      </c>
      <c r="C29" s="14">
        <v>0.96299999999999997</v>
      </c>
      <c r="D29" s="23">
        <f t="shared" si="6"/>
        <v>1.081127808280002</v>
      </c>
      <c r="E29" s="26">
        <v>0.78</v>
      </c>
      <c r="F29" s="24">
        <v>21</v>
      </c>
      <c r="G29" s="14">
        <f t="shared" si="8"/>
        <v>0.36602999999999997</v>
      </c>
      <c r="H29" s="14">
        <f t="shared" si="5"/>
        <v>1.1460300000000001</v>
      </c>
      <c r="I29" s="14">
        <f t="shared" si="9"/>
        <v>2.1090300000000002</v>
      </c>
      <c r="J29" s="25">
        <f t="shared" si="3"/>
        <v>2.3677372601212592</v>
      </c>
      <c r="K29" s="18">
        <f t="shared" si="4"/>
        <v>54.339198588924766</v>
      </c>
      <c r="L29" s="19"/>
      <c r="M29" s="20">
        <v>0.89073650000000004</v>
      </c>
    </row>
    <row r="30" spans="1:13" x14ac:dyDescent="0.2">
      <c r="A30" s="21" t="s">
        <v>54</v>
      </c>
      <c r="B30" s="22" t="s">
        <v>33</v>
      </c>
      <c r="C30" s="14">
        <v>1.726</v>
      </c>
      <c r="D30" s="23">
        <f t="shared" si="6"/>
        <v>1.1670291939858104</v>
      </c>
      <c r="E30" s="14">
        <v>0.75900000000000001</v>
      </c>
      <c r="F30" s="24">
        <v>15</v>
      </c>
      <c r="G30" s="14">
        <f t="shared" si="8"/>
        <v>0.37274999999999997</v>
      </c>
      <c r="H30" s="14">
        <f t="shared" si="5"/>
        <v>1.13175</v>
      </c>
      <c r="I30" s="14">
        <f t="shared" si="9"/>
        <v>2.8577500000000002</v>
      </c>
      <c r="J30" s="25">
        <f>I30/M30</f>
        <v>1.9322582150132965</v>
      </c>
      <c r="K30" s="18">
        <f t="shared" si="4"/>
        <v>39.602834397690486</v>
      </c>
      <c r="L30" s="19"/>
      <c r="M30" s="20">
        <v>1.478969</v>
      </c>
    </row>
    <row r="31" spans="1:13" x14ac:dyDescent="0.2">
      <c r="A31" s="21" t="s">
        <v>55</v>
      </c>
      <c r="B31" s="22" t="s">
        <v>34</v>
      </c>
      <c r="C31" s="14">
        <v>9.2590000000000003</v>
      </c>
      <c r="D31" s="23">
        <f t="shared" si="6"/>
        <v>1.046342496750168</v>
      </c>
      <c r="E31" s="14">
        <v>6.73</v>
      </c>
      <c r="F31" s="24">
        <v>25</v>
      </c>
      <c r="G31" s="14">
        <f t="shared" si="8"/>
        <v>3.9972500000000002</v>
      </c>
      <c r="H31" s="14">
        <f t="shared" si="5"/>
        <v>10.727250000000002</v>
      </c>
      <c r="I31" s="14">
        <f t="shared" si="9"/>
        <v>19.986250000000002</v>
      </c>
      <c r="J31" s="25">
        <f t="shared" si="3"/>
        <v>2.2586092154307211</v>
      </c>
      <c r="K31" s="18">
        <f t="shared" si="4"/>
        <v>53.673150290824942</v>
      </c>
      <c r="L31" s="19"/>
      <c r="M31" s="20">
        <v>8.8489190000000004</v>
      </c>
    </row>
    <row r="32" spans="1:13" x14ac:dyDescent="0.2">
      <c r="A32" s="21" t="s">
        <v>61</v>
      </c>
      <c r="B32" s="22" t="s">
        <v>35</v>
      </c>
      <c r="C32" s="14">
        <v>3.673</v>
      </c>
      <c r="D32" s="23">
        <f t="shared" si="6"/>
        <v>0.89220042421421752</v>
      </c>
      <c r="E32" s="14">
        <v>1.5780000000000001</v>
      </c>
      <c r="F32" s="24">
        <v>13.166700000000001</v>
      </c>
      <c r="G32" s="14">
        <f t="shared" si="8"/>
        <v>0.69138341700000017</v>
      </c>
      <c r="H32" s="14">
        <f t="shared" si="5"/>
        <v>2.2693834170000002</v>
      </c>
      <c r="I32" s="14">
        <f t="shared" si="9"/>
        <v>5.9423834170000003</v>
      </c>
      <c r="J32" s="25">
        <f t="shared" si="3"/>
        <v>1.4434514036185495</v>
      </c>
      <c r="K32" s="18">
        <f t="shared" si="4"/>
        <v>38.189784430734257</v>
      </c>
      <c r="L32" s="19"/>
      <c r="M32" s="20">
        <v>4.1167879999999997</v>
      </c>
    </row>
    <row r="33" spans="1:13" x14ac:dyDescent="0.2">
      <c r="A33" s="21" t="s">
        <v>16</v>
      </c>
      <c r="B33" s="22" t="s">
        <v>22</v>
      </c>
      <c r="C33" s="14">
        <v>0.83899999999999997</v>
      </c>
      <c r="D33" s="23">
        <f t="shared" si="6"/>
        <v>0.94191716630002242</v>
      </c>
      <c r="E33" s="14">
        <v>0.64400000000000002</v>
      </c>
      <c r="F33" s="24">
        <v>23</v>
      </c>
      <c r="G33" s="14">
        <f t="shared" si="8"/>
        <v>0.34109</v>
      </c>
      <c r="H33" s="14">
        <f t="shared" si="5"/>
        <v>0.98509000000000002</v>
      </c>
      <c r="I33" s="14">
        <f t="shared" si="9"/>
        <v>1.82409</v>
      </c>
      <c r="J33" s="25">
        <f t="shared" si="3"/>
        <v>2.0478446768488774</v>
      </c>
      <c r="K33" s="18">
        <f t="shared" si="4"/>
        <v>54.004462499109145</v>
      </c>
      <c r="L33" s="19"/>
      <c r="M33" s="20">
        <v>0.89073650000000004</v>
      </c>
    </row>
    <row r="34" spans="1:13" x14ac:dyDescent="0.2">
      <c r="A34" s="21" t="s">
        <v>56</v>
      </c>
      <c r="B34" s="22" t="s">
        <v>22</v>
      </c>
      <c r="C34" s="23">
        <v>0.80500000000000005</v>
      </c>
      <c r="D34" s="23">
        <f t="shared" si="6"/>
        <v>0.90374650640228626</v>
      </c>
      <c r="E34" s="23">
        <v>0.51400000000000001</v>
      </c>
      <c r="F34" s="24">
        <v>20</v>
      </c>
      <c r="G34" s="14">
        <f t="shared" si="8"/>
        <v>0.26379999999999998</v>
      </c>
      <c r="H34" s="14">
        <f t="shared" si="5"/>
        <v>0.77780000000000005</v>
      </c>
      <c r="I34" s="14">
        <f t="shared" si="9"/>
        <v>1.5828000000000002</v>
      </c>
      <c r="J34" s="25">
        <f t="shared" si="3"/>
        <v>1.7769564848863835</v>
      </c>
      <c r="K34" s="18">
        <f t="shared" si="4"/>
        <v>49.140763204447808</v>
      </c>
      <c r="L34" s="19"/>
      <c r="M34" s="20">
        <v>0.89073650000000004</v>
      </c>
    </row>
    <row r="35" spans="1:13" x14ac:dyDescent="0.2">
      <c r="A35" s="21" t="s">
        <v>57</v>
      </c>
      <c r="B35" s="22" t="s">
        <v>22</v>
      </c>
      <c r="C35" s="14">
        <v>0.71599999999999997</v>
      </c>
      <c r="D35" s="23">
        <f t="shared" si="6"/>
        <v>0.80382919078762338</v>
      </c>
      <c r="E35" s="14">
        <v>0.435</v>
      </c>
      <c r="F35" s="24">
        <v>22</v>
      </c>
      <c r="G35" s="14">
        <f t="shared" si="8"/>
        <v>0.25322</v>
      </c>
      <c r="H35" s="14">
        <f t="shared" si="5"/>
        <v>0.68822000000000005</v>
      </c>
      <c r="I35" s="14">
        <f t="shared" si="9"/>
        <v>1.40422</v>
      </c>
      <c r="J35" s="23">
        <f t="shared" si="3"/>
        <v>1.5764707071058612</v>
      </c>
      <c r="K35" s="18">
        <f t="shared" si="4"/>
        <v>49.010838757459659</v>
      </c>
      <c r="L35" s="19"/>
      <c r="M35" s="20">
        <v>0.89073650000000004</v>
      </c>
    </row>
    <row r="36" spans="1:13" x14ac:dyDescent="0.2">
      <c r="A36" s="21" t="s">
        <v>58</v>
      </c>
      <c r="B36" s="22" t="s">
        <v>22</v>
      </c>
      <c r="C36" s="14">
        <v>0.871</v>
      </c>
      <c r="D36" s="23">
        <f t="shared" si="6"/>
        <v>0.97784249326259776</v>
      </c>
      <c r="E36" s="26">
        <v>0.47299999999999998</v>
      </c>
      <c r="F36" s="24">
        <v>21</v>
      </c>
      <c r="G36" s="14">
        <f t="shared" si="8"/>
        <v>0.28223999999999999</v>
      </c>
      <c r="H36" s="14">
        <f t="shared" si="5"/>
        <v>0.75523999999999991</v>
      </c>
      <c r="I36" s="14">
        <f t="shared" si="9"/>
        <v>1.6262399999999999</v>
      </c>
      <c r="J36" s="23">
        <f t="shared" si="3"/>
        <v>1.8257251162380792</v>
      </c>
      <c r="K36" s="18">
        <f t="shared" si="4"/>
        <v>46.440869736324274</v>
      </c>
      <c r="L36" s="19"/>
      <c r="M36" s="20">
        <v>0.89073650000000004</v>
      </c>
    </row>
    <row r="37" spans="1:13" x14ac:dyDescent="0.2">
      <c r="A37" s="21" t="s">
        <v>59</v>
      </c>
      <c r="B37" s="22" t="s">
        <v>36</v>
      </c>
      <c r="C37" s="14">
        <v>9.2850000000000001</v>
      </c>
      <c r="D37" s="23">
        <f t="shared" si="6"/>
        <v>0.99490940698898944</v>
      </c>
      <c r="E37" s="26">
        <v>6.5389999999999997</v>
      </c>
      <c r="F37" s="24">
        <v>25</v>
      </c>
      <c r="G37" s="14">
        <f t="shared" si="8"/>
        <v>3.9560000000000004</v>
      </c>
      <c r="H37" s="14">
        <f t="shared" si="5"/>
        <v>10.495000000000001</v>
      </c>
      <c r="I37" s="14">
        <f t="shared" si="9"/>
        <v>19.78</v>
      </c>
      <c r="J37" s="23">
        <f t="shared" si="3"/>
        <v>2.1194731362673358</v>
      </c>
      <c r="K37" s="18">
        <f t="shared" si="4"/>
        <v>53.058645096056622</v>
      </c>
      <c r="L37" s="19"/>
      <c r="M37" s="20">
        <v>9.3325080000000007</v>
      </c>
    </row>
    <row r="38" spans="1:13" x14ac:dyDescent="0.2">
      <c r="A38" s="21" t="s">
        <v>63</v>
      </c>
      <c r="B38" s="22" t="s">
        <v>37</v>
      </c>
      <c r="C38" s="14">
        <v>0.98199999999999998</v>
      </c>
      <c r="D38" s="23">
        <f t="shared" si="6"/>
        <v>1.0631214849057318</v>
      </c>
      <c r="E38" s="26">
        <v>0.754</v>
      </c>
      <c r="F38" s="24">
        <v>7.7</v>
      </c>
      <c r="G38" s="14">
        <f t="shared" si="8"/>
        <v>0.13367200000000001</v>
      </c>
      <c r="H38" s="14">
        <f t="shared" si="5"/>
        <v>0.88767200000000002</v>
      </c>
      <c r="I38" s="14">
        <f t="shared" si="9"/>
        <v>1.869672</v>
      </c>
      <c r="J38" s="23">
        <f t="shared" si="3"/>
        <v>2.0241226811880546</v>
      </c>
      <c r="K38" s="18">
        <f t="shared" si="4"/>
        <v>47.477418499073636</v>
      </c>
      <c r="L38" s="19"/>
      <c r="M38" s="20">
        <v>0.92369500000000004</v>
      </c>
    </row>
    <row r="39" spans="1:13" x14ac:dyDescent="0.2">
      <c r="A39" s="21" t="s">
        <v>78</v>
      </c>
      <c r="B39" s="22" t="s">
        <v>38</v>
      </c>
      <c r="C39" s="14">
        <v>11.438000000000001</v>
      </c>
      <c r="D39" s="23">
        <f t="shared" si="6"/>
        <v>0.82083859304906592</v>
      </c>
      <c r="E39" s="14">
        <v>2.206</v>
      </c>
      <c r="F39" s="24">
        <v>18</v>
      </c>
      <c r="G39" s="14">
        <f t="shared" si="8"/>
        <v>2.4559200000000003</v>
      </c>
      <c r="H39" s="14">
        <f t="shared" si="5"/>
        <v>4.6619200000000003</v>
      </c>
      <c r="I39" s="14">
        <f t="shared" si="9"/>
        <v>16.099920000000001</v>
      </c>
      <c r="J39" s="23">
        <f t="shared" si="3"/>
        <v>1.1553974192168663</v>
      </c>
      <c r="K39" s="18">
        <f t="shared" si="4"/>
        <v>28.956168726304227</v>
      </c>
      <c r="L39" s="19"/>
      <c r="M39" s="20">
        <v>13.934530000000001</v>
      </c>
    </row>
    <row r="40" spans="1:13" x14ac:dyDescent="0.2">
      <c r="A40" s="21" t="s">
        <v>17</v>
      </c>
      <c r="B40" s="22" t="s">
        <v>39</v>
      </c>
      <c r="C40" s="14">
        <v>0.68</v>
      </c>
      <c r="D40" s="23">
        <f t="shared" si="6"/>
        <v>0.91255054926149159</v>
      </c>
      <c r="E40" s="14">
        <v>0.57999999999999996</v>
      </c>
      <c r="F40" s="24">
        <v>20</v>
      </c>
      <c r="G40" s="14">
        <f t="shared" si="8"/>
        <v>0.252</v>
      </c>
      <c r="H40" s="14">
        <f t="shared" si="5"/>
        <v>0.83199999999999996</v>
      </c>
      <c r="I40" s="14">
        <f t="shared" si="9"/>
        <v>1.512</v>
      </c>
      <c r="J40" s="23">
        <f t="shared" si="3"/>
        <v>2.0290829860049637</v>
      </c>
      <c r="K40" s="18">
        <f t="shared" si="4"/>
        <v>55.026455026455025</v>
      </c>
      <c r="L40" s="19"/>
      <c r="M40" s="20">
        <v>0.74516420000000005</v>
      </c>
    </row>
    <row r="41" spans="1:13" x14ac:dyDescent="0.2">
      <c r="A41" s="28" t="s">
        <v>60</v>
      </c>
      <c r="B41" s="29" t="s">
        <v>9</v>
      </c>
      <c r="C41" s="14">
        <v>0.93600000000000005</v>
      </c>
      <c r="D41" s="23">
        <f t="shared" si="6"/>
        <v>0.93600000000000005</v>
      </c>
      <c r="E41" s="14">
        <v>0.11700000000000001</v>
      </c>
      <c r="F41" s="30" t="s">
        <v>10</v>
      </c>
      <c r="G41" s="31" t="s">
        <v>10</v>
      </c>
      <c r="H41" s="14">
        <v>0.155</v>
      </c>
      <c r="I41" s="14">
        <f t="shared" si="9"/>
        <v>1.091</v>
      </c>
      <c r="J41" s="25">
        <f t="shared" si="3"/>
        <v>1.091</v>
      </c>
      <c r="K41" s="18">
        <f t="shared" si="4"/>
        <v>14.207149404216315</v>
      </c>
      <c r="L41" s="19"/>
      <c r="M41" s="32">
        <v>1</v>
      </c>
    </row>
    <row r="42" spans="1:13" ht="39" customHeight="1" x14ac:dyDescent="0.2">
      <c r="A42" s="43" t="s">
        <v>81</v>
      </c>
      <c r="B42" s="43"/>
      <c r="C42" s="43"/>
      <c r="D42" s="43"/>
      <c r="E42" s="43"/>
      <c r="F42" s="43"/>
      <c r="G42" s="43"/>
      <c r="H42" s="43"/>
      <c r="I42" s="43"/>
      <c r="J42" s="43"/>
      <c r="K42" s="43"/>
    </row>
    <row r="43" spans="1:13" ht="14.25" customHeight="1" x14ac:dyDescent="0.2">
      <c r="A43" s="42" t="s">
        <v>69</v>
      </c>
      <c r="B43" s="42"/>
      <c r="C43" s="42"/>
      <c r="D43" s="42"/>
      <c r="E43" s="42"/>
      <c r="F43" s="42"/>
      <c r="G43" s="42"/>
      <c r="H43" s="42"/>
      <c r="I43" s="42"/>
      <c r="J43" s="42"/>
      <c r="K43" s="42"/>
    </row>
    <row r="44" spans="1:13" ht="14.25" customHeight="1" x14ac:dyDescent="0.2">
      <c r="A44" s="42" t="s">
        <v>70</v>
      </c>
      <c r="B44" s="42"/>
      <c r="C44" s="42"/>
      <c r="D44" s="42"/>
      <c r="E44" s="42"/>
      <c r="F44" s="42"/>
      <c r="G44" s="42"/>
      <c r="H44" s="42"/>
      <c r="I44" s="42"/>
      <c r="J44" s="42"/>
      <c r="K44" s="42"/>
    </row>
    <row r="45" spans="1:13" ht="48" customHeight="1" x14ac:dyDescent="0.2">
      <c r="A45" s="42" t="s">
        <v>77</v>
      </c>
      <c r="B45" s="42"/>
      <c r="C45" s="42"/>
      <c r="D45" s="42"/>
      <c r="E45" s="42"/>
      <c r="F45" s="42"/>
      <c r="G45" s="42"/>
      <c r="H45" s="42"/>
      <c r="I45" s="42"/>
      <c r="J45" s="42"/>
      <c r="K45" s="42"/>
    </row>
    <row r="46" spans="1:13" ht="15" customHeight="1" x14ac:dyDescent="0.2">
      <c r="A46" s="42" t="s">
        <v>71</v>
      </c>
      <c r="B46" s="42"/>
      <c r="C46" s="42"/>
      <c r="D46" s="42"/>
      <c r="E46" s="42"/>
      <c r="F46" s="42"/>
      <c r="G46" s="42"/>
      <c r="H46" s="42"/>
      <c r="I46" s="42"/>
      <c r="J46" s="42"/>
      <c r="K46" s="42"/>
    </row>
    <row r="47" spans="1:13" s="7" customFormat="1" ht="24.75" customHeight="1" x14ac:dyDescent="0.2">
      <c r="A47" s="42" t="s">
        <v>72</v>
      </c>
      <c r="B47" s="48"/>
      <c r="C47" s="48"/>
      <c r="D47" s="48"/>
      <c r="E47" s="48"/>
      <c r="F47" s="48"/>
      <c r="G47" s="48"/>
      <c r="H47" s="48"/>
      <c r="I47" s="48"/>
      <c r="J47" s="48"/>
      <c r="K47" s="48"/>
    </row>
    <row r="48" spans="1:13" ht="13.5" customHeight="1" x14ac:dyDescent="0.2">
      <c r="A48" s="49" t="s">
        <v>82</v>
      </c>
      <c r="B48" s="49"/>
      <c r="C48" s="49"/>
      <c r="D48" s="49"/>
      <c r="E48" s="49"/>
      <c r="F48" s="49"/>
      <c r="G48" s="49"/>
      <c r="H48" s="49"/>
      <c r="I48" s="49"/>
      <c r="J48" s="49"/>
      <c r="K48" s="49"/>
    </row>
    <row r="49" spans="1:11" ht="18" customHeight="1" x14ac:dyDescent="0.2">
      <c r="A49" s="33"/>
      <c r="B49" s="34"/>
      <c r="C49" s="34"/>
      <c r="D49" s="34"/>
      <c r="E49" s="34"/>
      <c r="F49" s="34"/>
      <c r="G49" s="34"/>
      <c r="H49" s="34"/>
      <c r="I49" s="34"/>
      <c r="J49" s="34"/>
      <c r="K49" s="34"/>
    </row>
    <row r="50" spans="1:11" ht="44.25" customHeight="1" x14ac:dyDescent="0.2">
      <c r="A50" s="33"/>
      <c r="B50" s="34"/>
      <c r="C50" s="34"/>
      <c r="D50" s="34"/>
      <c r="E50" s="34"/>
      <c r="F50" s="34"/>
      <c r="G50" s="34"/>
      <c r="H50" s="34"/>
      <c r="I50" s="34"/>
      <c r="J50" s="34"/>
      <c r="K50" s="34"/>
    </row>
    <row r="51" spans="1:11" ht="22.5" customHeight="1" x14ac:dyDescent="0.2">
      <c r="A51" s="33"/>
      <c r="B51" s="34"/>
      <c r="C51" s="34"/>
      <c r="D51" s="34"/>
      <c r="E51" s="34"/>
      <c r="F51" s="34"/>
      <c r="G51" s="34"/>
      <c r="H51" s="34"/>
      <c r="I51" s="34"/>
      <c r="J51" s="34"/>
      <c r="K51" s="34"/>
    </row>
    <row r="52" spans="1:11" ht="25.5" customHeight="1" x14ac:dyDescent="0.2">
      <c r="A52" s="35"/>
      <c r="B52" s="36"/>
      <c r="C52" s="36"/>
      <c r="D52" s="36"/>
      <c r="E52" s="36"/>
      <c r="F52" s="36"/>
      <c r="G52" s="36"/>
      <c r="H52" s="36"/>
      <c r="I52" s="36"/>
      <c r="J52" s="36"/>
      <c r="K52" s="36"/>
    </row>
    <row r="53" spans="1:11" ht="37.5" customHeight="1" x14ac:dyDescent="0.2">
      <c r="A53" s="36"/>
      <c r="B53" s="36"/>
      <c r="C53" s="36"/>
      <c r="D53" s="36"/>
      <c r="E53" s="36"/>
      <c r="F53" s="36"/>
      <c r="G53" s="36"/>
      <c r="H53" s="36"/>
      <c r="I53" s="36"/>
      <c r="J53" s="36"/>
      <c r="K53" s="36"/>
    </row>
    <row r="54" spans="1:11" ht="13.5" customHeight="1" x14ac:dyDescent="0.2">
      <c r="A54" s="36"/>
      <c r="B54" s="36"/>
      <c r="C54" s="36"/>
      <c r="D54" s="36"/>
      <c r="E54" s="36"/>
      <c r="F54" s="36"/>
      <c r="G54" s="36"/>
      <c r="H54" s="36"/>
      <c r="I54" s="36"/>
      <c r="J54" s="36"/>
      <c r="K54" s="36"/>
    </row>
    <row r="55" spans="1:11" ht="24.75" customHeight="1" x14ac:dyDescent="0.2">
      <c r="A55" s="37"/>
      <c r="B55" s="36"/>
      <c r="C55" s="36"/>
      <c r="D55" s="36"/>
      <c r="E55" s="36"/>
      <c r="F55" s="36"/>
      <c r="G55" s="36"/>
      <c r="H55" s="36"/>
      <c r="I55" s="36"/>
      <c r="J55" s="36"/>
      <c r="K55" s="36"/>
    </row>
    <row r="56" spans="1:11" ht="15" customHeight="1" x14ac:dyDescent="0.2">
      <c r="A56" s="36"/>
      <c r="B56" s="36"/>
      <c r="C56" s="36"/>
      <c r="D56" s="36"/>
      <c r="E56" s="36"/>
      <c r="F56" s="36"/>
      <c r="G56" s="36"/>
      <c r="H56" s="36"/>
      <c r="I56" s="36"/>
      <c r="J56" s="36"/>
      <c r="K56" s="36"/>
    </row>
    <row r="57" spans="1:11" ht="14.25" customHeight="1" x14ac:dyDescent="0.2">
      <c r="A57" s="36"/>
      <c r="B57" s="36"/>
      <c r="C57" s="36"/>
      <c r="D57" s="36"/>
      <c r="E57" s="36"/>
      <c r="F57" s="36"/>
      <c r="G57" s="36"/>
      <c r="H57" s="36"/>
      <c r="I57" s="36"/>
      <c r="J57" s="36"/>
      <c r="K57" s="36"/>
    </row>
  </sheetData>
  <mergeCells count="12">
    <mergeCell ref="A47:K47"/>
    <mergeCell ref="A1:K1"/>
    <mergeCell ref="K2:K3"/>
    <mergeCell ref="A44:K44"/>
    <mergeCell ref="A46:K46"/>
    <mergeCell ref="A45:K45"/>
    <mergeCell ref="A42:K42"/>
    <mergeCell ref="A2:A3"/>
    <mergeCell ref="A43:K43"/>
    <mergeCell ref="A48:K48"/>
    <mergeCell ref="C2:D2"/>
    <mergeCell ref="I2:J2"/>
  </mergeCells>
  <hyperlinks>
    <hyperlink ref="A48:K48" r:id="rId1" location="boxsection-d1e65419" display="*Country notes are available by clicking on this link" xr:uid="{FC97A09B-0D68-4028-9D07-4605D3606012}"/>
  </hyperlinks>
  <pageMargins left="0.7" right="0.7" top="0.75" bottom="0.75" header="0.3" footer="0.3"/>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BUYDENS Stephane</dc:creator>
  <cp:lastModifiedBy>Stéphane Buydens</cp:lastModifiedBy>
  <cp:lastPrinted>2016-09-20T09:09:54Z</cp:lastPrinted>
  <dcterms:created xsi:type="dcterms:W3CDTF">2014-06-02T10:19:46Z</dcterms:created>
  <dcterms:modified xsi:type="dcterms:W3CDTF">2022-12-02T16:05:28Z</dcterms:modified>
</cp:coreProperties>
</file>