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135" windowWidth="20730" windowHeight="11310"/>
  </bookViews>
  <sheets>
    <sheet name="Contents" sheetId="84" r:id="rId1"/>
    <sheet name="Reader's guide" sheetId="85" r:id="rId2"/>
    <sheet name="Table A3.1 (L)" sheetId="27" r:id="rId3"/>
    <sheet name="Table A3.1 (N)" sheetId="28" r:id="rId4"/>
    <sheet name="Table A3.2 (L)" sheetId="29" r:id="rId5"/>
    <sheet name="Table A3.2 (N)" sheetId="30" r:id="rId6"/>
    <sheet name="Table A3.3 (L)" sheetId="31" r:id="rId7"/>
    <sheet name="Table A3.3 (N)" sheetId="32" r:id="rId8"/>
    <sheet name="Table A3.3 (P)" sheetId="33" r:id="rId9"/>
    <sheet name="Table A3.4 (L)" sheetId="34" r:id="rId10"/>
    <sheet name="Table A3.4 (N)" sheetId="35" r:id="rId11"/>
    <sheet name="Table A3.5 (L)" sheetId="36" r:id="rId12"/>
    <sheet name="Table A3.5 (N)" sheetId="37" r:id="rId13"/>
    <sheet name="Table A3.5 (P)" sheetId="38" r:id="rId14"/>
    <sheet name="Table A3.6 (L)" sheetId="39" r:id="rId15"/>
    <sheet name="Table A3.6 (N)" sheetId="40" r:id="rId16"/>
    <sheet name="Table A3.7 (L)" sheetId="41" r:id="rId17"/>
    <sheet name="Table A3.7 (N)" sheetId="42" r:id="rId18"/>
    <sheet name="Table A3.7 (P)" sheetId="43" r:id="rId19"/>
    <sheet name="Table A3.8 (L)" sheetId="44" r:id="rId20"/>
    <sheet name="Table A3.8 (N)" sheetId="45" r:id="rId21"/>
    <sheet name="Table A3.9 (L)" sheetId="46" r:id="rId22"/>
    <sheet name="Table A3.9 (N)" sheetId="47" r:id="rId23"/>
    <sheet name="Table A3.10 (L)" sheetId="48" r:id="rId24"/>
    <sheet name="Table A3.10 (N)" sheetId="49" r:id="rId25"/>
    <sheet name="Table A3.10 (P)" sheetId="50" r:id="rId26"/>
    <sheet name="Table A3.11 (L)" sheetId="51" r:id="rId27"/>
    <sheet name="Table A3.11 (N)" sheetId="52" r:id="rId28"/>
    <sheet name="Table A3.11 (P)" sheetId="53" r:id="rId29"/>
    <sheet name="Table A3.12 (L)" sheetId="54" r:id="rId30"/>
    <sheet name="Table A3.12 (N)" sheetId="55" r:id="rId31"/>
    <sheet name="Table A3.12 (P)" sheetId="56" r:id="rId32"/>
    <sheet name="Table A3.13 (L)" sheetId="57" r:id="rId33"/>
    <sheet name="Table A3.13 (N)" sheetId="58" r:id="rId34"/>
    <sheet name="Table A3.13 (P)" sheetId="59" r:id="rId35"/>
    <sheet name="Table A3.14 (L)" sheetId="60" r:id="rId36"/>
    <sheet name="Table A3.14 (N)" sheetId="61" r:id="rId37"/>
    <sheet name="Table A3.15 (L)" sheetId="62" r:id="rId38"/>
    <sheet name="Table A3.15 (N)" sheetId="63" r:id="rId39"/>
    <sheet name="Table A3.16 (L)" sheetId="64" r:id="rId40"/>
    <sheet name="Table A3.16 (N)" sheetId="65" r:id="rId41"/>
    <sheet name="Table A3.16 (P)" sheetId="66" r:id="rId42"/>
    <sheet name="Table A3.17 (L)" sheetId="67" r:id="rId43"/>
    <sheet name="Table A3.17 (N)" sheetId="68" r:id="rId44"/>
    <sheet name="Table A3.17 (P)" sheetId="69" r:id="rId45"/>
    <sheet name="Table A3.18 (L)" sheetId="70" r:id="rId46"/>
    <sheet name="Table A3.18 (N)" sheetId="71" r:id="rId47"/>
    <sheet name="Table A3.18 (P)" sheetId="72" r:id="rId48"/>
    <sheet name="Table A3.19 (L)" sheetId="73" r:id="rId49"/>
    <sheet name="Table A3.19 (N)" sheetId="74" r:id="rId50"/>
    <sheet name="Table A3.20 (L)" sheetId="75" r:id="rId51"/>
    <sheet name="Table A3.20 (N)" sheetId="76" r:id="rId52"/>
    <sheet name="Table A3.20 (P)" sheetId="77" r:id="rId53"/>
    <sheet name="Table A3.21 (L)" sheetId="78" r:id="rId54"/>
    <sheet name="Table A3.21 (N)" sheetId="79" r:id="rId55"/>
    <sheet name="Table A3.21 (P)" sheetId="80" r:id="rId56"/>
    <sheet name="Table A3.22 (L)" sheetId="81" r:id="rId57"/>
    <sheet name="Table A3.22 (N)" sheetId="82" r:id="rId58"/>
    <sheet name="Table A3.22 (P)" sheetId="83" r:id="rId59"/>
  </sheets>
  <definedNames>
    <definedName name="_ftn1" localSheetId="1">'Reader''s guide'!$B$19</definedName>
    <definedName name="_ftn2" localSheetId="1">'Reader''s guide'!$B$21</definedName>
    <definedName name="_xlnm.Print_Area" localSheetId="2">'Table A3.1 (L)'!$A$1:$M$48</definedName>
    <definedName name="_xlnm.Print_Area" localSheetId="3">'Table A3.1 (N)'!$A$1:$M$49</definedName>
    <definedName name="_xlnm.Print_Area" localSheetId="23">'Table A3.10 (L)'!$A$1:$AM$53</definedName>
    <definedName name="_xlnm.Print_Area" localSheetId="24">'Table A3.10 (N)'!$A$1:$AM$52</definedName>
    <definedName name="_xlnm.Print_Area" localSheetId="25">'Table A3.10 (P)'!$A$1:$AL$52</definedName>
    <definedName name="_xlnm.Print_Area" localSheetId="26">'Table A3.11 (L)'!$A$1:$P$48</definedName>
    <definedName name="_xlnm.Print_Area" localSheetId="27">'Table A3.11 (N)'!$A$1:$P$47</definedName>
    <definedName name="_xlnm.Print_Area" localSheetId="28">'Table A3.11 (P)'!$A$1:$P$48</definedName>
    <definedName name="_xlnm.Print_Area" localSheetId="29">'Table A3.12 (L)'!$A$1:$P$48</definedName>
    <definedName name="_xlnm.Print_Area" localSheetId="30">'Table A3.12 (N)'!$A$1:$P$48</definedName>
    <definedName name="_xlnm.Print_Area" localSheetId="31">'Table A3.12 (P)'!$A$1:$P$48</definedName>
    <definedName name="_xlnm.Print_Area" localSheetId="32">'Table A3.13 (L)'!$A$1:$Z$48</definedName>
    <definedName name="_xlnm.Print_Area" localSheetId="33">'Table A3.13 (N)'!$A$1:$Z$48</definedName>
    <definedName name="_xlnm.Print_Area" localSheetId="34">'Table A3.13 (P)'!$A$1:$Z$48</definedName>
    <definedName name="_xlnm.Print_Area" localSheetId="35">'Table A3.14 (L)'!$A$1:$L$51</definedName>
    <definedName name="_xlnm.Print_Area" localSheetId="36">'Table A3.14 (N)'!$A$1:$L$50</definedName>
    <definedName name="_xlnm.Print_Area" localSheetId="37">'Table A3.15 (L)'!$A$1:$L$49</definedName>
    <definedName name="_xlnm.Print_Area" localSheetId="38">'Table A3.15 (N)'!$A$1:$M$49</definedName>
    <definedName name="_xlnm.Print_Area" localSheetId="39">'Table A3.16 (L)'!$A$1:$AY$50</definedName>
    <definedName name="_xlnm.Print_Area" localSheetId="40">'Table A3.16 (N)'!$A$1:$AY$50</definedName>
    <definedName name="_xlnm.Print_Area" localSheetId="41">'Table A3.16 (P)'!$A$1:$AZ$50</definedName>
    <definedName name="_xlnm.Print_Area" localSheetId="42">'Table A3.17 (L)'!$A$1:$P$48</definedName>
    <definedName name="_xlnm.Print_Area" localSheetId="43">'Table A3.17 (N)'!$A$1:$P$48</definedName>
    <definedName name="_xlnm.Print_Area" localSheetId="44">'Table A3.17 (P)'!$A$1:$P$48</definedName>
    <definedName name="_xlnm.Print_Area" localSheetId="45">'Table A3.18 (L)'!$A$1:$P$48</definedName>
    <definedName name="_xlnm.Print_Area" localSheetId="46">'Table A3.18 (N)'!$A$1:$P$48</definedName>
    <definedName name="_xlnm.Print_Area" localSheetId="47">'Table A3.18 (P)'!$A$1:$P$49</definedName>
    <definedName name="_xlnm.Print_Area" localSheetId="48">'Table A3.19 (L)'!$A$1:$L$49</definedName>
    <definedName name="_xlnm.Print_Area" localSheetId="49">'Table A3.19 (N)'!$A$1:$L$49</definedName>
    <definedName name="_xlnm.Print_Area" localSheetId="4">'Table A3.2 (L)'!$A$1:$N$48</definedName>
    <definedName name="_xlnm.Print_Area" localSheetId="5">'Table A3.2 (N)'!$A$1:$N$49</definedName>
    <definedName name="_xlnm.Print_Area" localSheetId="50">'Table A3.20 (L)'!$A$1:$BB$50</definedName>
    <definedName name="_xlnm.Print_Area" localSheetId="51">'Table A3.20 (N)'!$A$1:$BA$50</definedName>
    <definedName name="_xlnm.Print_Area" localSheetId="52">'Table A3.20 (P)'!$A$1:$AX$50</definedName>
    <definedName name="_xlnm.Print_Area" localSheetId="53">'Table A3.21 (L)'!$A$1:$P$51</definedName>
    <definedName name="_xlnm.Print_Area" localSheetId="54">'Table A3.21 (N)'!$A$1:$P$51</definedName>
    <definedName name="_xlnm.Print_Area" localSheetId="55">'Table A3.21 (P)'!$A$1:$P$51</definedName>
    <definedName name="_xlnm.Print_Area" localSheetId="56">'Table A3.22 (L)'!$A$1:$AA$51</definedName>
    <definedName name="_xlnm.Print_Area" localSheetId="57">'Table A3.22 (N)'!$A$1:$Y$52</definedName>
    <definedName name="_xlnm.Print_Area" localSheetId="58">'Table A3.22 (P)'!$A$1:$Z$52</definedName>
    <definedName name="_xlnm.Print_Area" localSheetId="6">'Table A3.3 (L)'!$A$1:$BL$48</definedName>
    <definedName name="_xlnm.Print_Area" localSheetId="7">'Table A3.3 (N)'!$A$1:$BL$49</definedName>
    <definedName name="_xlnm.Print_Area" localSheetId="8">'Table A3.3 (P)'!$A$1:$BL$49</definedName>
    <definedName name="_xlnm.Print_Area" localSheetId="9">'Table A3.4 (L)'!$A$1:$K$49</definedName>
    <definedName name="_xlnm.Print_Area" localSheetId="10">'Table A3.4 (N)'!$A$1:$K$49</definedName>
    <definedName name="_xlnm.Print_Area" localSheetId="11">'Table A3.5 (L)'!$A$1:$BZ$50</definedName>
    <definedName name="_xlnm.Print_Area" localSheetId="12">'Table A3.5 (N)'!$A$1:$BZ$50</definedName>
    <definedName name="_xlnm.Print_Area" localSheetId="13">'Table A3.5 (P)'!$A$1:$BZ$50</definedName>
    <definedName name="_xlnm.Print_Area" localSheetId="14">'Table A3.6 (L)'!$A$1:$K$50</definedName>
    <definedName name="_xlnm.Print_Area" localSheetId="15">'Table A3.6 (N)'!$A$1:$K$51</definedName>
    <definedName name="_xlnm.Print_Area" localSheetId="16">'Table A3.7 (L)'!$A$1:$AQ$50</definedName>
    <definedName name="_xlnm.Print_Area" localSheetId="17">'Table A3.7 (N)'!$A$1:$AQ$50</definedName>
    <definedName name="_xlnm.Print_Area" localSheetId="18">'Table A3.7 (P)'!$A$1:$AN$51</definedName>
    <definedName name="_xlnm.Print_Area" localSheetId="19">'Table A3.8 (L)'!$A$1:$AQ$50</definedName>
    <definedName name="_xlnm.Print_Area" localSheetId="20">'Table A3.8 (N)'!$A$1:$AQ$50</definedName>
    <definedName name="_xlnm.Print_Area" localSheetId="21">'Table A3.9 (L)'!$A$1:$M$49</definedName>
    <definedName name="_xlnm.Print_Area" localSheetId="22">'Table A3.9 (N)'!$A$1:$M$49</definedName>
  </definedNames>
  <calcPr calcId="145621"/>
</workbook>
</file>

<file path=xl/calcChain.xml><?xml version="1.0" encoding="utf-8"?>
<calcChain xmlns="http://schemas.openxmlformats.org/spreadsheetml/2006/main">
  <c r="Y39" i="83" l="1"/>
  <c r="V39" i="83"/>
  <c r="S39" i="83"/>
  <c r="P39" i="83"/>
  <c r="M39" i="83"/>
  <c r="J39" i="83"/>
  <c r="G39" i="83"/>
  <c r="D39" i="83"/>
  <c r="P39" i="80" l="1"/>
  <c r="M39" i="80"/>
  <c r="J39" i="80"/>
  <c r="G39" i="80"/>
  <c r="D39" i="80"/>
  <c r="AW39" i="77" l="1"/>
  <c r="AV39" i="77"/>
  <c r="AU39" i="77"/>
  <c r="AT39" i="77"/>
  <c r="AS39" i="77"/>
  <c r="AR39" i="77"/>
  <c r="AQ39" i="77"/>
  <c r="AP39" i="77"/>
  <c r="AO39" i="77"/>
  <c r="AN39" i="77"/>
  <c r="AJ39" i="77"/>
  <c r="AI39" i="77"/>
  <c r="AH39" i="77"/>
  <c r="AG39" i="77"/>
  <c r="AF39" i="77"/>
  <c r="AE39" i="77"/>
  <c r="AD39" i="77"/>
  <c r="AC39" i="77"/>
  <c r="AB39" i="77"/>
  <c r="AA39" i="77"/>
  <c r="W39" i="77"/>
  <c r="V39" i="77"/>
  <c r="U39" i="77"/>
  <c r="T39" i="77"/>
  <c r="S39" i="77"/>
  <c r="R39" i="77"/>
  <c r="Q39" i="77"/>
  <c r="P39" i="77"/>
  <c r="O39" i="77"/>
  <c r="N39" i="77"/>
  <c r="K39" i="77"/>
  <c r="J39" i="77"/>
  <c r="I39" i="77"/>
  <c r="H39" i="77"/>
  <c r="G39" i="77"/>
  <c r="F39" i="77"/>
  <c r="E39" i="77"/>
  <c r="D39" i="77"/>
  <c r="C39" i="77"/>
  <c r="B39" i="77"/>
  <c r="AM2" i="77"/>
  <c r="Z2" i="77"/>
  <c r="M2" i="77"/>
  <c r="AM1" i="77"/>
  <c r="Z1" i="77"/>
  <c r="M1" i="77"/>
  <c r="AZ39" i="76"/>
  <c r="AY39" i="76"/>
  <c r="AX39" i="76"/>
  <c r="AW39" i="76"/>
  <c r="AV39" i="76"/>
  <c r="AU39" i="76"/>
  <c r="AT39" i="76"/>
  <c r="AS39" i="76"/>
  <c r="AR39" i="76"/>
  <c r="AQ39" i="76"/>
  <c r="AM39" i="76"/>
  <c r="AL39" i="76"/>
  <c r="AK39" i="76"/>
  <c r="AJ39" i="76"/>
  <c r="AI39" i="76"/>
  <c r="AH39" i="76"/>
  <c r="AG39" i="76"/>
  <c r="AF39" i="76"/>
  <c r="AE39" i="76"/>
  <c r="AD39" i="76"/>
  <c r="Y39" i="76"/>
  <c r="X39" i="76"/>
  <c r="W39" i="76"/>
  <c r="V39" i="76"/>
  <c r="U39" i="76"/>
  <c r="T39" i="76"/>
  <c r="S39" i="76"/>
  <c r="R39" i="76"/>
  <c r="Q39" i="76"/>
  <c r="P39" i="76"/>
  <c r="K39" i="76"/>
  <c r="J39" i="76"/>
  <c r="I39" i="76"/>
  <c r="H39" i="76"/>
  <c r="G39" i="76"/>
  <c r="F39" i="76"/>
  <c r="E39" i="76"/>
  <c r="D39" i="76"/>
  <c r="C39" i="76"/>
  <c r="B39" i="76"/>
  <c r="AP2" i="76"/>
  <c r="AC2" i="76"/>
  <c r="O2" i="76"/>
  <c r="AP1" i="76"/>
  <c r="AC1" i="76"/>
  <c r="O1" i="76"/>
  <c r="AZ39" i="75"/>
  <c r="AY39" i="75"/>
  <c r="AX39" i="75"/>
  <c r="AW39" i="75"/>
  <c r="AV39" i="75"/>
  <c r="AU39" i="75"/>
  <c r="AT39" i="75"/>
  <c r="AS39" i="75"/>
  <c r="AR39" i="75"/>
  <c r="AQ39" i="75"/>
  <c r="AM39" i="75"/>
  <c r="AL39" i="75"/>
  <c r="AK39" i="75"/>
  <c r="AJ39" i="75"/>
  <c r="AI39" i="75"/>
  <c r="AH39" i="75"/>
  <c r="AG39" i="75"/>
  <c r="AF39" i="75"/>
  <c r="AE39" i="75"/>
  <c r="AD39" i="75"/>
  <c r="Y39" i="75"/>
  <c r="X39" i="75"/>
  <c r="W39" i="75"/>
  <c r="V39" i="75"/>
  <c r="U39" i="75"/>
  <c r="T39" i="75"/>
  <c r="S39" i="75"/>
  <c r="R39" i="75"/>
  <c r="Q39" i="75"/>
  <c r="P39" i="75"/>
  <c r="K39" i="75"/>
  <c r="J39" i="75"/>
  <c r="I39" i="75"/>
  <c r="H39" i="75"/>
  <c r="G39" i="75"/>
  <c r="F39" i="75"/>
  <c r="E39" i="75"/>
  <c r="D39" i="75"/>
  <c r="C39" i="75"/>
  <c r="B39" i="75"/>
  <c r="AP2" i="75"/>
  <c r="AC2" i="75"/>
  <c r="O2" i="75"/>
  <c r="AP1" i="75"/>
  <c r="AC1" i="75"/>
  <c r="O1" i="75"/>
  <c r="J42" i="74" l="1"/>
  <c r="K39" i="74"/>
  <c r="I39" i="74"/>
  <c r="H39" i="74"/>
  <c r="G39" i="74"/>
  <c r="F39" i="74"/>
  <c r="E39" i="74"/>
  <c r="D39" i="74"/>
  <c r="C39" i="74"/>
  <c r="B39" i="74"/>
  <c r="J37" i="74"/>
  <c r="J36" i="74"/>
  <c r="J35" i="74"/>
  <c r="J34" i="74"/>
  <c r="J31" i="74"/>
  <c r="J30" i="74"/>
  <c r="J29" i="74"/>
  <c r="J28" i="74"/>
  <c r="J27" i="74"/>
  <c r="J26" i="74"/>
  <c r="J25" i="74"/>
  <c r="J24" i="74"/>
  <c r="J23" i="74"/>
  <c r="J22" i="74"/>
  <c r="J21" i="74"/>
  <c r="J20" i="74"/>
  <c r="J19" i="74"/>
  <c r="J18" i="74"/>
  <c r="J17" i="74"/>
  <c r="J16" i="74"/>
  <c r="J15" i="74"/>
  <c r="J14" i="74"/>
  <c r="J13" i="74"/>
  <c r="J12" i="74"/>
  <c r="J42" i="73"/>
  <c r="K39" i="73"/>
  <c r="I39" i="73"/>
  <c r="H39" i="73"/>
  <c r="G39" i="73"/>
  <c r="F39" i="73"/>
  <c r="E39" i="73"/>
  <c r="D39" i="73"/>
  <c r="C39" i="73"/>
  <c r="B39" i="73"/>
  <c r="J37" i="73"/>
  <c r="J36" i="73"/>
  <c r="J35" i="73"/>
  <c r="J34" i="73"/>
  <c r="J31" i="73"/>
  <c r="J30" i="73"/>
  <c r="J29" i="73"/>
  <c r="J28" i="73"/>
  <c r="J27" i="73"/>
  <c r="J26" i="73"/>
  <c r="J25" i="73"/>
  <c r="J24" i="73"/>
  <c r="J23" i="73"/>
  <c r="J22" i="73"/>
  <c r="J21" i="73"/>
  <c r="J20" i="73"/>
  <c r="J19" i="73"/>
  <c r="J18" i="73"/>
  <c r="J17" i="73"/>
  <c r="J16" i="73"/>
  <c r="J15" i="73"/>
  <c r="J14" i="73"/>
  <c r="J13" i="73"/>
  <c r="J12" i="73"/>
  <c r="J39" i="74" l="1"/>
  <c r="L39" i="74" s="1"/>
  <c r="J39" i="73"/>
  <c r="L39" i="73" s="1"/>
  <c r="P38" i="72"/>
  <c r="M38" i="72"/>
  <c r="J38" i="72"/>
  <c r="G38" i="72"/>
  <c r="D38" i="72"/>
  <c r="P39" i="69" l="1"/>
  <c r="M39" i="69"/>
  <c r="J39" i="69"/>
  <c r="G39" i="69"/>
  <c r="D39" i="69"/>
  <c r="AX39" i="66" l="1"/>
  <c r="AW39" i="66"/>
  <c r="AV39" i="66"/>
  <c r="AU39" i="66"/>
  <c r="AT39" i="66"/>
  <c r="AS39" i="66"/>
  <c r="AR39" i="66"/>
  <c r="AQ39" i="66"/>
  <c r="AP39" i="66"/>
  <c r="AO39" i="66"/>
  <c r="AK39" i="66"/>
  <c r="AJ39" i="66"/>
  <c r="AI39" i="66"/>
  <c r="AH39" i="66"/>
  <c r="AG39" i="66"/>
  <c r="AF39" i="66"/>
  <c r="AE39" i="66"/>
  <c r="AD39" i="66"/>
  <c r="AC39" i="66"/>
  <c r="AB39" i="66"/>
  <c r="X39" i="66"/>
  <c r="W39" i="66"/>
  <c r="V39" i="66"/>
  <c r="U39" i="66"/>
  <c r="T39" i="66"/>
  <c r="S39" i="66"/>
  <c r="R39" i="66"/>
  <c r="Q39" i="66"/>
  <c r="P39" i="66"/>
  <c r="O39" i="66"/>
  <c r="K39" i="66"/>
  <c r="J39" i="66"/>
  <c r="I39" i="66"/>
  <c r="H39" i="66"/>
  <c r="G39" i="66"/>
  <c r="F39" i="66"/>
  <c r="E39" i="66"/>
  <c r="D39" i="66"/>
  <c r="C39" i="66"/>
  <c r="B39" i="66"/>
  <c r="AN2" i="66"/>
  <c r="AA2" i="66"/>
  <c r="N2" i="66"/>
  <c r="AN1" i="66"/>
  <c r="AA1" i="66"/>
  <c r="N1" i="66"/>
  <c r="AX39" i="65"/>
  <c r="AW39" i="65"/>
  <c r="AV39" i="65"/>
  <c r="AU39" i="65"/>
  <c r="AT39" i="65"/>
  <c r="AS39" i="65"/>
  <c r="AR39" i="65"/>
  <c r="AQ39" i="65"/>
  <c r="AP39" i="65"/>
  <c r="AO39" i="65"/>
  <c r="AK39" i="65"/>
  <c r="AJ39" i="65"/>
  <c r="AI39" i="65"/>
  <c r="AH39" i="65"/>
  <c r="AG39" i="65"/>
  <c r="AF39" i="65"/>
  <c r="AE39" i="65"/>
  <c r="AD39" i="65"/>
  <c r="AC39" i="65"/>
  <c r="AB39" i="65"/>
  <c r="X39" i="65"/>
  <c r="W39" i="65"/>
  <c r="V39" i="65"/>
  <c r="U39" i="65"/>
  <c r="T39" i="65"/>
  <c r="S39" i="65"/>
  <c r="R39" i="65"/>
  <c r="Q39" i="65"/>
  <c r="P39" i="65"/>
  <c r="O39" i="65"/>
  <c r="K39" i="65"/>
  <c r="J39" i="65"/>
  <c r="I39" i="65"/>
  <c r="H39" i="65"/>
  <c r="G39" i="65"/>
  <c r="F39" i="65"/>
  <c r="E39" i="65"/>
  <c r="D39" i="65"/>
  <c r="C39" i="65"/>
  <c r="B39" i="65"/>
  <c r="AN2" i="65"/>
  <c r="AA2" i="65"/>
  <c r="N2" i="65"/>
  <c r="AN1" i="65"/>
  <c r="AA1" i="65"/>
  <c r="N1" i="65"/>
  <c r="AX39" i="64"/>
  <c r="AW39" i="64"/>
  <c r="AV39" i="64"/>
  <c r="AU39" i="64"/>
  <c r="AT39" i="64"/>
  <c r="AS39" i="64"/>
  <c r="AR39" i="64"/>
  <c r="AQ39" i="64"/>
  <c r="AP39" i="64"/>
  <c r="AO39" i="64"/>
  <c r="AK39" i="64"/>
  <c r="AJ39" i="64"/>
  <c r="AI39" i="64"/>
  <c r="AH39" i="64"/>
  <c r="AG39" i="64"/>
  <c r="AF39" i="64"/>
  <c r="AE39" i="64"/>
  <c r="AD39" i="64"/>
  <c r="AC39" i="64"/>
  <c r="AB39" i="64"/>
  <c r="X39" i="64"/>
  <c r="W39" i="64"/>
  <c r="V39" i="64"/>
  <c r="U39" i="64"/>
  <c r="T39" i="64"/>
  <c r="S39" i="64"/>
  <c r="R39" i="64"/>
  <c r="Q39" i="64"/>
  <c r="P39" i="64"/>
  <c r="O39" i="64"/>
  <c r="K39" i="64"/>
  <c r="J39" i="64"/>
  <c r="I39" i="64"/>
  <c r="H39" i="64"/>
  <c r="G39" i="64"/>
  <c r="F39" i="64"/>
  <c r="E39" i="64"/>
  <c r="D39" i="64"/>
  <c r="C39" i="64"/>
  <c r="B39" i="64"/>
  <c r="AN2" i="64"/>
  <c r="AA2" i="64"/>
  <c r="N2" i="64"/>
  <c r="AN1" i="64"/>
  <c r="AA1" i="64"/>
  <c r="N1" i="64"/>
  <c r="J42" i="63" l="1"/>
  <c r="L42" i="63" s="1"/>
  <c r="K39" i="63"/>
  <c r="I39" i="63"/>
  <c r="H39" i="63"/>
  <c r="G39" i="63"/>
  <c r="F39" i="63"/>
  <c r="E39" i="63"/>
  <c r="D39" i="63"/>
  <c r="C39" i="63"/>
  <c r="B39" i="63"/>
  <c r="J37" i="63"/>
  <c r="L37" i="63" s="1"/>
  <c r="L36" i="63"/>
  <c r="J36" i="63"/>
  <c r="J35" i="63"/>
  <c r="L35" i="63" s="1"/>
  <c r="J34" i="63"/>
  <c r="L34" i="63" s="1"/>
  <c r="J31" i="63"/>
  <c r="L31" i="63" s="1"/>
  <c r="J30" i="63"/>
  <c r="L30" i="63" s="1"/>
  <c r="J29" i="63"/>
  <c r="L29" i="63" s="1"/>
  <c r="J28" i="63"/>
  <c r="L28" i="63" s="1"/>
  <c r="L26" i="63"/>
  <c r="J26" i="63"/>
  <c r="J25" i="63"/>
  <c r="L25" i="63" s="1"/>
  <c r="J24" i="63"/>
  <c r="L24" i="63" s="1"/>
  <c r="J22" i="63"/>
  <c r="L22" i="63" s="1"/>
  <c r="J21" i="63"/>
  <c r="L21" i="63" s="1"/>
  <c r="J20" i="63"/>
  <c r="L20" i="63" s="1"/>
  <c r="J19" i="63"/>
  <c r="L19" i="63" s="1"/>
  <c r="J18" i="63"/>
  <c r="L18" i="63" s="1"/>
  <c r="J17" i="63"/>
  <c r="L17" i="63" s="1"/>
  <c r="J16" i="63"/>
  <c r="L16" i="63" s="1"/>
  <c r="J15" i="63"/>
  <c r="L15" i="63" s="1"/>
  <c r="J14" i="63"/>
  <c r="L14" i="63" s="1"/>
  <c r="J13" i="63"/>
  <c r="L13" i="63" s="1"/>
  <c r="J12" i="63"/>
  <c r="L12" i="63" s="1"/>
  <c r="J42" i="62"/>
  <c r="L42" i="62" s="1"/>
  <c r="K39" i="62"/>
  <c r="I39" i="62"/>
  <c r="H39" i="62"/>
  <c r="G39" i="62"/>
  <c r="F39" i="62"/>
  <c r="E39" i="62"/>
  <c r="D39" i="62"/>
  <c r="C39" i="62"/>
  <c r="B39" i="62"/>
  <c r="J37" i="62"/>
  <c r="L37" i="62" s="1"/>
  <c r="J36" i="62"/>
  <c r="L36" i="62" s="1"/>
  <c r="J35" i="62"/>
  <c r="L35" i="62" s="1"/>
  <c r="J34" i="62"/>
  <c r="L34" i="62" s="1"/>
  <c r="J31" i="62"/>
  <c r="L31" i="62" s="1"/>
  <c r="J30" i="62"/>
  <c r="L30" i="62" s="1"/>
  <c r="J29" i="62"/>
  <c r="L29" i="62" s="1"/>
  <c r="J28" i="62"/>
  <c r="L28" i="62" s="1"/>
  <c r="J26" i="62"/>
  <c r="L26" i="62" s="1"/>
  <c r="J25" i="62"/>
  <c r="L25" i="62" s="1"/>
  <c r="J24" i="62"/>
  <c r="L24" i="62" s="1"/>
  <c r="J22" i="62"/>
  <c r="L22" i="62" s="1"/>
  <c r="J21" i="62"/>
  <c r="L21" i="62" s="1"/>
  <c r="J20" i="62"/>
  <c r="L20" i="62" s="1"/>
  <c r="J19" i="62"/>
  <c r="L19" i="62" s="1"/>
  <c r="J18" i="62"/>
  <c r="L18" i="62" s="1"/>
  <c r="J17" i="62"/>
  <c r="L17" i="62" s="1"/>
  <c r="J16" i="62"/>
  <c r="L16" i="62" s="1"/>
  <c r="J15" i="62"/>
  <c r="L15" i="62" s="1"/>
  <c r="J14" i="62"/>
  <c r="L14" i="62" s="1"/>
  <c r="J13" i="62"/>
  <c r="L13" i="62" s="1"/>
  <c r="J12" i="62"/>
  <c r="L12" i="62" s="1"/>
  <c r="J39" i="63" l="1"/>
  <c r="L39" i="63" s="1"/>
  <c r="J39" i="62"/>
  <c r="L39" i="62" s="1"/>
  <c r="J42" i="61"/>
  <c r="K39" i="61"/>
  <c r="I39" i="61"/>
  <c r="H39" i="61"/>
  <c r="G39" i="61"/>
  <c r="F39" i="61"/>
  <c r="E39" i="61"/>
  <c r="D39" i="61"/>
  <c r="C39" i="61"/>
  <c r="B39" i="61"/>
  <c r="J37" i="61"/>
  <c r="J36" i="61"/>
  <c r="J35" i="61"/>
  <c r="J34" i="61"/>
  <c r="J31" i="61"/>
  <c r="J30" i="61"/>
  <c r="J29" i="61"/>
  <c r="J28" i="61"/>
  <c r="J26" i="61"/>
  <c r="J25" i="61"/>
  <c r="J24" i="61"/>
  <c r="J22" i="61"/>
  <c r="J21" i="61"/>
  <c r="J20" i="61"/>
  <c r="J19" i="61"/>
  <c r="J18" i="61"/>
  <c r="J17" i="61"/>
  <c r="J16" i="61"/>
  <c r="J15" i="61"/>
  <c r="J14" i="61"/>
  <c r="J13" i="61"/>
  <c r="J12" i="61"/>
  <c r="J42" i="60"/>
  <c r="K39" i="60"/>
  <c r="I39" i="60"/>
  <c r="H39" i="60"/>
  <c r="G39" i="60"/>
  <c r="F39" i="60"/>
  <c r="E39" i="60"/>
  <c r="D39" i="60"/>
  <c r="C39" i="60"/>
  <c r="B39" i="60"/>
  <c r="J39" i="60" s="1"/>
  <c r="L39" i="60" s="1"/>
  <c r="J37" i="60"/>
  <c r="J36" i="60"/>
  <c r="J35" i="60"/>
  <c r="J34" i="60"/>
  <c r="J31" i="60"/>
  <c r="J30" i="60"/>
  <c r="J29" i="60"/>
  <c r="J28" i="60"/>
  <c r="J26" i="60"/>
  <c r="J25" i="60"/>
  <c r="J24" i="60"/>
  <c r="J22" i="60"/>
  <c r="J21" i="60"/>
  <c r="J20" i="60"/>
  <c r="J19" i="60"/>
  <c r="J18" i="60"/>
  <c r="J17" i="60"/>
  <c r="J16" i="60"/>
  <c r="J15" i="60"/>
  <c r="J14" i="60"/>
  <c r="J13" i="60"/>
  <c r="J12" i="60"/>
  <c r="J39" i="61" l="1"/>
  <c r="L39" i="61" s="1"/>
  <c r="Y39" i="59"/>
  <c r="V39" i="59"/>
  <c r="S39" i="59"/>
  <c r="P39" i="59"/>
  <c r="M39" i="59"/>
  <c r="J39" i="59"/>
  <c r="G39" i="59"/>
  <c r="D39" i="59"/>
  <c r="P39" i="56" l="1"/>
  <c r="M39" i="56"/>
  <c r="J39" i="56"/>
  <c r="G39" i="56"/>
  <c r="D39" i="56"/>
  <c r="M39" i="53" l="1"/>
  <c r="P39" i="53" l="1"/>
  <c r="G39" i="53"/>
  <c r="D39" i="53"/>
  <c r="J39" i="53"/>
  <c r="AJ39" i="50"/>
  <c r="AI39" i="50"/>
  <c r="AH39" i="50"/>
  <c r="AG39" i="50"/>
  <c r="AF39" i="50"/>
  <c r="AE39" i="50"/>
  <c r="AD39" i="50"/>
  <c r="AC39" i="50"/>
  <c r="AB39" i="50"/>
  <c r="AA39" i="50"/>
  <c r="X39" i="50"/>
  <c r="W39" i="50"/>
  <c r="V39" i="50"/>
  <c r="U39" i="50"/>
  <c r="T39" i="50"/>
  <c r="S39" i="50"/>
  <c r="R39" i="50"/>
  <c r="Q39" i="50"/>
  <c r="P39" i="50"/>
  <c r="O39" i="50"/>
  <c r="K39" i="50"/>
  <c r="J39" i="50"/>
  <c r="I39" i="50"/>
  <c r="H39" i="50"/>
  <c r="G39" i="50"/>
  <c r="F39" i="50"/>
  <c r="E39" i="50"/>
  <c r="D39" i="50"/>
  <c r="C39" i="50"/>
  <c r="B39" i="50"/>
  <c r="Z2" i="50"/>
  <c r="N2" i="50"/>
  <c r="Z1" i="50"/>
  <c r="N1" i="50"/>
  <c r="AK39" i="49"/>
  <c r="AJ39" i="49"/>
  <c r="AI39" i="49"/>
  <c r="AH39" i="49"/>
  <c r="AG39" i="49"/>
  <c r="AF39" i="49"/>
  <c r="AE39" i="49"/>
  <c r="AD39" i="49"/>
  <c r="AC39" i="49"/>
  <c r="AB39" i="49"/>
  <c r="X39" i="49"/>
  <c r="W39" i="49"/>
  <c r="V39" i="49"/>
  <c r="U39" i="49"/>
  <c r="T39" i="49"/>
  <c r="S39" i="49"/>
  <c r="R39" i="49"/>
  <c r="Q39" i="49"/>
  <c r="P39" i="49"/>
  <c r="O39" i="49"/>
  <c r="K39" i="49"/>
  <c r="J39" i="49"/>
  <c r="I39" i="49"/>
  <c r="H39" i="49"/>
  <c r="G39" i="49"/>
  <c r="F39" i="49"/>
  <c r="E39" i="49"/>
  <c r="D39" i="49"/>
  <c r="C39" i="49"/>
  <c r="B39" i="49"/>
  <c r="AA2" i="49"/>
  <c r="N2" i="49"/>
  <c r="AA1" i="49"/>
  <c r="N1" i="49"/>
  <c r="AK39" i="48"/>
  <c r="AJ39" i="48"/>
  <c r="AI39" i="48"/>
  <c r="AH39" i="48"/>
  <c r="AG39" i="48"/>
  <c r="AF39" i="48"/>
  <c r="AE39" i="48"/>
  <c r="AD39" i="48"/>
  <c r="AC39" i="48"/>
  <c r="AB39" i="48"/>
  <c r="X39" i="48"/>
  <c r="W39" i="48"/>
  <c r="V39" i="48"/>
  <c r="U39" i="48"/>
  <c r="T39" i="48"/>
  <c r="S39" i="48"/>
  <c r="R39" i="48"/>
  <c r="Q39" i="48"/>
  <c r="P39" i="48"/>
  <c r="O39" i="48"/>
  <c r="K39" i="48"/>
  <c r="J39" i="48"/>
  <c r="I39" i="48"/>
  <c r="H39" i="48"/>
  <c r="G39" i="48"/>
  <c r="F39" i="48"/>
  <c r="E39" i="48"/>
  <c r="D39" i="48"/>
  <c r="C39" i="48"/>
  <c r="B39" i="48"/>
  <c r="AA2" i="48"/>
  <c r="N2" i="48"/>
  <c r="AA1" i="48"/>
  <c r="N1" i="48"/>
  <c r="H42" i="47" l="1"/>
  <c r="I39" i="47"/>
  <c r="G39" i="47"/>
  <c r="F39" i="47"/>
  <c r="H39" i="47" s="1"/>
  <c r="J39" i="47" s="1"/>
  <c r="E39" i="47"/>
  <c r="D39" i="47"/>
  <c r="C39" i="47"/>
  <c r="B39" i="47"/>
  <c r="H37" i="47"/>
  <c r="H36" i="47"/>
  <c r="H35" i="47"/>
  <c r="H34" i="47"/>
  <c r="H31" i="47"/>
  <c r="H30" i="47"/>
  <c r="H29" i="47"/>
  <c r="H28" i="47"/>
  <c r="H27" i="47"/>
  <c r="H26" i="47"/>
  <c r="H25" i="47"/>
  <c r="H24" i="47"/>
  <c r="H23" i="47"/>
  <c r="H22" i="47"/>
  <c r="H21" i="47"/>
  <c r="H20" i="47"/>
  <c r="H19" i="47"/>
  <c r="H18" i="47"/>
  <c r="H17" i="47"/>
  <c r="H16" i="47"/>
  <c r="H15" i="47"/>
  <c r="H14" i="47"/>
  <c r="H13" i="47"/>
  <c r="H12" i="47"/>
  <c r="H42" i="46"/>
  <c r="I39" i="46"/>
  <c r="G39" i="46"/>
  <c r="F39" i="46"/>
  <c r="E39" i="46"/>
  <c r="D39" i="46"/>
  <c r="C39" i="46"/>
  <c r="B39" i="46"/>
  <c r="H37" i="46"/>
  <c r="H36" i="46"/>
  <c r="H35" i="46"/>
  <c r="H34" i="46"/>
  <c r="H31" i="46"/>
  <c r="H30" i="46"/>
  <c r="H29" i="46"/>
  <c r="H28" i="46"/>
  <c r="H27" i="46"/>
  <c r="H26" i="46"/>
  <c r="H25" i="46"/>
  <c r="H24" i="46"/>
  <c r="H23" i="46"/>
  <c r="H22" i="46"/>
  <c r="H21" i="46"/>
  <c r="H20" i="46"/>
  <c r="H19" i="46"/>
  <c r="H18" i="46"/>
  <c r="H17" i="46"/>
  <c r="H16" i="46"/>
  <c r="H15" i="46"/>
  <c r="H14" i="46"/>
  <c r="H13" i="46"/>
  <c r="H12" i="46"/>
  <c r="H39" i="46" l="1"/>
  <c r="J39" i="46" s="1"/>
  <c r="AO39" i="45"/>
  <c r="AN39" i="45"/>
  <c r="AD39" i="45"/>
  <c r="AC39" i="45"/>
  <c r="AB39" i="45"/>
  <c r="AA39" i="45"/>
  <c r="Z39" i="45"/>
  <c r="Y39" i="45"/>
  <c r="X39" i="45"/>
  <c r="W39" i="45"/>
  <c r="S39" i="45"/>
  <c r="R39" i="45"/>
  <c r="Q39" i="45"/>
  <c r="P39" i="45"/>
  <c r="O39" i="45"/>
  <c r="N39" i="45"/>
  <c r="M39" i="45"/>
  <c r="L39" i="45"/>
  <c r="I39" i="45"/>
  <c r="H39" i="45"/>
  <c r="G39" i="45"/>
  <c r="F39" i="45"/>
  <c r="E39" i="45"/>
  <c r="D39" i="45"/>
  <c r="C39" i="45"/>
  <c r="B39" i="45"/>
  <c r="AK39" i="45"/>
  <c r="AG2" i="45"/>
  <c r="V2" i="45"/>
  <c r="K2" i="45"/>
  <c r="AG1" i="45"/>
  <c r="V1" i="45"/>
  <c r="K1" i="45"/>
  <c r="AO39" i="44"/>
  <c r="AN39" i="44"/>
  <c r="AD39" i="44"/>
  <c r="AC39" i="44"/>
  <c r="AB39" i="44"/>
  <c r="AA39" i="44"/>
  <c r="Z39" i="44"/>
  <c r="Y39" i="44"/>
  <c r="X39" i="44"/>
  <c r="W39" i="44"/>
  <c r="S39" i="44"/>
  <c r="R39" i="44"/>
  <c r="Q39" i="44"/>
  <c r="P39" i="44"/>
  <c r="O39" i="44"/>
  <c r="N39" i="44"/>
  <c r="M39" i="44"/>
  <c r="L39" i="44"/>
  <c r="I39" i="44"/>
  <c r="H39" i="44"/>
  <c r="G39" i="44"/>
  <c r="F39" i="44"/>
  <c r="E39" i="44"/>
  <c r="D39" i="44"/>
  <c r="C39" i="44"/>
  <c r="B39" i="44"/>
  <c r="AI39" i="44"/>
  <c r="AG2" i="44"/>
  <c r="V2" i="44"/>
  <c r="K2" i="44"/>
  <c r="AG1" i="44"/>
  <c r="V1" i="44"/>
  <c r="K1" i="44"/>
  <c r="AH39" i="45" l="1"/>
  <c r="AI39" i="45"/>
  <c r="AJ39" i="45"/>
  <c r="AM39" i="45"/>
  <c r="AL39" i="45"/>
  <c r="AH39" i="44"/>
  <c r="AK39" i="44"/>
  <c r="AJ39" i="44"/>
  <c r="AL39" i="44"/>
  <c r="AM39" i="44"/>
  <c r="AL39" i="43"/>
  <c r="AK39" i="43"/>
  <c r="AJ39" i="43"/>
  <c r="AI39" i="43"/>
  <c r="AH39" i="43"/>
  <c r="AG39" i="43"/>
  <c r="AF39" i="43"/>
  <c r="AE39" i="43"/>
  <c r="AD39" i="43"/>
  <c r="AC39" i="43"/>
  <c r="X39" i="43"/>
  <c r="W39" i="43"/>
  <c r="V39" i="43"/>
  <c r="U39" i="43"/>
  <c r="T39" i="43"/>
  <c r="S39" i="43"/>
  <c r="R39" i="43"/>
  <c r="Q39" i="43"/>
  <c r="P39" i="43"/>
  <c r="O39" i="43"/>
  <c r="K39" i="43"/>
  <c r="J39" i="43"/>
  <c r="I39" i="43"/>
  <c r="H39" i="43"/>
  <c r="G39" i="43"/>
  <c r="F39" i="43"/>
  <c r="E39" i="43"/>
  <c r="D39" i="43"/>
  <c r="C39" i="43"/>
  <c r="B39" i="43"/>
  <c r="AB2" i="43"/>
  <c r="N2" i="43"/>
  <c r="AB1" i="43"/>
  <c r="N1" i="43"/>
  <c r="AO39" i="42"/>
  <c r="AN39" i="42"/>
  <c r="AM39" i="42"/>
  <c r="AL39" i="42"/>
  <c r="AK39" i="42"/>
  <c r="AJ39" i="42"/>
  <c r="AI39" i="42"/>
  <c r="AH39" i="42"/>
  <c r="AG39" i="42"/>
  <c r="AF39" i="42"/>
  <c r="Z39" i="42"/>
  <c r="Y39" i="42"/>
  <c r="X39" i="42"/>
  <c r="W39" i="42"/>
  <c r="V39" i="42"/>
  <c r="U39" i="42"/>
  <c r="T39" i="42"/>
  <c r="S39" i="42"/>
  <c r="R39" i="42"/>
  <c r="Q39" i="42"/>
  <c r="K39" i="42"/>
  <c r="J39" i="42"/>
  <c r="I39" i="42"/>
  <c r="H39" i="42"/>
  <c r="G39" i="42"/>
  <c r="F39" i="42"/>
  <c r="E39" i="42"/>
  <c r="D39" i="42"/>
  <c r="C39" i="42"/>
  <c r="B39" i="42"/>
  <c r="AE2" i="42"/>
  <c r="P2" i="42"/>
  <c r="AE1" i="42"/>
  <c r="P1" i="42"/>
  <c r="AO39" i="41"/>
  <c r="AN39" i="41"/>
  <c r="AM39" i="41"/>
  <c r="AL39" i="41"/>
  <c r="AK39" i="41"/>
  <c r="AJ39" i="41"/>
  <c r="AI39" i="41"/>
  <c r="AH39" i="41"/>
  <c r="AG39" i="41"/>
  <c r="AF39" i="41"/>
  <c r="Z39" i="41"/>
  <c r="Y39" i="41"/>
  <c r="X39" i="41"/>
  <c r="W39" i="41"/>
  <c r="V39" i="41"/>
  <c r="U39" i="41"/>
  <c r="T39" i="41"/>
  <c r="S39" i="41"/>
  <c r="R39" i="41"/>
  <c r="Q39" i="41"/>
  <c r="K39" i="41"/>
  <c r="J39" i="41"/>
  <c r="I39" i="41"/>
  <c r="H39" i="41"/>
  <c r="G39" i="41"/>
  <c r="F39" i="41"/>
  <c r="E39" i="41"/>
  <c r="D39" i="41"/>
  <c r="C39" i="41"/>
  <c r="B39" i="41"/>
  <c r="AE2" i="41"/>
  <c r="P2" i="41"/>
  <c r="AE1" i="41"/>
  <c r="P1" i="41"/>
  <c r="H42" i="40" l="1"/>
  <c r="I39" i="40"/>
  <c r="G39" i="40"/>
  <c r="F39" i="40"/>
  <c r="H39" i="40" s="1"/>
  <c r="J39" i="40" s="1"/>
  <c r="E39" i="40"/>
  <c r="D39" i="40"/>
  <c r="C39" i="40"/>
  <c r="B39" i="40"/>
  <c r="H37" i="40"/>
  <c r="H36" i="40"/>
  <c r="H35" i="40"/>
  <c r="H34" i="40"/>
  <c r="H31" i="40"/>
  <c r="H30" i="40"/>
  <c r="H29" i="40"/>
  <c r="H28" i="40"/>
  <c r="H27" i="40"/>
  <c r="H26" i="40"/>
  <c r="H25" i="40"/>
  <c r="H24" i="40"/>
  <c r="H23" i="40"/>
  <c r="H22" i="40"/>
  <c r="H21" i="40"/>
  <c r="H20" i="40"/>
  <c r="H19" i="40"/>
  <c r="H18" i="40"/>
  <c r="H17" i="40"/>
  <c r="H16" i="40"/>
  <c r="H15" i="40"/>
  <c r="H14" i="40"/>
  <c r="H13" i="40"/>
  <c r="H12" i="40"/>
  <c r="H42" i="39"/>
  <c r="I39" i="39"/>
  <c r="G39" i="39"/>
  <c r="F39" i="39"/>
  <c r="E39" i="39"/>
  <c r="D39" i="39"/>
  <c r="C39" i="39"/>
  <c r="B39" i="39"/>
  <c r="H37" i="39"/>
  <c r="H36" i="39"/>
  <c r="H35" i="39"/>
  <c r="H34" i="39"/>
  <c r="H31" i="39"/>
  <c r="H30" i="39"/>
  <c r="H29" i="39"/>
  <c r="H28" i="39"/>
  <c r="H27" i="39"/>
  <c r="H26" i="39"/>
  <c r="H25" i="39"/>
  <c r="H24" i="39"/>
  <c r="H23" i="39"/>
  <c r="H22" i="39"/>
  <c r="H21" i="39"/>
  <c r="H20" i="39"/>
  <c r="H19" i="39"/>
  <c r="H18" i="39"/>
  <c r="H17" i="39"/>
  <c r="H16" i="39"/>
  <c r="H15" i="39"/>
  <c r="H14" i="39"/>
  <c r="H13" i="39"/>
  <c r="H12" i="39"/>
  <c r="H39" i="39" l="1"/>
  <c r="J39" i="39" s="1"/>
  <c r="BX39" i="38"/>
  <c r="BW39" i="38"/>
  <c r="BV39" i="38"/>
  <c r="BU39" i="38"/>
  <c r="BT39" i="38"/>
  <c r="BS39" i="38"/>
  <c r="BR39" i="38"/>
  <c r="BQ39" i="38"/>
  <c r="BP39" i="38"/>
  <c r="BO39" i="38"/>
  <c r="BK39" i="38"/>
  <c r="BJ39" i="38"/>
  <c r="BI39" i="38"/>
  <c r="BH39" i="38"/>
  <c r="BG39" i="38"/>
  <c r="BF39" i="38"/>
  <c r="BE39" i="38"/>
  <c r="BD39" i="38"/>
  <c r="BC39" i="38"/>
  <c r="BB39" i="38"/>
  <c r="AX39" i="38"/>
  <c r="AW39" i="38"/>
  <c r="AV39" i="38"/>
  <c r="AU39" i="38"/>
  <c r="AT39" i="38"/>
  <c r="AS39" i="38"/>
  <c r="AR39" i="38"/>
  <c r="AQ39" i="38"/>
  <c r="AP39" i="38"/>
  <c r="AO39" i="38"/>
  <c r="AJ39" i="38"/>
  <c r="AI39" i="38"/>
  <c r="AH39" i="38"/>
  <c r="AG39" i="38"/>
  <c r="AF39" i="38"/>
  <c r="AE39" i="38"/>
  <c r="AD39" i="38"/>
  <c r="AC39" i="38"/>
  <c r="AB39" i="38"/>
  <c r="AA39" i="38"/>
  <c r="W39" i="38"/>
  <c r="V39" i="38"/>
  <c r="U39" i="38"/>
  <c r="T39" i="38"/>
  <c r="S39" i="38"/>
  <c r="R39" i="38"/>
  <c r="Q39" i="38"/>
  <c r="P39" i="38"/>
  <c r="O39" i="38"/>
  <c r="N39" i="38"/>
  <c r="K39" i="38"/>
  <c r="J39" i="38"/>
  <c r="I39" i="38"/>
  <c r="H39" i="38"/>
  <c r="G39" i="38"/>
  <c r="F39" i="38"/>
  <c r="E39" i="38"/>
  <c r="D39" i="38"/>
  <c r="C39" i="38"/>
  <c r="B39" i="38"/>
  <c r="BN2" i="38"/>
  <c r="BA2" i="38"/>
  <c r="AN2" i="38"/>
  <c r="Z2" i="38"/>
  <c r="M2" i="38"/>
  <c r="BN1" i="38"/>
  <c r="BA1" i="38"/>
  <c r="AN1" i="38"/>
  <c r="Z1" i="38"/>
  <c r="M1" i="38"/>
  <c r="BX39" i="37"/>
  <c r="BW39" i="37"/>
  <c r="BV39" i="37"/>
  <c r="BU39" i="37"/>
  <c r="BT39" i="37"/>
  <c r="BS39" i="37"/>
  <c r="BR39" i="37"/>
  <c r="BQ39" i="37"/>
  <c r="BP39" i="37"/>
  <c r="BO39" i="37"/>
  <c r="BK39" i="37"/>
  <c r="BJ39" i="37"/>
  <c r="BI39" i="37"/>
  <c r="BH39" i="37"/>
  <c r="BG39" i="37"/>
  <c r="BF39" i="37"/>
  <c r="BE39" i="37"/>
  <c r="BD39" i="37"/>
  <c r="BC39" i="37"/>
  <c r="BB39" i="37"/>
  <c r="AX39" i="37"/>
  <c r="AW39" i="37"/>
  <c r="AV39" i="37"/>
  <c r="AU39" i="37"/>
  <c r="AT39" i="37"/>
  <c r="AS39" i="37"/>
  <c r="AR39" i="37"/>
  <c r="AQ39" i="37"/>
  <c r="AP39" i="37"/>
  <c r="AO39" i="37"/>
  <c r="AK39" i="37"/>
  <c r="AJ39" i="37"/>
  <c r="AI39" i="37"/>
  <c r="AH39" i="37"/>
  <c r="AG39" i="37"/>
  <c r="AF39" i="37"/>
  <c r="AE39" i="37"/>
  <c r="AD39" i="37"/>
  <c r="AC39" i="37"/>
  <c r="AB39" i="37"/>
  <c r="X39" i="37"/>
  <c r="W39" i="37"/>
  <c r="V39" i="37"/>
  <c r="U39" i="37"/>
  <c r="T39" i="37"/>
  <c r="S39" i="37"/>
  <c r="R39" i="37"/>
  <c r="Q39" i="37"/>
  <c r="P39" i="37"/>
  <c r="O39" i="37"/>
  <c r="K39" i="37"/>
  <c r="J39" i="37"/>
  <c r="I39" i="37"/>
  <c r="H39" i="37"/>
  <c r="G39" i="37"/>
  <c r="F39" i="37"/>
  <c r="E39" i="37"/>
  <c r="D39" i="37"/>
  <c r="C39" i="37"/>
  <c r="B39" i="37"/>
  <c r="BN2" i="37"/>
  <c r="BA2" i="37"/>
  <c r="AN2" i="37"/>
  <c r="AA2" i="37"/>
  <c r="N2" i="37"/>
  <c r="BX39" i="36"/>
  <c r="BW39" i="36"/>
  <c r="BV39" i="36"/>
  <c r="BU39" i="36"/>
  <c r="BT39" i="36"/>
  <c r="BS39" i="36"/>
  <c r="BR39" i="36"/>
  <c r="BQ39" i="36"/>
  <c r="BP39" i="36"/>
  <c r="BO39" i="36"/>
  <c r="BK39" i="36"/>
  <c r="BJ39" i="36"/>
  <c r="BI39" i="36"/>
  <c r="BH39" i="36"/>
  <c r="BG39" i="36"/>
  <c r="BF39" i="36"/>
  <c r="BE39" i="36"/>
  <c r="BD39" i="36"/>
  <c r="BC39" i="36"/>
  <c r="BB39" i="36"/>
  <c r="AX39" i="36"/>
  <c r="AW39" i="36"/>
  <c r="AV39" i="36"/>
  <c r="AU39" i="36"/>
  <c r="AT39" i="36"/>
  <c r="AS39" i="36"/>
  <c r="AR39" i="36"/>
  <c r="AQ39" i="36"/>
  <c r="AP39" i="36"/>
  <c r="AO39" i="36"/>
  <c r="AK39" i="36"/>
  <c r="AJ39" i="36"/>
  <c r="AI39" i="36"/>
  <c r="AH39" i="36"/>
  <c r="AG39" i="36"/>
  <c r="AF39" i="36"/>
  <c r="AE39" i="36"/>
  <c r="AD39" i="36"/>
  <c r="AC39" i="36"/>
  <c r="AB39" i="36"/>
  <c r="X39" i="36"/>
  <c r="W39" i="36"/>
  <c r="V39" i="36"/>
  <c r="U39" i="36"/>
  <c r="T39" i="36"/>
  <c r="S39" i="36"/>
  <c r="R39" i="36"/>
  <c r="Q39" i="36"/>
  <c r="P39" i="36"/>
  <c r="O39" i="36"/>
  <c r="K39" i="36"/>
  <c r="J39" i="36"/>
  <c r="I39" i="36"/>
  <c r="H39" i="36"/>
  <c r="G39" i="36"/>
  <c r="F39" i="36"/>
  <c r="E39" i="36"/>
  <c r="D39" i="36"/>
  <c r="C39" i="36"/>
  <c r="B39" i="36"/>
  <c r="BN2" i="36"/>
  <c r="BA2" i="36"/>
  <c r="AN2" i="36"/>
  <c r="AA2" i="36"/>
  <c r="N2" i="36"/>
  <c r="N1" i="36"/>
  <c r="F42" i="35" l="1"/>
  <c r="G39" i="35"/>
  <c r="E39" i="35"/>
  <c r="D39" i="35"/>
  <c r="C39" i="35"/>
  <c r="B39" i="35"/>
  <c r="F37" i="35"/>
  <c r="F36" i="35"/>
  <c r="F35" i="35"/>
  <c r="F34" i="35"/>
  <c r="F31" i="35"/>
  <c r="F30" i="35"/>
  <c r="F29" i="35"/>
  <c r="F28" i="35"/>
  <c r="F27" i="35"/>
  <c r="F26" i="35"/>
  <c r="F25" i="35"/>
  <c r="F24" i="35"/>
  <c r="F23" i="35"/>
  <c r="F22" i="35"/>
  <c r="F21" i="35"/>
  <c r="F20" i="35"/>
  <c r="F19" i="35"/>
  <c r="F18" i="35"/>
  <c r="F17" i="35"/>
  <c r="F16" i="35"/>
  <c r="F15" i="35"/>
  <c r="F14" i="35"/>
  <c r="F13" i="35"/>
  <c r="F12" i="35"/>
  <c r="F42" i="34"/>
  <c r="G39" i="34"/>
  <c r="E39" i="34"/>
  <c r="D39" i="34"/>
  <c r="C39" i="34"/>
  <c r="B39" i="34"/>
  <c r="F37" i="34"/>
  <c r="F36" i="34"/>
  <c r="F35" i="34"/>
  <c r="F34" i="34"/>
  <c r="F31" i="34"/>
  <c r="F30" i="34"/>
  <c r="F29" i="34"/>
  <c r="F28" i="34"/>
  <c r="F27" i="34"/>
  <c r="F26" i="34"/>
  <c r="F25" i="34"/>
  <c r="F24" i="34"/>
  <c r="F23" i="34"/>
  <c r="F22" i="34"/>
  <c r="F21" i="34"/>
  <c r="F20" i="34"/>
  <c r="F19" i="34"/>
  <c r="F18" i="34"/>
  <c r="F17" i="34"/>
  <c r="F16" i="34"/>
  <c r="F15" i="34"/>
  <c r="F14" i="34"/>
  <c r="F13" i="34"/>
  <c r="F12" i="34"/>
  <c r="F39" i="34" l="1"/>
  <c r="H39" i="34" s="1"/>
  <c r="F39" i="35"/>
  <c r="H39" i="35" s="1"/>
  <c r="BK39" i="33"/>
  <c r="BJ39" i="33"/>
  <c r="BI39" i="33"/>
  <c r="BH39" i="33"/>
  <c r="BG39" i="33"/>
  <c r="BF39" i="33"/>
  <c r="BE39" i="33"/>
  <c r="BD39" i="33"/>
  <c r="BC39" i="33"/>
  <c r="BB39" i="33"/>
  <c r="AX39" i="33"/>
  <c r="AW39" i="33"/>
  <c r="AV39" i="33"/>
  <c r="AU39" i="33"/>
  <c r="AT39" i="33"/>
  <c r="AS39" i="33"/>
  <c r="AR39" i="33"/>
  <c r="AQ39" i="33"/>
  <c r="AP39" i="33"/>
  <c r="AO39" i="33"/>
  <c r="AK39" i="33"/>
  <c r="AJ39" i="33"/>
  <c r="AI39" i="33"/>
  <c r="AH39" i="33"/>
  <c r="AG39" i="33"/>
  <c r="AF39" i="33"/>
  <c r="AE39" i="33"/>
  <c r="AD39" i="33"/>
  <c r="AC39" i="33"/>
  <c r="AB39" i="33"/>
  <c r="X39" i="33"/>
  <c r="W39" i="33"/>
  <c r="V39" i="33"/>
  <c r="U39" i="33"/>
  <c r="T39" i="33"/>
  <c r="S39" i="33"/>
  <c r="R39" i="33"/>
  <c r="Q39" i="33"/>
  <c r="P39" i="33"/>
  <c r="O39" i="33"/>
  <c r="K39" i="33"/>
  <c r="J39" i="33"/>
  <c r="I39" i="33"/>
  <c r="H39" i="33"/>
  <c r="G39" i="33"/>
  <c r="F39" i="33"/>
  <c r="E39" i="33"/>
  <c r="D39" i="33"/>
  <c r="C39" i="33"/>
  <c r="B39" i="33"/>
  <c r="BA2" i="33"/>
  <c r="AN2" i="33"/>
  <c r="AA2" i="33"/>
  <c r="N2" i="33"/>
  <c r="AN1" i="33"/>
  <c r="AA1" i="33"/>
  <c r="BK39" i="32"/>
  <c r="BJ39" i="32"/>
  <c r="BI39" i="32"/>
  <c r="BH39" i="32"/>
  <c r="BG39" i="32"/>
  <c r="BF39" i="32"/>
  <c r="BE39" i="32"/>
  <c r="BD39" i="32"/>
  <c r="BC39" i="32"/>
  <c r="BB39" i="32"/>
  <c r="AX39" i="32"/>
  <c r="AW39" i="32"/>
  <c r="AV39" i="32"/>
  <c r="AU39" i="32"/>
  <c r="AT39" i="32"/>
  <c r="AS39" i="32"/>
  <c r="AR39" i="32"/>
  <c r="AQ39" i="32"/>
  <c r="AP39" i="32"/>
  <c r="AO39" i="32"/>
  <c r="AK39" i="32"/>
  <c r="AJ39" i="32"/>
  <c r="AI39" i="32"/>
  <c r="AH39" i="32"/>
  <c r="AG39" i="32"/>
  <c r="AF39" i="32"/>
  <c r="AE39" i="32"/>
  <c r="AD39" i="32"/>
  <c r="AC39" i="32"/>
  <c r="AB39" i="32"/>
  <c r="X39" i="32"/>
  <c r="W39" i="32"/>
  <c r="V39" i="32"/>
  <c r="U39" i="32"/>
  <c r="T39" i="32"/>
  <c r="S39" i="32"/>
  <c r="R39" i="32"/>
  <c r="Q39" i="32"/>
  <c r="P39" i="32"/>
  <c r="O39" i="32"/>
  <c r="K39" i="32"/>
  <c r="J39" i="32"/>
  <c r="I39" i="32"/>
  <c r="H39" i="32"/>
  <c r="G39" i="32"/>
  <c r="F39" i="32"/>
  <c r="E39" i="32"/>
  <c r="D39" i="32"/>
  <c r="C39" i="32"/>
  <c r="B39" i="32"/>
  <c r="BA2" i="32"/>
  <c r="AN2" i="32"/>
  <c r="AA2" i="32"/>
  <c r="N2" i="32"/>
  <c r="BK39" i="31"/>
  <c r="BJ39" i="31"/>
  <c r="BI39" i="31"/>
  <c r="BH39" i="31"/>
  <c r="BG39" i="31"/>
  <c r="BF39" i="31"/>
  <c r="BE39" i="31"/>
  <c r="BD39" i="31"/>
  <c r="BC39" i="31"/>
  <c r="BB39" i="31"/>
  <c r="AX39" i="31"/>
  <c r="AW39" i="31"/>
  <c r="AV39" i="31"/>
  <c r="AU39" i="31"/>
  <c r="AT39" i="31"/>
  <c r="AS39" i="31"/>
  <c r="AR39" i="31"/>
  <c r="AQ39" i="31"/>
  <c r="AP39" i="31"/>
  <c r="AO39" i="31"/>
  <c r="AK39" i="31"/>
  <c r="AJ39" i="31"/>
  <c r="AI39" i="31"/>
  <c r="AH39" i="31"/>
  <c r="AG39" i="31"/>
  <c r="AF39" i="31"/>
  <c r="AE39" i="31"/>
  <c r="AD39" i="31"/>
  <c r="AC39" i="31"/>
  <c r="AB39" i="31"/>
  <c r="X39" i="31"/>
  <c r="W39" i="31"/>
  <c r="V39" i="31"/>
  <c r="U39" i="31"/>
  <c r="T39" i="31"/>
  <c r="S39" i="31"/>
  <c r="R39" i="31"/>
  <c r="Q39" i="31"/>
  <c r="P39" i="31"/>
  <c r="O39" i="31"/>
  <c r="K39" i="31"/>
  <c r="J39" i="31"/>
  <c r="I39" i="31"/>
  <c r="H39" i="31"/>
  <c r="G39" i="31"/>
  <c r="F39" i="31"/>
  <c r="E39" i="31"/>
  <c r="D39" i="31"/>
  <c r="C39" i="31"/>
  <c r="B39" i="31"/>
  <c r="BA2" i="31"/>
  <c r="AN2" i="31"/>
  <c r="AA2" i="31"/>
  <c r="N2" i="31"/>
  <c r="L42" i="30" l="1"/>
  <c r="M39" i="30"/>
  <c r="K39" i="30"/>
  <c r="J39" i="30"/>
  <c r="I39" i="30"/>
  <c r="H39" i="30"/>
  <c r="G39" i="30"/>
  <c r="F39" i="30"/>
  <c r="E39" i="30"/>
  <c r="D39" i="30"/>
  <c r="C39" i="30"/>
  <c r="B39" i="30"/>
  <c r="L39" i="30" s="1"/>
  <c r="N39" i="30" s="1"/>
  <c r="L37" i="30"/>
  <c r="L36" i="30"/>
  <c r="L35" i="30"/>
  <c r="L34" i="30"/>
  <c r="L31" i="30"/>
  <c r="L30" i="30"/>
  <c r="L29" i="30"/>
  <c r="L28" i="30"/>
  <c r="L27" i="30"/>
  <c r="L26" i="30"/>
  <c r="L25" i="30"/>
  <c r="L24" i="30"/>
  <c r="L23" i="30"/>
  <c r="L22" i="30"/>
  <c r="L21" i="30"/>
  <c r="L20" i="30"/>
  <c r="L19" i="30"/>
  <c r="L18" i="30"/>
  <c r="L17" i="30"/>
  <c r="L16" i="30"/>
  <c r="L15" i="30"/>
  <c r="L14" i="30"/>
  <c r="L13" i="30"/>
  <c r="L12" i="30"/>
  <c r="L42" i="29"/>
  <c r="M39" i="29"/>
  <c r="L39" i="29"/>
  <c r="N39" i="29" s="1"/>
  <c r="K39" i="29"/>
  <c r="J39" i="29"/>
  <c r="I39" i="29"/>
  <c r="H39" i="29"/>
  <c r="G39" i="29"/>
  <c r="F39" i="29"/>
  <c r="E39" i="29"/>
  <c r="D39" i="29"/>
  <c r="C39" i="29"/>
  <c r="B39" i="29"/>
  <c r="L37" i="29"/>
  <c r="L36" i="29"/>
  <c r="L35" i="29"/>
  <c r="L34" i="29"/>
  <c r="L31" i="29"/>
  <c r="L30" i="29"/>
  <c r="L29" i="29"/>
  <c r="L28" i="29"/>
  <c r="L27" i="29"/>
  <c r="L26" i="29"/>
  <c r="L25" i="29"/>
  <c r="L24" i="29"/>
  <c r="L23" i="29"/>
  <c r="L22" i="29"/>
  <c r="L21" i="29"/>
  <c r="L20" i="29"/>
  <c r="L19" i="29"/>
  <c r="L18" i="29"/>
  <c r="L17" i="29"/>
  <c r="L16" i="29"/>
  <c r="L15" i="29"/>
  <c r="L14" i="29"/>
  <c r="L13" i="29"/>
  <c r="L12" i="29"/>
</calcChain>
</file>

<file path=xl/sharedStrings.xml><?xml version="1.0" encoding="utf-8"?>
<sst xmlns="http://schemas.openxmlformats.org/spreadsheetml/2006/main" count="10417" uniqueCount="335">
  <si>
    <t>Table A3.1 (L)</t>
  </si>
  <si>
    <t>Difference in literacy scores between contrast categories, by socio-demographic characteristics (adjusted)</t>
  </si>
  <si>
    <t>Age</t>
  </si>
  <si>
    <t>Gender</t>
  </si>
  <si>
    <t>Immigrant and language background</t>
  </si>
  <si>
    <t>Educational attainment</t>
  </si>
  <si>
    <t>Parents' educational attainment</t>
  </si>
  <si>
    <t>Type of occupation</t>
  </si>
  <si>
    <t>Difference between youngest and oldest adults</t>
  </si>
  <si>
    <t>Difference between men and women</t>
  </si>
  <si>
    <t>Difference between native-born/language and foreign-born/language</t>
  </si>
  <si>
    <t>Difference between adults with tertiary and lower than upper secondary</t>
  </si>
  <si>
    <t>Difference between adults with at least one parent who attained tertiary and neither parent who attained upper secondary</t>
  </si>
  <si>
    <t>Difference between workers in skilled and elementary occupations</t>
  </si>
  <si>
    <t>Score dif.</t>
  </si>
  <si>
    <t>p-value</t>
  </si>
  <si>
    <t>OECD</t>
  </si>
  <si>
    <t>National entities</t>
  </si>
  <si>
    <t>Australia</t>
  </si>
  <si>
    <t>Austria</t>
  </si>
  <si>
    <t>Canada</t>
  </si>
  <si>
    <t>Czech Republic</t>
  </si>
  <si>
    <t>Denmark</t>
  </si>
  <si>
    <t>Estonia</t>
  </si>
  <si>
    <t>Finland</t>
  </si>
  <si>
    <t>France</t>
  </si>
  <si>
    <t>Germany</t>
  </si>
  <si>
    <t>Ireland</t>
  </si>
  <si>
    <t>Italy</t>
  </si>
  <si>
    <t>Japan</t>
  </si>
  <si>
    <t>c</t>
  </si>
  <si>
    <t>Korea</t>
  </si>
  <si>
    <t>Netherlands</t>
  </si>
  <si>
    <t>Norway</t>
  </si>
  <si>
    <t>Poland</t>
  </si>
  <si>
    <t>Slovak Republic</t>
  </si>
  <si>
    <t>Spain</t>
  </si>
  <si>
    <t>Sweden</t>
  </si>
  <si>
    <t>United States</t>
  </si>
  <si>
    <t>Sub-national entities</t>
  </si>
  <si>
    <t>Flanders (Belgium)</t>
  </si>
  <si>
    <t>England (UK)</t>
  </si>
  <si>
    <t>Northern Ireland (UK)</t>
  </si>
  <si>
    <t>England/N. Ireland (UK)</t>
  </si>
  <si>
    <t>Average</t>
  </si>
  <si>
    <t>Partners</t>
  </si>
  <si>
    <r>
      <t>Cyprus</t>
    </r>
    <r>
      <rPr>
        <vertAlign val="superscript"/>
        <sz val="8"/>
        <color theme="1"/>
        <rFont val="Times New Roman"/>
        <family val="1"/>
      </rPr>
      <t>1 2</t>
    </r>
  </si>
  <si>
    <t xml:space="preserve">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2.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
  </si>
  <si>
    <t>Source: Survey of Adult Skills (PIAAC) (2012)</t>
  </si>
  <si>
    <t>Table A3.1 (N)</t>
  </si>
  <si>
    <t>Difference in numeracy scores between contrast categories, by socio-demographic characteristics (adjusted)</t>
  </si>
  <si>
    <t>Notes:</t>
  </si>
  <si>
    <t>Source: Survey of Adult Skills (PIAAC) (2012), Table B3.17(N)</t>
  </si>
  <si>
    <t>Table A3.10 (L)</t>
  </si>
  <si>
    <t>Percentage of adults at each proficiency level in literacy, by level of educational attainment</t>
  </si>
  <si>
    <t>Part I/III</t>
  </si>
  <si>
    <t>Part II/III</t>
  </si>
  <si>
    <t>Part III/III</t>
  </si>
  <si>
    <t>Lower than upper secondary</t>
  </si>
  <si>
    <t>Upper secondary</t>
  </si>
  <si>
    <t>Tertiary</t>
  </si>
  <si>
    <t>Below Level 1</t>
  </si>
  <si>
    <t>Level 1</t>
  </si>
  <si>
    <t>Level 2</t>
  </si>
  <si>
    <t>Level 3</t>
  </si>
  <si>
    <t>Level 4/5</t>
  </si>
  <si>
    <t>%</t>
  </si>
  <si>
    <t>S.E.</t>
  </si>
  <si>
    <t>Cyprus¹ ²</t>
  </si>
  <si>
    <t xml:space="preserve">Notes: </t>
  </si>
  <si>
    <t>Lower than upper seconday includes ISCED 1, 2 and 3C short. Upper secondary education includes ISCED 3A, 3B, 3C long and 4. Tertiary includes ISCED 5A, 5B and 6. Where possible, foreign qualifications are included as per their closest correspondance to the respective national education systems.</t>
  </si>
  <si>
    <t>Table A3.10 (N)</t>
  </si>
  <si>
    <t>Percentage of adults at each proficiency level in numeracy, by level of educational attainment</t>
  </si>
  <si>
    <t>Table A3.10 (P)</t>
  </si>
  <si>
    <t>Percentage of adults at each proficiency level in problem solving in technology-rich environments, by level of educational attainment</t>
  </si>
  <si>
    <t>No experience/ failed core</t>
  </si>
  <si>
    <t>m</t>
  </si>
  <si>
    <t xml:space="preserve">Lower than upper secondary includes ISCED 1, 2 and 3C short. Upper secondary education includes ISCED 3A, 3B, 3C long and 4. Tertiary includes ISCED 5A, 5B and 6. Where possible, foreign qualifications are included as per their closest correspondance to the respective national education systems. Cyprus¹ ², France, Italy and Spain did not participate in the problem solving in technology-rich environments assessment. </t>
  </si>
  <si>
    <t>Table A3.11 (L)</t>
  </si>
  <si>
    <t>Likelihood of 16-24 year-olds scoring at or below Level 2 in literacy, by education and work status (adjusted)</t>
  </si>
  <si>
    <t>In education only (reference)</t>
  </si>
  <si>
    <t>In education and work</t>
  </si>
  <si>
    <t>In work only</t>
  </si>
  <si>
    <t>Neither in education nor work but has been in education or training during previous 12 months</t>
  </si>
  <si>
    <t>Neither in education nor work and has not been in education or training during previous 12 months</t>
  </si>
  <si>
    <t>Odds ratio</t>
  </si>
  <si>
    <t>n</t>
  </si>
  <si>
    <t>a</t>
  </si>
  <si>
    <t xml:space="preserve">Notes: Odds ratios are adjusted for age, gender, type of occupation, and immigrant, language and socio-economic background. </t>
  </si>
  <si>
    <t>Table A3.11 (N)</t>
  </si>
  <si>
    <t>Likelihood of 16-24 year-olds scoring at or below Level 2 in numeracy, by education and work status (adjusted)</t>
  </si>
  <si>
    <t>Table A3.11 (P)</t>
  </si>
  <si>
    <t>Likelihood of 16-24 year-olds scoring at or below Level 2 in problem solving in technology-rich environments, by education and work status (adjusted)</t>
  </si>
  <si>
    <t xml:space="preserve">Notes: Odds ratios are adjusted for age, gender, type of occupation, and immigrant, language and socio-economic background. Cyprus¹ ², Italy and Spain did not participate in the problem solving in technology-rich environments assessment. </t>
  </si>
  <si>
    <t>Table A3.12 (L)</t>
  </si>
  <si>
    <t>Likelihood of scoring at or below Level 2 in literacy, by respondent’s and parents’ level of education (adjusted)</t>
  </si>
  <si>
    <t>Both respondent and at least one parent with upper secondary or higher</t>
  </si>
  <si>
    <t>Respondent's education lower than upper secondary, at least one parent with upper secondary or higher</t>
  </si>
  <si>
    <t>Respondent's education at least upper secondary, neither parent attained upper secondary</t>
  </si>
  <si>
    <t>Both respondent and neither parent attained upper secondary</t>
  </si>
  <si>
    <t>Other</t>
  </si>
  <si>
    <t>Notes: Odds ratios are adjusted for age, gender, type of occupation, and immigrant and language background.</t>
  </si>
  <si>
    <t>Table A3.12 (N)</t>
  </si>
  <si>
    <t>Likelihood of scoring at or below Level 2 in numeracy, by respondent’s and parents’ level of education (adjusted)</t>
  </si>
  <si>
    <t>Table A3.12 (P)</t>
  </si>
  <si>
    <t>Likelihood of scoring at or below Level 2 in problem solving in technology-rich environments, by respondent’s and parents’ level of education (adjusted)</t>
  </si>
  <si>
    <t xml:space="preserve">Notes: Odds ratios are adjusted for age, gender, type of occupation, and immigrant and language background. Cyprus¹ ², Italy and Spain did not participate in the problem solving in technology-rich environments assessment. </t>
  </si>
  <si>
    <t>Table A3.13 (L)</t>
  </si>
  <si>
    <t>Likelihood of 45-65 year-olds scoring at or below Level 2 in literacy, by gender and by respondent’s and parents’ educational attainment (adjusted)</t>
  </si>
  <si>
    <t>Both men's and one/both parent's education at least upper secondary</t>
  </si>
  <si>
    <t>Both women's and one/both parent's education at least upper secondary</t>
  </si>
  <si>
    <t>Men's education less than upper secondary, one/both parent's education at least upper secondary</t>
  </si>
  <si>
    <t>Women's education less than upper secondary, one/both parent's education at least upper secondary</t>
  </si>
  <si>
    <t>Men's education at least upper secondary, neither parent attained upper secondary</t>
  </si>
  <si>
    <t>Women's education at least upper secondary, neither parent attained upper secondary</t>
  </si>
  <si>
    <t>Both men's and their parent's education less than upper secondary</t>
  </si>
  <si>
    <t>Both women's and their parent's education less than upper secondary</t>
  </si>
  <si>
    <t>Notes: Odds ratios are adjusted for age, type of occupation, and immigrant and language background.</t>
  </si>
  <si>
    <t>Table A3.13 (N)</t>
  </si>
  <si>
    <t>Likelihood of 45-65 year-olds scoring at or below Level 2 in numeracy, by gender and by respondent’s and parents’ educational attainment (adjusted)</t>
  </si>
  <si>
    <t>Table A3.13 (P)</t>
  </si>
  <si>
    <t>Likelihood of 45-65 year-olds scoring at or below Level 2 in problem solving in technology-rich environments, by gender and by respondent’s and parents’ educational attainment (adjusted)</t>
  </si>
  <si>
    <t xml:space="preserve">Notes: Odds ratios are adjusted for age, type of occupation, and immigrant and language background. Cyprus¹ ², Italy and Spain did not participate in the problem solving in technology-rich environments assessment. </t>
  </si>
  <si>
    <t>Table A3.14 (L)</t>
  </si>
  <si>
    <t xml:space="preserve">Mean literacy proficiency, by immigrant background, and score difference between native- and foreign-born adults
</t>
  </si>
  <si>
    <t>Native-born</t>
  </si>
  <si>
    <t>Foreign-born</t>
  </si>
  <si>
    <t xml:space="preserve">Difference between foreign- and Native-born </t>
  </si>
  <si>
    <t>Total</t>
  </si>
  <si>
    <t>Recent immigrants</t>
  </si>
  <si>
    <t>Established immigrants</t>
  </si>
  <si>
    <t>Mean score</t>
  </si>
  <si>
    <t>Dif.</t>
  </si>
  <si>
    <t>Information about years since immigration is not available for Australia.</t>
  </si>
  <si>
    <t>Table A3.14 (N)</t>
  </si>
  <si>
    <t xml:space="preserve">Mean numeracy proficiency, by immigrant background, and score difference between native- and foreign-born adults
</t>
  </si>
  <si>
    <t>Table A3.15 (L)</t>
  </si>
  <si>
    <t>Mean literacy proficiency, by immigrant and language background, and score difference between native-born/ native language and foreign-born/ foreign language</t>
  </si>
  <si>
    <t>Native-born and native language</t>
  </si>
  <si>
    <t>Native-born and foreign language</t>
  </si>
  <si>
    <t>Foreign-born and native language</t>
  </si>
  <si>
    <t>Foreign-born and foreign language</t>
  </si>
  <si>
    <t xml:space="preserve">Difference between Native-born/-language and foreign-born/-language
</t>
  </si>
  <si>
    <t>Table A3.15 (N)</t>
  </si>
  <si>
    <t>Mean numeracy proficiency, by immigrant and language background, and score difference between native-born/ native language and foreign-born/ foreign language</t>
  </si>
  <si>
    <t xml:space="preserve">Difference between native-born/language and foreign-born/language
</t>
  </si>
  <si>
    <t>Table A3.16 (L)</t>
  </si>
  <si>
    <t>Percentage of adults at each proficiency level in literacy, by immigrant and language background</t>
  </si>
  <si>
    <t>Part I/IV</t>
  </si>
  <si>
    <t>Part II/IV</t>
  </si>
  <si>
    <t>Part III/IV</t>
  </si>
  <si>
    <t>Part IV/IV</t>
  </si>
  <si>
    <t>Table A3.16 (N)</t>
  </si>
  <si>
    <t>Percentage of adults at each proficiency level in numeracy, by immigrant and language background</t>
  </si>
  <si>
    <t>Table A3.16 (P)</t>
  </si>
  <si>
    <t>Percentage of adults at each proficiency level in problem solving in technology-rich environments, by immigrant and language background</t>
  </si>
  <si>
    <t>Table A3.17 (L)</t>
  </si>
  <si>
    <t>Likelihood of scoring at or below Level 2 in literacy, by immigrant, language and socio-economic background (adjusted)</t>
  </si>
  <si>
    <t>Native-born/ native language, at least one parent with upper secondary or higher</t>
  </si>
  <si>
    <t>Native-born/ native language, neither parent attained upper secondary</t>
  </si>
  <si>
    <t>Foreign-born/ foreign language, at least one parent with upper secondary or higher</t>
  </si>
  <si>
    <t>Foreign-born/ foreign language, neither parent attained upper secondary</t>
  </si>
  <si>
    <t>Table A3.17 (N)</t>
  </si>
  <si>
    <t>Likelihood of scoring at or below Level 2 in numeracy, by immigrant, language and socio-economic background (adjusted)</t>
  </si>
  <si>
    <t>Table A3.2 (L)</t>
  </si>
  <si>
    <t>Mean literacy proficiency, by 10-year age groups, and score difference between youngest and oldest adults</t>
  </si>
  <si>
    <t>16-24  year-olds</t>
  </si>
  <si>
    <t>25-34 year-olds</t>
  </si>
  <si>
    <t>35-44 year-olds</t>
  </si>
  <si>
    <t>45-54 year-olds</t>
  </si>
  <si>
    <t>55-65 year-olds</t>
  </si>
  <si>
    <r>
      <t>Cyprus</t>
    </r>
    <r>
      <rPr>
        <vertAlign val="superscript"/>
        <sz val="8"/>
        <color theme="1"/>
        <rFont val="Arial"/>
        <family val="2"/>
      </rPr>
      <t>1 2</t>
    </r>
  </si>
  <si>
    <t>Table A3.2 (N)</t>
  </si>
  <si>
    <t>Mean numeracy proficiency, by 10-year age groups, and score difference between youngest and oldest adults</t>
  </si>
  <si>
    <t>Table A3.3 (L)</t>
  </si>
  <si>
    <t>Percentage of adults at each proficiency level in literacy, by 10-year age groups</t>
  </si>
  <si>
    <t>Part I/V</t>
  </si>
  <si>
    <t>Part II/V</t>
  </si>
  <si>
    <t>Part III/V</t>
  </si>
  <si>
    <t>Part IV/V</t>
  </si>
  <si>
    <t>Part V/V</t>
  </si>
  <si>
    <t>16-24 year-olds</t>
  </si>
  <si>
    <t>Below level 1</t>
  </si>
  <si>
    <t>Table A3.3 (N)</t>
  </si>
  <si>
    <t>Percentage of adults at each proficiency level in numeracy, by 10-year age groups</t>
  </si>
  <si>
    <t>Table A3.3 (P)</t>
  </si>
  <si>
    <t>Table A3.3(P)</t>
  </si>
  <si>
    <t>Percentage of adults at each proficiency level in problem solving in technology-rich environments, by 10-year age groups</t>
  </si>
  <si>
    <t>25-34  year-olds</t>
  </si>
  <si>
    <t>35-44  year-olds</t>
  </si>
  <si>
    <t>55-65  year-olds</t>
  </si>
  <si>
    <t>No experience/failed core</t>
  </si>
  <si>
    <t xml:space="preserve">Notes: Cyprus¹, France, Italy and Spain did not participate in the problem solving in technology-rich environments assessment. </t>
  </si>
  <si>
    <t>Table A3.4 (L)</t>
  </si>
  <si>
    <t xml:space="preserve">Mean litearcy proficiency, by gender, and score difference between men and women
</t>
  </si>
  <si>
    <t>Men</t>
  </si>
  <si>
    <t>Women</t>
  </si>
  <si>
    <t>Table A3.4 (N)</t>
  </si>
  <si>
    <t xml:space="preserve">Mean numeracy proficiency, by gender, and score difference between men and women
</t>
  </si>
  <si>
    <t>Table A3.5 (L)</t>
  </si>
  <si>
    <t>Percentage of adults at each proficiency level in literacy, by gender and labour force status</t>
  </si>
  <si>
    <t>Part I/VI</t>
  </si>
  <si>
    <t>Part II/VI</t>
  </si>
  <si>
    <t>Part III/VI</t>
  </si>
  <si>
    <t>Part IV/VI</t>
  </si>
  <si>
    <t>Part V/VI</t>
  </si>
  <si>
    <t>Part VI/VI</t>
  </si>
  <si>
    <t>Women in labour force</t>
  </si>
  <si>
    <t>Women not in labour force</t>
  </si>
  <si>
    <t>Men in labour force</t>
  </si>
  <si>
    <t>Men not in labour force</t>
  </si>
  <si>
    <t>Table A3.5 (N)</t>
  </si>
  <si>
    <t>Percentage of adults at each proficiency level in numeracy, by gender and labour force status</t>
  </si>
  <si>
    <t>Table A3.5 (P)</t>
  </si>
  <si>
    <t>Percentage of adults at each proficiency level in problem solving in technology-rich environments, by gender and labour force status</t>
  </si>
  <si>
    <t xml:space="preserve">Notes: Cyprus¹ ², France, Italy and Spain did not participate in the problem solving in technology-rich environments assessment. </t>
  </si>
  <si>
    <t>Table A3.6 (L)</t>
  </si>
  <si>
    <t xml:space="preserve">Mean literacy proficiency and score difference, by parents’ educational attainment </t>
  </si>
  <si>
    <t>Neither parent attained upper secondary</t>
  </si>
  <si>
    <t>At least one parent attained upper secondary</t>
  </si>
  <si>
    <t>At least one parent attained tertiary</t>
  </si>
  <si>
    <t>Difference between adults with at least one parent who attained tertiary and neither parent attained upper secondary</t>
  </si>
  <si>
    <t>Table A3.6 (N)</t>
  </si>
  <si>
    <t xml:space="preserve">Mean numeracy proficiency and score difference, by parents’ educational attainment 
</t>
  </si>
  <si>
    <t>Lower than upper seconday includes ISCED 1, 2 and 3C short. Upper secondary education includes ISCED 3A, 3B, 3C long and 4. Tertiary includes ISCED 5A, 5B and 6.</t>
  </si>
  <si>
    <t>Table A3.7 (L)</t>
  </si>
  <si>
    <t>Percentage of adults at each proficiency level in literacy, by parents' educational attainment</t>
  </si>
  <si>
    <t>Table A3.7 (N)</t>
  </si>
  <si>
    <t>Percentage of adults at each proficiency level in numeracy, by parents' educational attainment</t>
  </si>
  <si>
    <t>Table A3.7 (P)</t>
  </si>
  <si>
    <t>Percentage of adults at each proficiency level in problem solving in technology-rich environments, by parents' educational attainment</t>
  </si>
  <si>
    <t>At least one parent has attained upper secondary</t>
  </si>
  <si>
    <t xml:space="preserve">Lower than upper secondary includes ISCED 1, 2 and 3C short. Upper secondary education includes ISCED 3A, 3B, 3C long and 4. Tertiary includes ISCED 5A, 5B and 6.  Cyprus¹ ², France, Italy and Spain did not participate in the problem solving in technology-rich environments assessment. </t>
  </si>
  <si>
    <t>Table A3.8 (L)</t>
  </si>
  <si>
    <t xml:space="preserve">Mean literacy proficiency, by parents' educational attainment, and impact of parents' education on proficiency, adults aged 16-24, 25-44 and 45-65
</t>
  </si>
  <si>
    <t>25-44 year-olds</t>
  </si>
  <si>
    <t>45-65 year-olds</t>
  </si>
  <si>
    <t>16-65 year-olds</t>
  </si>
  <si>
    <t>Slope of the socio-economic gradient</t>
  </si>
  <si>
    <t>Slope of socio-economic gradient</t>
  </si>
  <si>
    <t>Slope</t>
  </si>
  <si>
    <t>The slope of the socio-economic gradient is based on the trend line connecting mean scores for each level of parents' educational attainment. Lower than upper seconday includes ISCED 1, 2 and 3C short. Upper secondary education includes ISCED 3A, 3B, 3C long and 4. Tertiary includes ISCED 5A, 5B and 6.</t>
  </si>
  <si>
    <t>The slope of the socio-economic gradient is based on the trend line connecting mean scores for each level of parents' educational attainment. Lower than upper secondary includes ISCED 1, 2 and 3C short. Upper secondary education includes ISCED 3A, 3B, 3C long and 4. Tertiary includes ISCED 5A, 5B and 6.</t>
  </si>
  <si>
    <t>Table A3.8 (N)</t>
  </si>
  <si>
    <t xml:space="preserve">Mean numeracy proficiency, by parents' educational attainment and impact of parents' educational attainment, adults aged 16-24, 25-44 and 45-65
</t>
  </si>
  <si>
    <t>Table A3.9 (L)</t>
  </si>
  <si>
    <t xml:space="preserve">Mean literacy proficiency, by level of educational attainment, and score difference between high- and low-educated adults </t>
  </si>
  <si>
    <t>Table A3.9 (N)</t>
  </si>
  <si>
    <t xml:space="preserve">Mean numeracy proficiency, by educational attainment, and score difference between high- and low-educated adults </t>
  </si>
  <si>
    <t>Table A3.17 (P)</t>
  </si>
  <si>
    <t>Likelihood of scoring at or below Level 2 in problem solving in technology-rich environments, by immigrant, language and socio-economic background (adjusted)</t>
  </si>
  <si>
    <t>Table A3.18 (L)</t>
  </si>
  <si>
    <t>Likelihood of scoring at or below Level 1, or receiving no score, in literacy, by immigrant and language background, and gender (adjusted)</t>
  </si>
  <si>
    <t>Native-born and native language, men</t>
  </si>
  <si>
    <t>Native-born and native language, women</t>
  </si>
  <si>
    <t>Foreign-born and foreign language, men</t>
  </si>
  <si>
    <t>Foreign-born and foreign language, women</t>
  </si>
  <si>
    <t>Table A3.18 (N)</t>
  </si>
  <si>
    <t>Likelihood of scoring at or below Level 1, or receiving no score, in numeracy, by immigrant and language background, and gender (adjusted)</t>
  </si>
  <si>
    <t>Table A3.18 (P)</t>
  </si>
  <si>
    <t>Likelihood of scoring at or below Level 1, or receiving no score, in problem solving in technology-rich environments, by immigrant and language background, and gender (adjusted)</t>
  </si>
  <si>
    <t>Table A3.19 (L)</t>
  </si>
  <si>
    <t xml:space="preserve">Mean literacy proficiency, by type of occupation, and score difference between workers in skilled and elementary occupations
</t>
  </si>
  <si>
    <t>Skilled occupations</t>
  </si>
  <si>
    <t>Semi-skilled white-collar occupations</t>
  </si>
  <si>
    <t>Semi-skilled blue-collar occupations</t>
  </si>
  <si>
    <t>Elementary occupations</t>
  </si>
  <si>
    <t xml:space="preserve">Includes all adults who worked during the previous five years. Skilled occupations include: legislators, senior officials and managers; professionals; technicians and associate professionals. Semi-skilled white-collar occupations include: clerks; service workers and shop and market sales workers. Semi-skilled blue-collar occupations include: skilled agricultural and fishery workers; craft and related trades workers; plant and machine operators and assemblers. </t>
  </si>
  <si>
    <t>Table A3.19 (N)</t>
  </si>
  <si>
    <t xml:space="preserve">Mean numeracy proficiency, by type of occupation, and score difference between workers in skilled and elementary occupations
</t>
  </si>
  <si>
    <t>Table A3.20 (L)</t>
  </si>
  <si>
    <t>Percentage of adults who worked during previous five years at each proficiency level in literacy, by type of occupation</t>
  </si>
  <si>
    <t>Table A3.20 (N)</t>
  </si>
  <si>
    <t>Percentage of adults who worked during previous five years at each proficiency level in numeracy, by type of occupation</t>
  </si>
  <si>
    <t xml:space="preserve"> Includes all adults who have worked in the last five years. Skilled occupations include: legislators, senior officials and managers; professionals; technicians and associate professionals. Semi-skilled white-collar occupations include: clerks; service workers and shop and market sales workers. Semi-skilled blue-collar occupations include: skilled agricultural and fishery workers; craft and related trades workers; plant and machine operators and assemblers. </t>
  </si>
  <si>
    <t>Table A3.20 (P)</t>
  </si>
  <si>
    <t>Percentage of adults who worked during previous five years at each proficiency level in problem solving in technology-rich environments, by type of occupation</t>
  </si>
  <si>
    <t xml:space="preserve">Includes all adults who worked during the previous five years. Skilled occupations include: legislators, senior officials and managers; professionals; technicians and associate professionals. Semi-skilled white-collar occupations include: clerks; service workers and shop and market sales workers. Semi-skilled blue-collar occupations include: skilled agricultural and fishery workers; craft and related trades workers; plant and machine operators and assemblers. Cyprus¹ ², France, Italy and Spain did not participate in the problem solving in technology-rich environments assessment. </t>
  </si>
  <si>
    <t xml:space="preserve"> Includes all adults who have worked in the last five years. Skilled occupations include: legislators, senior officials and managers; professionals; technicians and associate professionals. Semi-skilled white-collar occupations include: clerks; service workers and shop and market sales workers. Semi-skilled blue-collar occupations include: skilled agricultural and fishery workers; craft and related trades workers; plant and machine operators and assemblers. Cyprus¹ ², France, Italy and Spain did not participate in the problem solving in technology-rich environments assessment. </t>
  </si>
  <si>
    <t>Table A3.21 (L)</t>
  </si>
  <si>
    <t>Likelihood of scoring at or below Level 2 in literacy, by educational attainment and type of occupation (adjusted)</t>
  </si>
  <si>
    <t>Workers in skilled occupations, attained upper secondary or higher</t>
  </si>
  <si>
    <t>Workers in low/semi-skilled occupations, attained upper secondary or higher</t>
  </si>
  <si>
    <t>Workers in skilled occupations, did not attain upper secondary</t>
  </si>
  <si>
    <t>Workers in low/semi- skilled occupations, did not attain upper secondary</t>
  </si>
  <si>
    <t>Non-employed</t>
  </si>
  <si>
    <t>Notes: Odds ratios are adjusted for age, gender, and socio-economic, immigrant and language background. Skilled occupations include: legislators, senior officials and managers (ISCO 1); professionals (ISCO 2); technicians and associate professionals (ISCO 3). Semi-skilled occupations include: clerks (ISCO 4); service workers and shop and market sales workers (ISCO 5); skilled agricultural and fishery workers (ISCO 6); craft and related trades workers (ISCO 7); plant and machine operators and assemblers (ISCO 8). Low-skilled occupations refer to elementary occupations (ISCO 9).</t>
  </si>
  <si>
    <t>Table A3.21 (N)</t>
  </si>
  <si>
    <t>Likelihood of scoring at or below Level 2 in numeracy, by educational attainment and type of occupation (adjusted)</t>
  </si>
  <si>
    <t>Workers in low-/semi-skilled occupations, attained upper secondary or higher</t>
  </si>
  <si>
    <t>Workers in low-/semi-skilled occupations, did not attain upper secondary</t>
  </si>
  <si>
    <t>Table A3.21 (P)</t>
  </si>
  <si>
    <t>Likelihood of scoring at or below Level 2 in problem solving in technology-rich environments, by educational attainment and type of occupation (adjusted)</t>
  </si>
  <si>
    <t>Table A3.22 (L)</t>
  </si>
  <si>
    <t>Likelihood of scoring at or below Level 1, or receiving no score, in literacy, by age, gender and type of occupation (adjusted)</t>
  </si>
  <si>
    <t>Men in skilled occupations, aged 25-44</t>
  </si>
  <si>
    <t>Men in low-/semi- skilled occupations, aged 25-44</t>
  </si>
  <si>
    <t>Men in skilled occupations, aged 45-65</t>
  </si>
  <si>
    <t>Men in low-/semi-skilled occupations, aged 45-65</t>
  </si>
  <si>
    <t>Women in skilled occupations, aged 25-44</t>
  </si>
  <si>
    <t>Women in low-/semi-skilled occupations, aged 25-44</t>
  </si>
  <si>
    <t>Women in skilled occupations, aged 45-65</t>
  </si>
  <si>
    <t>Women in low-/semi-skilled occupations, aged 45-65</t>
  </si>
  <si>
    <t>Notes: Odds ratios are adjusted for education, and socio-economic, immigrant and language background. Skilled occupations include: legislators, senior officials and managers (ISCO 1); professionals (ISCO 2); technicians and associate professionals (ISCO 3). Semi-skilled occupations include: clerks (ISCO 4); service workers and shop and market sales workers (ISCO 5); skilled agricultural and fishery workers (ISCO 6); craft and related trades workers (ISCO 7); plant and machine operators and assemblers (ISCO 8). Low-skilled occupations refer to elementary occupations (ISCO 9).</t>
  </si>
  <si>
    <t>Table A3.22 (N)</t>
  </si>
  <si>
    <t>Likelihood of scoring at or below Level 1, or receiving no score, in numeracy, by age, gender and type of occupation (adjusted)</t>
  </si>
  <si>
    <t>Men in low-/semi-skilled occupations, aged 25-44</t>
  </si>
  <si>
    <t>Table A3.22 (P)</t>
  </si>
  <si>
    <t>Likelihood of scoring at or below Level 1, or receiving no score, in problem solving in technology-rich environments, by age, gender and type of occupation (adjusted)</t>
  </si>
  <si>
    <t>Men in low/semi- skilled occupations, aged 25-44</t>
  </si>
  <si>
    <t>Men in low/semi- skilled occupations, aged 45-65</t>
  </si>
  <si>
    <t>Women in low/semi- skilled occupations, aged 25-44</t>
  </si>
  <si>
    <t>Women in low/semi- skilled occupations, aged 45-65</t>
  </si>
  <si>
    <t>Skills Outlook 2013: First results from the Survey of Adults Skills</t>
  </si>
  <si>
    <t>Annex A - Chapter 3</t>
  </si>
  <si>
    <t>© OECD 2013</t>
  </si>
  <si>
    <t>Russian Federation³</t>
  </si>
  <si>
    <r>
      <t xml:space="preserve">3. The data from the Russian Federation are preliminary and may be subject to change. Readers should note that the sample for the Russian Federation does not include the population of the Moscow municipal area. The data published, therefore, do not represent the entire resident population aged 16-65 in Russia but rather the population of Russia excluding the population residing in the Moscow municipal area. More detailed information regarding the data from the Russian Federation as well as that of other countries can be found in the </t>
    </r>
    <r>
      <rPr>
        <i/>
        <sz val="8"/>
        <color theme="1"/>
        <rFont val="Arial"/>
        <family val="2"/>
      </rPr>
      <t>Technical Report of the Survey of Adult Skills (OECD, 2013, forthcoming).</t>
    </r>
    <r>
      <rPr>
        <sz val="8"/>
        <color theme="1"/>
        <rFont val="Arial"/>
        <family val="2"/>
      </rPr>
      <t xml:space="preserve">
</t>
    </r>
  </si>
  <si>
    <t>Notes: Lower than upper secondary includes ISCED 1, 2 and 3C short. Upper secondary education includes ISCED 3A, 3B, 3C long and 4. Tertiary includes ISCED 5A, 5B and 6.</t>
  </si>
  <si>
    <t>Russian Federation</t>
  </si>
  <si>
    <t>Notes: Differences are based on a regression model and take account of differences associated with the following variables: age, gender, education, immigration and language background, socio-economic background, and type of occupation. Only the score-point differences between two contrast categories are shown, which is useful for showing the relative significance of each socio-demographic variable vis-a-vis observed score-point differences. Differences for Russian Federation are missing due to the lack of the language variables.</t>
  </si>
  <si>
    <t>Version 2 - Last updated: 12-Dec-2013</t>
  </si>
  <si>
    <t>Differences are based on a regression model and take account of differences associated with the following variables: age, gender, education, immigration and language background, socio-economic background, and type of occupation. Only the score-point differences between two contrast categories are shown which is useful for showing the relative significance of each socio-demographic variable vis-a-vis observed score-point differences.  Differences for Russian Federation are missing due to the lack of the language variables.</t>
  </si>
  <si>
    <t>Notes: Native language refers to whether the first or second language learned as a child is the same as the language of assessment, and not whether the language has official status. Foreign language refers to whether the first or second language learned as a child is not the same as the language of assessment. Thus in some cases, foreign language might refer to minority languages in which the assessment was not administered. Estimates for the Russian Federation are missing due to the lack of language variables.</t>
  </si>
  <si>
    <t>Native language refers to whether the first or second language learned as a child is the same as the language of assessment, and not whether the language has official status. Foreign language refers to whether the first or second language learned as a child is not the same as the language of assessment. Thus in some cases, foreign language might refer to minority languages in which the assessment was not administered. Estimates for the Russian Federation are missing due to the lack of language variables.</t>
  </si>
  <si>
    <t>Native language refers to whether the first or second language learned as a child is the same as the language of assessment, and not whether the language has official status. Foreign language refers to whether the first or second language learned as a child is not the same as the language of assessment. Thus in some cases, foreign language might refer to minority languages in which the assessment was not administered. Cyprus¹ ², France, Italy and Spain did not participate in the problem solving in technology-rich environments assessment. Estimates for the Russian Federation are missing due to the lack of language variables.</t>
  </si>
  <si>
    <r>
      <t xml:space="preserve">3. The data from the Russian Federation are preliminary and may be subject to change. Readers should note that the sample for the Russian Federation does not include the population of the Moscow municipal area. The data published, therefore, do not represent the entire resident population aged 16-65 in Russia but rather the population of Russia excluding the population residing in the Moscow municipal area. More detailed information regarding the data from the Russian Federation as well as that of other countries can be found in the </t>
    </r>
    <r>
      <rPr>
        <i/>
        <sz val="8"/>
        <color theme="1"/>
        <rFont val="Arial"/>
        <family val="2"/>
      </rPr>
      <t xml:space="preserve">Technical Report of the Survey of Adult Skills (OECD, 2013, forthcoming). </t>
    </r>
    <r>
      <rPr>
        <sz val="8"/>
        <color theme="1"/>
        <rFont val="Arial"/>
        <family val="2"/>
      </rPr>
      <t xml:space="preserve">
</t>
    </r>
  </si>
  <si>
    <t>Notes: Odds ratios are adjusted for age, gender, education and type of occupation. Estimates for the Russian Federation are missing due to the lack of language variables.</t>
  </si>
  <si>
    <t>Notes: Odds ratios are adjusted for age, gender, education and type of occupation. Cyprus¹ ², France, Italy and Spain did not participate in the problem solving in technology-rich environments assessment. Estimates for the Russian Federation are missing due to the lack of language variables.</t>
  </si>
  <si>
    <t>Notes: Odds ratios are adjusted for age, education, socio-economic background and type of occupation. Estimates for the Russian Federation are missing due to the lack of language variables.</t>
  </si>
  <si>
    <t>Notes: Odds ratios are adjusted for age, education, socio-economic background and type of occupation. Cyprus¹ ², France, Italy and Spain did not participate in the problem solving in technology-rich environments assessment. Estimates for the Russian Federation are missing due to the lack of language variables.</t>
  </si>
  <si>
    <t xml:space="preserve">Notes: Odds ratios are adjusted for age, gender, and socio-economic, immigrant and language background. Skilled occupations include: legislators, senior officials and managers (ISCO 1); professionals (ISCO 2); technicians and associate professionals (ISCO 3). Semi-skilled occupations include: clerks (ISCO 4); service workers and shop and market sales workers (ISCO 5); skilled agricultural and fishery workers (ISCO 6); craft and related trades workers (ISCO 7); plant and machine operators and assemblers (ISCO 8). Low-skilled occupations refer to elementary occupations (ISCO 9). Cyprus¹ ², France, Italy and Spain did not participate in the problem solving in technology-rich environments assessment. </t>
  </si>
  <si>
    <t xml:space="preserve">Notes: Odds ratios are adjusted for education, and socio-economic, immigrant and language background. Skilled occupations include: legislators, senior officials and managers (ISCO 1); professionals (ISCO 2); technicians and associate professionals (ISCO 3). Semi-skilled occupations include: clerks (ISCO 4); service workers and shop and market sales workers (ISCO 5); skilled agricultural and fishery workers (ISCO 6); craft and related trades workers (ISCO 7); plant and machine operators and assemblers (ISCO 8). Low-skilled occupations refer to elementary occupations (ISCO 9). Cyprus¹ ², France, Italy and Spain did not participate in the problem solving in technology-rich environments assessment. </t>
  </si>
  <si>
    <t>Data for France and the Russian Federation have been added.</t>
  </si>
  <si>
    <r>
      <rPr>
        <b/>
        <sz val="20"/>
        <color theme="4"/>
        <rFont val="Arial"/>
        <family val="2"/>
      </rPr>
      <t>Reader’s Guide for the web-package</t>
    </r>
    <r>
      <rPr>
        <sz val="10"/>
        <color theme="1"/>
        <rFont val="Arial"/>
        <family val="2"/>
      </rPr>
      <t xml:space="preserve">
</t>
    </r>
    <r>
      <rPr>
        <b/>
        <sz val="11"/>
        <color theme="4"/>
        <rFont val="Arial"/>
        <family val="2"/>
      </rPr>
      <t>Data underlying the figures</t>
    </r>
    <r>
      <rPr>
        <sz val="10"/>
        <color theme="1"/>
        <rFont val="Arial"/>
        <family val="2"/>
      </rPr>
      <t xml:space="preserve">
The figures and tables share a common reference number, are numbered according to the corresponding chapters, and include an abbreviation in brackets to denote one of the three direct measures of skills for which there is data in the Survey of Adult Skills (PIAAC) – literacy (L), numeracy (N) and problem solving in technology-rich environments (P). As an example, Figure 3.1 (L) denotes the first figure in Chapter 3 based on the literacy scale and it has Table 3.1 (L) as a corresponding data table in Annex A. 
Unless otherwise stated, the population underlying each of the figures and tables covers adults aged 16 to 65.
</t>
    </r>
    <r>
      <rPr>
        <b/>
        <sz val="11"/>
        <color theme="4"/>
        <rFont val="Arial"/>
        <family val="2"/>
      </rPr>
      <t>Calculating international averages (means)</t>
    </r>
    <r>
      <rPr>
        <sz val="10"/>
        <color theme="1"/>
        <rFont val="Arial"/>
        <family val="2"/>
      </rPr>
      <t xml:space="preserve">
Most figures and tables include a cross-country average in addition to values for individual countries or sub-national entities. The average in each figure or table corresponds to the arithmetic mean of the respective estimates for each of the OECD member countries included in the figure or table. As partner countries, Cyprus¹ ² and the Russian Federation are not included in the cross-country averages presented in any of the figures or tables.
</t>
    </r>
    <r>
      <rPr>
        <b/>
        <sz val="11"/>
        <color theme="4"/>
        <rFont val="Arial"/>
        <family val="2"/>
      </rPr>
      <t>Standard error (S.E.)</t>
    </r>
    <r>
      <rPr>
        <sz val="10"/>
        <color theme="1"/>
        <rFont val="Arial"/>
        <family val="2"/>
      </rPr>
      <t xml:space="preserve">
The statistical estimates presented in this file are based on samples of adults, rather than values that could be calculated if every person in the target population in every country had answered every question. Therefore, each estimate has a degree of uncertainty associated with sampling and measurement error, which can be expressed as a standard error. The use of confidence intervals provides a way to make inferences about the population means and proportions in a manner that reflects the uncertainty associated with the sample estimates. In this file, confidence intervals are stated at 95% confidence level. In other words, the result for the corresponding population would lie within the confidence interval in 95 out of 100 replications of the measurement on different samples drawn from the same population.
</t>
    </r>
    <r>
      <rPr>
        <b/>
        <sz val="11"/>
        <color theme="4"/>
        <rFont val="Arial"/>
        <family val="2"/>
      </rPr>
      <t>Statistical significance</t>
    </r>
    <r>
      <rPr>
        <sz val="10"/>
        <color theme="1"/>
        <rFont val="Arial"/>
        <family val="2"/>
      </rPr>
      <t xml:space="preserve">
Differences considered to be statistically significant from either zero or between estimates are based on the 5% level of significance, unless otherwise stated. In the figures, statistically significant estimates are denoted in a darker tone. 
</t>
    </r>
    <r>
      <rPr>
        <b/>
        <sz val="11"/>
        <color theme="4"/>
        <rFont val="Arial"/>
        <family val="2"/>
      </rPr>
      <t xml:space="preserve">Symbols for missing data and abbreviations </t>
    </r>
    <r>
      <rPr>
        <sz val="10"/>
        <color theme="1"/>
        <rFont val="Arial"/>
        <family val="2"/>
      </rPr>
      <t xml:space="preserve">
</t>
    </r>
    <r>
      <rPr>
        <b/>
        <sz val="10"/>
        <color theme="1"/>
        <rFont val="Arial"/>
        <family val="2"/>
      </rPr>
      <t>a</t>
    </r>
    <r>
      <rPr>
        <sz val="10"/>
        <color theme="1"/>
        <rFont val="Arial"/>
        <family val="2"/>
      </rPr>
      <t xml:space="preserve">  Data are not applicable because the category does not apply. 
</t>
    </r>
    <r>
      <rPr>
        <b/>
        <sz val="10"/>
        <color theme="1"/>
        <rFont val="Arial"/>
        <family val="2"/>
      </rPr>
      <t>c</t>
    </r>
    <r>
      <rPr>
        <sz val="10"/>
        <color theme="1"/>
        <rFont val="Arial"/>
        <family val="2"/>
      </rPr>
      <t xml:space="preserve">  There are too few observations or no observation to provide reliable estimates (i.e. there are fewer than 30 individuals). Also denotes unstable odds ratios which may occur when probabilities are very close to 0 or 1.
</t>
    </r>
    <r>
      <rPr>
        <b/>
        <sz val="10"/>
        <color theme="1"/>
        <rFont val="Arial"/>
        <family val="2"/>
      </rPr>
      <t>m</t>
    </r>
    <r>
      <rPr>
        <sz val="10"/>
        <color theme="1"/>
        <rFont val="Arial"/>
        <family val="2"/>
      </rPr>
      <t xml:space="preserve">  Data are not available. The data are not submitted by the country or were collected but subsequently removed from the publication for technical reasons.
</t>
    </r>
    <r>
      <rPr>
        <b/>
        <sz val="10"/>
        <color theme="1"/>
        <rFont val="Arial"/>
        <family val="2"/>
      </rPr>
      <t>w</t>
    </r>
    <r>
      <rPr>
        <sz val="10"/>
        <color theme="1"/>
        <rFont val="Arial"/>
        <family val="2"/>
      </rPr>
      <t xml:space="preserve">  Data has been withdrawn at the request of the country concerned.
</t>
    </r>
    <r>
      <rPr>
        <b/>
        <sz val="10"/>
        <color theme="1"/>
        <rFont val="Arial"/>
        <family val="2"/>
      </rPr>
      <t>S.E.</t>
    </r>
    <r>
      <rPr>
        <sz val="10"/>
        <color theme="1"/>
        <rFont val="Arial"/>
        <family val="2"/>
      </rPr>
      <t xml:space="preserve">  Standard Error 
</t>
    </r>
    <r>
      <rPr>
        <b/>
        <sz val="10"/>
        <color theme="1"/>
        <rFont val="Arial"/>
        <family val="2"/>
      </rPr>
      <t>S.D.</t>
    </r>
    <r>
      <rPr>
        <sz val="10"/>
        <color theme="1"/>
        <rFont val="Arial"/>
        <family val="2"/>
      </rPr>
      <t xml:space="preserve">  Standard Deviation
</t>
    </r>
    <r>
      <rPr>
        <b/>
        <sz val="10"/>
        <color theme="1"/>
        <rFont val="Arial"/>
        <family val="2"/>
      </rPr>
      <t>Score dif.</t>
    </r>
    <r>
      <rPr>
        <sz val="10"/>
        <color theme="1"/>
        <rFont val="Arial"/>
        <family val="2"/>
      </rPr>
      <t xml:space="preserve">  Score-point difference between x and y
</t>
    </r>
    <r>
      <rPr>
        <b/>
        <sz val="10"/>
        <color theme="1"/>
        <rFont val="Arial"/>
        <family val="2"/>
      </rPr>
      <t>% dif.</t>
    </r>
    <r>
      <rPr>
        <sz val="10"/>
        <color theme="1"/>
        <rFont val="Arial"/>
        <family val="2"/>
      </rPr>
      <t xml:space="preserve">  Difference in percentage points between x and y
</t>
    </r>
    <r>
      <rPr>
        <b/>
        <sz val="10"/>
        <color theme="1"/>
        <rFont val="Arial"/>
        <family val="2"/>
      </rPr>
      <t>(L)</t>
    </r>
    <r>
      <rPr>
        <sz val="10"/>
        <color theme="1"/>
        <rFont val="Arial"/>
        <family val="2"/>
      </rPr>
      <t xml:space="preserve">  Literacy domain
</t>
    </r>
    <r>
      <rPr>
        <b/>
        <sz val="10"/>
        <color theme="1"/>
        <rFont val="Arial"/>
        <family val="2"/>
      </rPr>
      <t>(N)</t>
    </r>
    <r>
      <rPr>
        <sz val="10"/>
        <color theme="1"/>
        <rFont val="Arial"/>
        <family val="2"/>
      </rPr>
      <t xml:space="preserve">  Numeracy domain
</t>
    </r>
    <r>
      <rPr>
        <b/>
        <sz val="10"/>
        <color theme="1"/>
        <rFont val="Arial"/>
        <family val="2"/>
      </rPr>
      <t>(P)</t>
    </r>
    <r>
      <rPr>
        <sz val="10"/>
        <color theme="1"/>
        <rFont val="Arial"/>
        <family val="2"/>
      </rPr>
      <t xml:space="preserve">  Problem solving in technology-rich environment domain
</t>
    </r>
    <r>
      <rPr>
        <b/>
        <sz val="10"/>
        <color theme="1"/>
        <rFont val="Arial"/>
        <family val="2"/>
      </rPr>
      <t>GDP</t>
    </r>
    <r>
      <rPr>
        <sz val="10"/>
        <color theme="1"/>
        <rFont val="Arial"/>
        <family val="2"/>
      </rPr>
      <t xml:space="preserve">  Gross Domestic Product
</t>
    </r>
    <r>
      <rPr>
        <b/>
        <sz val="10"/>
        <color theme="1"/>
        <rFont val="Arial"/>
        <family val="2"/>
      </rPr>
      <t>ISCED</t>
    </r>
    <r>
      <rPr>
        <sz val="10"/>
        <color theme="1"/>
        <rFont val="Arial"/>
        <family val="2"/>
      </rPr>
      <t xml:space="preserve">  International Standard Classification of Education
</t>
    </r>
    <r>
      <rPr>
        <b/>
        <sz val="10"/>
        <color theme="1"/>
        <rFont val="Arial"/>
        <family val="2"/>
      </rPr>
      <t>ISCO</t>
    </r>
    <r>
      <rPr>
        <sz val="10"/>
        <color theme="1"/>
        <rFont val="Arial"/>
        <family val="2"/>
      </rPr>
      <t xml:space="preserve">  International Standard Classification of Occupations
</t>
    </r>
    <r>
      <rPr>
        <b/>
        <sz val="11"/>
        <color theme="4"/>
        <rFont val="Arial"/>
        <family val="2"/>
      </rPr>
      <t>Country coverage</t>
    </r>
    <r>
      <rPr>
        <sz val="10"/>
        <color theme="1"/>
        <rFont val="Arial"/>
        <family val="2"/>
      </rPr>
      <t xml:space="preserve">
This publication features data on 20 OECD countries: Australia, Austria, Canada, the Czech Republic, Denmark, Estonia, Finland, France, Germany, Ireland, Italy, Japan, Korea, the Netherlands, Norway, Poland, the Slovak Republic, Spain, Sweden and the United States. Three OECD sub-national entities include: Flanders (Belgium), England (UK), and Northern Ireland (UK). In addition, two countries that are not members of the OECD participated in the survey: Cyprus¹ ² and the Russian Federation.
Data estimates for England (UK) and Northern Ireland (UK) are presented separately as well as combined in the data tables, but only as combined (i.e. England/N. Ireland [UK]) in the figures.
The Survey of Adult Skills (PIAAC) is being implemented in nine additional countries: Chile, Greece, Indonesia, Israel, Lithuania, New Zealand, Singapore, Slovenia and Turkey. Data collection will take place in 2014 and the results will be released in 2016.
</t>
    </r>
    <r>
      <rPr>
        <b/>
        <sz val="11"/>
        <color theme="4"/>
        <rFont val="Arial"/>
        <family val="2"/>
      </rPr>
      <t>Rounding</t>
    </r>
    <r>
      <rPr>
        <sz val="10"/>
        <color theme="1"/>
        <rFont val="Arial"/>
        <family val="2"/>
      </rPr>
      <t xml:space="preserve">
Data estimates, including mean scores, proportions, odds ratios and standard errors, are generally rounded to one decimal place. Therefore, even if the value (0.0) is shown for standard errors, this does not necessarily imply that the standard error is zero, but that it is smaller than 0.05.
</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</si>
</sst>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0.0"/>
    <numFmt numFmtId="165" formatCode="0.000"/>
    <numFmt numFmtId="166" formatCode="\(0.0\)"/>
    <numFmt numFmtId="167" formatCode="_(* #,##0.000_);_(* \(#,##0.000\);_(* &quot;-&quot;??_);_(@_)"/>
    <numFmt numFmtId="168" formatCode="0.0%"/>
    <numFmt numFmtId="169" formatCode="#,##0.000_);\(#,##0.000\)"/>
  </numFmts>
  <fonts count="32" x14ac:knownFonts="1">
    <font>
      <sz val="10"/>
      <color theme="1"/>
      <name val="Arial"/>
      <family val="2"/>
    </font>
    <font>
      <sz val="10"/>
      <color theme="1"/>
      <name val="Arial"/>
      <family val="2"/>
    </font>
    <font>
      <sz val="10"/>
      <color rgb="FFFF0000"/>
      <name val="Arial"/>
      <family val="2"/>
    </font>
    <font>
      <b/>
      <sz val="10"/>
      <color theme="1"/>
      <name val="Arial"/>
      <family val="2"/>
    </font>
    <font>
      <b/>
      <sz val="8"/>
      <color theme="1"/>
      <name val="Arial"/>
      <family val="2"/>
    </font>
    <font>
      <i/>
      <sz val="8"/>
      <color theme="1"/>
      <name val="Arial"/>
      <family val="2"/>
    </font>
    <font>
      <sz val="11"/>
      <color theme="1"/>
      <name val="Times New Roman"/>
      <family val="1"/>
    </font>
    <font>
      <sz val="6"/>
      <color theme="1"/>
      <name val="Arial"/>
      <family val="2"/>
    </font>
    <font>
      <b/>
      <sz val="10"/>
      <color theme="4"/>
      <name val="Arial"/>
      <family val="2"/>
    </font>
    <font>
      <b/>
      <sz val="8"/>
      <color theme="4"/>
      <name val="Arial"/>
      <family val="2"/>
    </font>
    <font>
      <sz val="8"/>
      <color theme="1"/>
      <name val="Arial"/>
      <family val="2"/>
    </font>
    <font>
      <vertAlign val="superscript"/>
      <sz val="8"/>
      <color theme="1"/>
      <name val="Times New Roman"/>
      <family val="1"/>
    </font>
    <font>
      <sz val="10"/>
      <name val="Arial"/>
      <family val="2"/>
    </font>
    <font>
      <i/>
      <sz val="8"/>
      <color rgb="FFFF0000"/>
      <name val="Arial"/>
      <family val="2"/>
    </font>
    <font>
      <sz val="10"/>
      <color theme="1"/>
      <name val="Times New Roman"/>
      <family val="1"/>
    </font>
    <font>
      <sz val="8"/>
      <name val="Arial"/>
      <family val="2"/>
    </font>
    <font>
      <b/>
      <sz val="8"/>
      <name val="Arial"/>
      <family val="2"/>
    </font>
    <font>
      <sz val="11"/>
      <name val="Times New Roman"/>
      <family val="1"/>
    </font>
    <font>
      <sz val="6"/>
      <name val="Arial"/>
      <family val="2"/>
    </font>
    <font>
      <b/>
      <sz val="10"/>
      <name val="Arial"/>
      <family val="2"/>
    </font>
    <font>
      <sz val="8"/>
      <color theme="1"/>
      <name val="Times New Roman"/>
      <family val="1"/>
    </font>
    <font>
      <vertAlign val="superscript"/>
      <sz val="8"/>
      <color theme="1"/>
      <name val="Arial"/>
      <family val="2"/>
    </font>
    <font>
      <i/>
      <sz val="10"/>
      <color rgb="FFFF0000"/>
      <name val="Arial"/>
      <family val="2"/>
    </font>
    <font>
      <sz val="8"/>
      <color rgb="FFFF0000"/>
      <name val="Arial"/>
      <family val="2"/>
    </font>
    <font>
      <b/>
      <sz val="20"/>
      <color theme="4"/>
      <name val="Calibri"/>
      <family val="2"/>
      <scheme val="minor"/>
    </font>
    <font>
      <b/>
      <sz val="16"/>
      <color rgb="FF92D050"/>
      <name val="Calibri"/>
      <family val="2"/>
      <scheme val="minor"/>
    </font>
    <font>
      <i/>
      <sz val="10"/>
      <color theme="1"/>
      <name val="Calibri"/>
      <family val="2"/>
      <scheme val="minor"/>
    </font>
    <font>
      <sz val="10"/>
      <color theme="1"/>
      <name val="Calibri"/>
      <family val="2"/>
      <scheme val="minor"/>
    </font>
    <font>
      <b/>
      <u/>
      <sz val="10"/>
      <color theme="4"/>
      <name val="Calibri"/>
      <family val="2"/>
      <scheme val="minor"/>
    </font>
    <font>
      <b/>
      <sz val="20"/>
      <color theme="4"/>
      <name val="Arial"/>
      <family val="2"/>
    </font>
    <font>
      <b/>
      <sz val="11"/>
      <color theme="4"/>
      <name val="Arial"/>
      <family val="2"/>
    </font>
    <font>
      <sz val="9"/>
      <color theme="1"/>
      <name val="Arial"/>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indexed="64"/>
      </left>
      <right/>
      <top style="thin">
        <color auto="1"/>
      </top>
      <bottom/>
      <diagonal/>
    </border>
    <border>
      <left/>
      <right style="thin">
        <color indexed="64"/>
      </right>
      <top/>
      <bottom/>
      <diagonal/>
    </border>
    <border>
      <left style="thin">
        <color indexed="64"/>
      </left>
      <right/>
      <top/>
      <bottom/>
      <diagonal/>
    </border>
    <border>
      <left style="thin">
        <color auto="1"/>
      </left>
      <right/>
      <top/>
      <bottom style="thin">
        <color auto="1"/>
      </bottom>
      <diagonal/>
    </border>
    <border>
      <left/>
      <right style="thin">
        <color auto="1"/>
      </right>
      <top/>
      <bottom style="thin">
        <color auto="1"/>
      </bottom>
      <diagonal/>
    </border>
    <border>
      <left/>
      <right style="thin">
        <color indexed="64"/>
      </right>
      <top style="thin">
        <color indexed="64"/>
      </top>
      <bottom/>
      <diagonal/>
    </border>
    <border>
      <left/>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auto="1"/>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cellStyleXfs>
  <cellXfs count="302">
    <xf numFmtId="0" fontId="0" fillId="0" borderId="0" xfId="0"/>
    <xf numFmtId="0" fontId="0" fillId="0" borderId="0" xfId="0" applyFill="1"/>
    <xf numFmtId="0" fontId="4" fillId="0" borderId="0" xfId="0" applyFont="1" applyFill="1"/>
    <xf numFmtId="0" fontId="4" fillId="0" borderId="0" xfId="0" applyFont="1" applyFill="1" applyAlignment="1">
      <alignment vertical="top" wrapText="1"/>
    </xf>
    <xf numFmtId="0" fontId="5" fillId="0" borderId="0" xfId="0" applyFont="1" applyFill="1" applyAlignment="1">
      <alignment vertical="top" wrapText="1"/>
    </xf>
    <xf numFmtId="0" fontId="6" fillId="0" borderId="0" xfId="0" applyFont="1" applyFill="1"/>
    <xf numFmtId="0" fontId="0" fillId="0" borderId="0" xfId="0" applyFill="1" applyBorder="1"/>
    <xf numFmtId="0" fontId="0" fillId="0" borderId="0" xfId="0" applyBorder="1"/>
    <xf numFmtId="0" fontId="0" fillId="0" borderId="3" xfId="0" applyBorder="1" applyAlignment="1">
      <alignment wrapText="1"/>
    </xf>
    <xf numFmtId="0" fontId="7" fillId="0" borderId="1" xfId="0" applyFont="1" applyBorder="1" applyAlignment="1">
      <alignment horizontal="center" wrapText="1"/>
    </xf>
    <xf numFmtId="0" fontId="7" fillId="0" borderId="2" xfId="0" applyFont="1" applyBorder="1" applyAlignment="1">
      <alignment horizontal="center" wrapText="1"/>
    </xf>
    <xf numFmtId="0" fontId="0" fillId="0" borderId="0" xfId="0" applyFill="1" applyAlignment="1">
      <alignment wrapText="1"/>
    </xf>
    <xf numFmtId="0" fontId="8" fillId="0" borderId="4" xfId="0" applyFont="1" applyBorder="1"/>
    <xf numFmtId="0" fontId="0" fillId="0" borderId="5" xfId="0" applyBorder="1"/>
    <xf numFmtId="0" fontId="9" fillId="0" borderId="6" xfId="0" applyFont="1" applyBorder="1"/>
    <xf numFmtId="0" fontId="10" fillId="0" borderId="6" xfId="0" applyFont="1" applyBorder="1"/>
    <xf numFmtId="164" fontId="10" fillId="0" borderId="0" xfId="0" applyNumberFormat="1" applyFont="1" applyAlignment="1">
      <alignment horizontal="center"/>
    </xf>
    <xf numFmtId="165" fontId="10" fillId="0" borderId="0" xfId="0" applyNumberFormat="1" applyFont="1"/>
    <xf numFmtId="165" fontId="10" fillId="0" borderId="5" xfId="0" applyNumberFormat="1" applyFont="1" applyBorder="1"/>
    <xf numFmtId="165" fontId="10" fillId="0" borderId="0" xfId="0" applyNumberFormat="1" applyFont="1" applyAlignment="1">
      <alignment horizontal="center"/>
    </xf>
    <xf numFmtId="0" fontId="0" fillId="0" borderId="6" xfId="0" applyBorder="1"/>
    <xf numFmtId="0" fontId="9" fillId="0" borderId="7" xfId="0" applyFont="1" applyBorder="1"/>
    <xf numFmtId="164" fontId="10" fillId="0" borderId="3" xfId="0" applyNumberFormat="1" applyFont="1" applyFill="1" applyBorder="1" applyAlignment="1">
      <alignment horizontal="center"/>
    </xf>
    <xf numFmtId="165" fontId="10" fillId="0" borderId="3" xfId="0" applyNumberFormat="1" applyFont="1" applyBorder="1"/>
    <xf numFmtId="165" fontId="10" fillId="0" borderId="9" xfId="0" applyNumberFormat="1" applyFont="1" applyBorder="1"/>
    <xf numFmtId="0" fontId="3" fillId="0" borderId="6" xfId="0" applyFont="1" applyBorder="1"/>
    <xf numFmtId="0" fontId="10" fillId="0" borderId="7" xfId="0" applyFont="1" applyBorder="1"/>
    <xf numFmtId="164" fontId="10" fillId="0" borderId="0" xfId="0" applyNumberFormat="1" applyFont="1" applyBorder="1" applyAlignment="1">
      <alignment horizontal="center"/>
    </xf>
    <xf numFmtId="0" fontId="10" fillId="0" borderId="0" xfId="0" applyFont="1"/>
    <xf numFmtId="14" fontId="0" fillId="0" borderId="0" xfId="0" applyNumberFormat="1" applyFill="1"/>
    <xf numFmtId="0" fontId="4" fillId="0" borderId="0" xfId="0" applyFont="1" applyFill="1" applyAlignment="1">
      <alignment horizontal="left" vertical="top" wrapText="1"/>
    </xf>
    <xf numFmtId="0" fontId="9" fillId="0" borderId="4" xfId="0" applyFont="1" applyBorder="1"/>
    <xf numFmtId="0" fontId="0" fillId="0" borderId="0" xfId="0" applyAlignment="1">
      <alignment wrapText="1"/>
    </xf>
    <xf numFmtId="0" fontId="9" fillId="0" borderId="0" xfId="0" applyFont="1" applyBorder="1"/>
    <xf numFmtId="0" fontId="7" fillId="0" borderId="1" xfId="0" applyFont="1" applyBorder="1" applyAlignment="1">
      <alignment horizontal="center"/>
    </xf>
    <xf numFmtId="0" fontId="7" fillId="0" borderId="2" xfId="0" applyFont="1" applyBorder="1" applyAlignment="1">
      <alignment horizontal="center"/>
    </xf>
    <xf numFmtId="0" fontId="7" fillId="0" borderId="0" xfId="0" applyFont="1" applyBorder="1" applyAlignment="1">
      <alignment horizontal="center"/>
    </xf>
    <xf numFmtId="0" fontId="7" fillId="0" borderId="5" xfId="0" applyFont="1" applyBorder="1" applyAlignment="1">
      <alignment horizontal="center"/>
    </xf>
    <xf numFmtId="0" fontId="0" fillId="0" borderId="5" xfId="0" applyFill="1" applyBorder="1"/>
    <xf numFmtId="0" fontId="8" fillId="0" borderId="0" xfId="0" applyFont="1"/>
    <xf numFmtId="0" fontId="7" fillId="0" borderId="9" xfId="0" applyFont="1" applyBorder="1" applyAlignment="1">
      <alignment horizontal="center"/>
    </xf>
    <xf numFmtId="0" fontId="9" fillId="0" borderId="0" xfId="0" applyFont="1"/>
    <xf numFmtId="166" fontId="10" fillId="0" borderId="0" xfId="0" applyNumberFormat="1" applyFont="1" applyAlignment="1">
      <alignment horizontal="center"/>
    </xf>
    <xf numFmtId="166" fontId="10" fillId="0" borderId="5" xfId="0" applyNumberFormat="1" applyFont="1" applyBorder="1" applyAlignment="1">
      <alignment horizontal="center"/>
    </xf>
    <xf numFmtId="164" fontId="13" fillId="0" borderId="0" xfId="0" applyNumberFormat="1" applyFont="1" applyFill="1"/>
    <xf numFmtId="166" fontId="10" fillId="0" borderId="3" xfId="0" applyNumberFormat="1" applyFont="1" applyFill="1" applyBorder="1" applyAlignment="1">
      <alignment horizontal="center"/>
    </xf>
    <xf numFmtId="166" fontId="10" fillId="0" borderId="8" xfId="0" applyNumberFormat="1" applyFont="1" applyFill="1" applyBorder="1" applyAlignment="1">
      <alignment horizontal="center"/>
    </xf>
    <xf numFmtId="0" fontId="9" fillId="0" borderId="3" xfId="0" applyFont="1" applyBorder="1"/>
    <xf numFmtId="0" fontId="0" fillId="0" borderId="9" xfId="0" applyBorder="1"/>
    <xf numFmtId="0" fontId="3" fillId="0" borderId="0" xfId="0" applyFont="1" applyBorder="1"/>
    <xf numFmtId="166" fontId="10" fillId="0" borderId="8" xfId="0" applyNumberFormat="1" applyFont="1" applyBorder="1" applyAlignment="1">
      <alignment horizontal="center"/>
    </xf>
    <xf numFmtId="0" fontId="14" fillId="0" borderId="0" xfId="0" applyFont="1" applyFill="1"/>
    <xf numFmtId="0" fontId="10" fillId="0" borderId="0" xfId="0" applyFont="1" applyFill="1"/>
    <xf numFmtId="166" fontId="10" fillId="0" borderId="0" xfId="0" applyNumberFormat="1" applyFont="1" applyFill="1" applyAlignment="1">
      <alignment horizontal="center"/>
    </xf>
    <xf numFmtId="164" fontId="10" fillId="0" borderId="0" xfId="0" applyNumberFormat="1" applyFont="1" applyFill="1" applyAlignment="1">
      <alignment horizontal="center"/>
    </xf>
    <xf numFmtId="166" fontId="10" fillId="0" borderId="5" xfId="0" applyNumberFormat="1" applyFont="1" applyFill="1" applyBorder="1" applyAlignment="1">
      <alignment horizontal="center"/>
    </xf>
    <xf numFmtId="0" fontId="7" fillId="0" borderId="11" xfId="0" applyFont="1" applyBorder="1" applyAlignment="1">
      <alignment horizontal="center" wrapText="1"/>
    </xf>
    <xf numFmtId="166" fontId="15" fillId="0" borderId="0" xfId="0" applyNumberFormat="1" applyFont="1" applyFill="1" applyAlignment="1">
      <alignment horizontal="center"/>
    </xf>
    <xf numFmtId="1" fontId="10" fillId="0" borderId="0" xfId="0" applyNumberFormat="1" applyFont="1" applyAlignment="1">
      <alignment horizontal="center"/>
    </xf>
    <xf numFmtId="1" fontId="10" fillId="0" borderId="5" xfId="0" applyNumberFormat="1" applyFont="1" applyBorder="1" applyAlignment="1">
      <alignment horizontal="center"/>
    </xf>
    <xf numFmtId="0" fontId="12" fillId="0" borderId="0" xfId="0" applyFont="1" applyFill="1"/>
    <xf numFmtId="166" fontId="15" fillId="0" borderId="3" xfId="0" applyNumberFormat="1" applyFont="1" applyFill="1" applyBorder="1" applyAlignment="1">
      <alignment horizontal="center"/>
    </xf>
    <xf numFmtId="1" fontId="10" fillId="0" borderId="3" xfId="0" applyNumberFormat="1" applyFont="1" applyFill="1" applyBorder="1" applyAlignment="1">
      <alignment horizontal="center"/>
    </xf>
    <xf numFmtId="1" fontId="10" fillId="0" borderId="8" xfId="0" applyNumberFormat="1" applyFont="1" applyFill="1" applyBorder="1" applyAlignment="1">
      <alignment horizontal="center"/>
    </xf>
    <xf numFmtId="164" fontId="10" fillId="0" borderId="0" xfId="0" applyNumberFormat="1" applyFont="1" applyFill="1" applyBorder="1" applyAlignment="1">
      <alignment horizontal="center"/>
    </xf>
    <xf numFmtId="0" fontId="12" fillId="0" borderId="0" xfId="0" applyFont="1" applyFill="1" applyBorder="1"/>
    <xf numFmtId="1" fontId="10" fillId="0" borderId="8" xfId="0" applyNumberFormat="1" applyFont="1" applyBorder="1" applyAlignment="1">
      <alignment horizontal="center"/>
    </xf>
    <xf numFmtId="0" fontId="2" fillId="0" borderId="0" xfId="0" applyFont="1" applyFill="1"/>
    <xf numFmtId="0" fontId="10" fillId="0" borderId="0" xfId="0" applyFont="1" applyAlignment="1">
      <alignment horizontal="left" wrapText="1"/>
    </xf>
    <xf numFmtId="14" fontId="0" fillId="0" borderId="0" xfId="0" applyNumberFormat="1"/>
    <xf numFmtId="0" fontId="7" fillId="0" borderId="0" xfId="0" applyFont="1" applyFill="1" applyBorder="1" applyAlignment="1">
      <alignment horizontal="center"/>
    </xf>
    <xf numFmtId="1" fontId="10" fillId="0" borderId="0" xfId="0" applyNumberFormat="1" applyFont="1" applyFill="1" applyAlignment="1">
      <alignment horizontal="center"/>
    </xf>
    <xf numFmtId="164" fontId="10" fillId="0" borderId="5" xfId="0" applyNumberFormat="1" applyFont="1" applyBorder="1" applyAlignment="1">
      <alignment horizontal="center"/>
    </xf>
    <xf numFmtId="1" fontId="0" fillId="0" borderId="0" xfId="0" applyNumberFormat="1"/>
    <xf numFmtId="1" fontId="0" fillId="0" borderId="5" xfId="0" applyNumberFormat="1" applyBorder="1"/>
    <xf numFmtId="1" fontId="10" fillId="0" borderId="3" xfId="0" applyNumberFormat="1" applyFont="1" applyBorder="1" applyAlignment="1">
      <alignment horizontal="center"/>
    </xf>
    <xf numFmtId="1" fontId="0" fillId="0" borderId="0" xfId="0" applyNumberFormat="1" applyBorder="1"/>
    <xf numFmtId="0" fontId="12" fillId="0" borderId="0" xfId="0" applyFont="1" applyFill="1" applyAlignment="1">
      <alignment wrapText="1"/>
    </xf>
    <xf numFmtId="0" fontId="10" fillId="0" borderId="0" xfId="0" applyFont="1" applyAlignment="1">
      <alignment wrapText="1"/>
    </xf>
    <xf numFmtId="0" fontId="15" fillId="0" borderId="0" xfId="0" applyFont="1" applyFill="1" applyAlignment="1">
      <alignment horizontal="left" wrapText="1"/>
    </xf>
    <xf numFmtId="0" fontId="16" fillId="0" borderId="0" xfId="0" applyFont="1" applyFill="1"/>
    <xf numFmtId="0" fontId="16" fillId="0" borderId="0" xfId="0" applyFont="1" applyFill="1" applyAlignment="1">
      <alignment horizontal="left" vertical="top" wrapText="1"/>
    </xf>
    <xf numFmtId="0" fontId="17" fillId="0" borderId="0" xfId="0" applyFont="1" applyFill="1"/>
    <xf numFmtId="0" fontId="12" fillId="0" borderId="3" xfId="0" applyFont="1" applyFill="1" applyBorder="1" applyAlignment="1">
      <alignment wrapText="1"/>
    </xf>
    <xf numFmtId="0" fontId="18" fillId="0" borderId="1" xfId="0" applyFont="1" applyFill="1" applyBorder="1" applyAlignment="1">
      <alignment horizontal="center" wrapText="1"/>
    </xf>
    <xf numFmtId="0" fontId="18" fillId="0" borderId="11" xfId="0" applyFont="1" applyFill="1" applyBorder="1" applyAlignment="1">
      <alignment horizontal="center" wrapText="1"/>
    </xf>
    <xf numFmtId="0" fontId="18" fillId="0" borderId="2" xfId="0" applyFont="1" applyFill="1" applyBorder="1" applyAlignment="1">
      <alignment horizontal="center" wrapText="1"/>
    </xf>
    <xf numFmtId="0" fontId="19" fillId="0" borderId="4" xfId="0" applyFont="1" applyFill="1" applyBorder="1"/>
    <xf numFmtId="0" fontId="18" fillId="0" borderId="0" xfId="0" applyFont="1" applyFill="1" applyBorder="1" applyAlignment="1">
      <alignment horizontal="center"/>
    </xf>
    <xf numFmtId="0" fontId="18" fillId="0" borderId="5" xfId="0" applyFont="1" applyFill="1" applyBorder="1" applyAlignment="1">
      <alignment horizontal="center"/>
    </xf>
    <xf numFmtId="0" fontId="16" fillId="0" borderId="6" xfId="0" applyFont="1" applyFill="1" applyBorder="1"/>
    <xf numFmtId="0" fontId="12" fillId="0" borderId="5" xfId="0" applyFont="1" applyFill="1" applyBorder="1"/>
    <xf numFmtId="0" fontId="15" fillId="0" borderId="6" xfId="0" applyFont="1" applyFill="1" applyBorder="1"/>
    <xf numFmtId="164" fontId="15" fillId="0" borderId="0" xfId="0" applyNumberFormat="1" applyFont="1" applyFill="1" applyAlignment="1">
      <alignment horizontal="center"/>
    </xf>
    <xf numFmtId="1" fontId="15" fillId="0" borderId="0" xfId="0" applyNumberFormat="1" applyFont="1" applyFill="1" applyAlignment="1">
      <alignment horizontal="center"/>
    </xf>
    <xf numFmtId="165" fontId="15" fillId="0" borderId="0" xfId="0" applyNumberFormat="1" applyFont="1" applyFill="1"/>
    <xf numFmtId="1" fontId="15" fillId="0" borderId="5" xfId="0" applyNumberFormat="1" applyFont="1" applyFill="1" applyBorder="1" applyAlignment="1">
      <alignment horizontal="center"/>
    </xf>
    <xf numFmtId="1" fontId="12" fillId="0" borderId="0" xfId="0" applyNumberFormat="1" applyFont="1" applyFill="1"/>
    <xf numFmtId="1" fontId="12" fillId="0" borderId="5" xfId="0" applyNumberFormat="1" applyFont="1" applyFill="1" applyBorder="1"/>
    <xf numFmtId="0" fontId="12" fillId="0" borderId="6" xfId="0" applyFont="1" applyFill="1" applyBorder="1"/>
    <xf numFmtId="164" fontId="15" fillId="0" borderId="3" xfId="0" applyNumberFormat="1" applyFont="1" applyFill="1" applyBorder="1" applyAlignment="1">
      <alignment horizontal="center"/>
    </xf>
    <xf numFmtId="1" fontId="15" fillId="0" borderId="3" xfId="0" applyNumberFormat="1" applyFont="1" applyFill="1" applyBorder="1" applyAlignment="1">
      <alignment horizontal="center"/>
    </xf>
    <xf numFmtId="165" fontId="15" fillId="0" borderId="3" xfId="0" applyNumberFormat="1" applyFont="1" applyFill="1" applyBorder="1"/>
    <xf numFmtId="1" fontId="15" fillId="0" borderId="8" xfId="0" applyNumberFormat="1" applyFont="1" applyFill="1" applyBorder="1" applyAlignment="1">
      <alignment horizontal="center"/>
    </xf>
    <xf numFmtId="0" fontId="16" fillId="0" borderId="4" xfId="0" applyFont="1" applyFill="1" applyBorder="1"/>
    <xf numFmtId="1" fontId="12" fillId="0" borderId="0" xfId="0" applyNumberFormat="1" applyFont="1" applyFill="1" applyBorder="1"/>
    <xf numFmtId="0" fontId="19" fillId="0" borderId="6" xfId="0" applyFont="1" applyFill="1" applyBorder="1"/>
    <xf numFmtId="0" fontId="15" fillId="0" borderId="7" xfId="0" applyFont="1" applyFill="1" applyBorder="1"/>
    <xf numFmtId="0" fontId="15" fillId="0" borderId="0" xfId="0" applyFont="1" applyFill="1"/>
    <xf numFmtId="0" fontId="15" fillId="0" borderId="0" xfId="0" applyFont="1" applyFill="1" applyAlignment="1">
      <alignment wrapText="1"/>
    </xf>
    <xf numFmtId="14" fontId="12" fillId="0" borderId="0" xfId="0" applyNumberFormat="1" applyFont="1" applyFill="1"/>
    <xf numFmtId="0" fontId="15" fillId="0" borderId="0" xfId="0" applyFont="1" applyFill="1" applyAlignment="1">
      <alignment horizontal="center"/>
    </xf>
    <xf numFmtId="0" fontId="15" fillId="0" borderId="5" xfId="0" applyFont="1" applyFill="1" applyBorder="1" applyAlignment="1">
      <alignment horizontal="center"/>
    </xf>
    <xf numFmtId="0" fontId="10" fillId="0" borderId="0" xfId="0" applyFont="1" applyFill="1" applyBorder="1"/>
    <xf numFmtId="0" fontId="4" fillId="0" borderId="0" xfId="0" applyFont="1" applyFill="1" applyBorder="1"/>
    <xf numFmtId="1" fontId="0" fillId="0" borderId="0" xfId="0" applyNumberFormat="1" applyFill="1"/>
    <xf numFmtId="1" fontId="0" fillId="0" borderId="0" xfId="0" applyNumberFormat="1" applyFill="1" applyBorder="1"/>
    <xf numFmtId="164" fontId="10" fillId="0" borderId="3" xfId="0" applyNumberFormat="1" applyFont="1" applyBorder="1" applyAlignment="1">
      <alignment horizontal="center"/>
    </xf>
    <xf numFmtId="0" fontId="10" fillId="0" borderId="0" xfId="0" applyFont="1" applyFill="1" applyAlignment="1">
      <alignment wrapText="1"/>
    </xf>
    <xf numFmtId="0" fontId="10" fillId="0" borderId="0" xfId="0" applyFont="1" applyFill="1" applyAlignment="1">
      <alignment horizontal="left" wrapText="1"/>
    </xf>
    <xf numFmtId="0" fontId="0" fillId="0" borderId="10" xfId="0" applyFill="1" applyBorder="1"/>
    <xf numFmtId="1" fontId="0" fillId="0" borderId="10" xfId="0" applyNumberFormat="1" applyFill="1" applyBorder="1"/>
    <xf numFmtId="0" fontId="0" fillId="0" borderId="10" xfId="0" applyBorder="1"/>
    <xf numFmtId="1" fontId="0" fillId="0" borderId="10" xfId="0" applyNumberFormat="1" applyBorder="1"/>
    <xf numFmtId="1" fontId="0" fillId="0" borderId="9" xfId="0" applyNumberFormat="1" applyBorder="1"/>
    <xf numFmtId="165" fontId="10" fillId="0" borderId="0" xfId="0" applyNumberFormat="1" applyFont="1" applyBorder="1"/>
    <xf numFmtId="165" fontId="10" fillId="0" borderId="3" xfId="0" applyNumberFormat="1" applyFont="1" applyBorder="1" applyAlignment="1">
      <alignment horizontal="center"/>
    </xf>
    <xf numFmtId="0" fontId="8" fillId="0" borderId="4" xfId="0" applyFont="1" applyFill="1" applyBorder="1"/>
    <xf numFmtId="0" fontId="9" fillId="0" borderId="6" xfId="0" applyFont="1" applyFill="1" applyBorder="1"/>
    <xf numFmtId="0" fontId="10" fillId="0" borderId="6" xfId="0" applyFont="1" applyFill="1" applyBorder="1"/>
    <xf numFmtId="165" fontId="10" fillId="0" borderId="0" xfId="0" applyNumberFormat="1" applyFont="1" applyFill="1"/>
    <xf numFmtId="165" fontId="10" fillId="0" borderId="0" xfId="0" applyNumberFormat="1" applyFont="1" applyFill="1" applyAlignment="1">
      <alignment horizontal="center"/>
    </xf>
    <xf numFmtId="0" fontId="10" fillId="0" borderId="0" xfId="0" applyFont="1" applyFill="1" applyAlignment="1">
      <alignment horizontal="center"/>
    </xf>
    <xf numFmtId="0" fontId="10" fillId="0" borderId="0" xfId="0" applyFont="1" applyAlignment="1">
      <alignment horizontal="center"/>
    </xf>
    <xf numFmtId="0" fontId="10" fillId="0" borderId="5" xfId="0" applyFont="1" applyBorder="1" applyAlignment="1">
      <alignment horizontal="center"/>
    </xf>
    <xf numFmtId="0" fontId="0" fillId="0" borderId="6" xfId="0" applyFill="1" applyBorder="1"/>
    <xf numFmtId="165" fontId="10" fillId="0" borderId="3" xfId="0" applyNumberFormat="1" applyFont="1" applyFill="1" applyBorder="1"/>
    <xf numFmtId="0" fontId="9" fillId="0" borderId="4" xfId="0" applyFont="1" applyFill="1" applyBorder="1"/>
    <xf numFmtId="0" fontId="3" fillId="0" borderId="6" xfId="0" applyFont="1" applyFill="1" applyBorder="1"/>
    <xf numFmtId="0" fontId="10" fillId="0" borderId="7" xfId="0" applyFont="1" applyFill="1" applyBorder="1"/>
    <xf numFmtId="0" fontId="7" fillId="0" borderId="1" xfId="0" applyFont="1" applyFill="1" applyBorder="1" applyAlignment="1">
      <alignment horizontal="center" wrapText="1"/>
    </xf>
    <xf numFmtId="9" fontId="7" fillId="0" borderId="5" xfId="2" applyFont="1" applyFill="1" applyBorder="1" applyAlignment="1">
      <alignment horizontal="center"/>
    </xf>
    <xf numFmtId="9" fontId="0" fillId="0" borderId="5" xfId="2" applyFont="1" applyFill="1" applyBorder="1"/>
    <xf numFmtId="166" fontId="10" fillId="0" borderId="0" xfId="0" applyNumberFormat="1" applyFont="1" applyFill="1" applyBorder="1" applyAlignment="1">
      <alignment horizontal="center"/>
    </xf>
    <xf numFmtId="167" fontId="10" fillId="0" borderId="5" xfId="1" applyNumberFormat="1" applyFont="1" applyFill="1" applyBorder="1" applyAlignment="1">
      <alignment horizontal="center"/>
    </xf>
    <xf numFmtId="167" fontId="0" fillId="0" borderId="5" xfId="1" applyNumberFormat="1" applyFont="1" applyFill="1" applyBorder="1"/>
    <xf numFmtId="167" fontId="10" fillId="0" borderId="8" xfId="1" applyNumberFormat="1" applyFont="1" applyFill="1" applyBorder="1" applyAlignment="1">
      <alignment horizontal="center"/>
    </xf>
    <xf numFmtId="167" fontId="0" fillId="0" borderId="9" xfId="1" applyNumberFormat="1" applyFont="1" applyFill="1" applyBorder="1"/>
    <xf numFmtId="166" fontId="10" fillId="0" borderId="3" xfId="0" applyNumberFormat="1" applyFont="1" applyBorder="1" applyAlignment="1">
      <alignment horizontal="center"/>
    </xf>
    <xf numFmtId="0" fontId="10" fillId="0" borderId="0" xfId="0" applyFont="1" applyBorder="1" applyAlignment="1">
      <alignment vertical="top" wrapText="1"/>
    </xf>
    <xf numFmtId="0" fontId="4" fillId="0" borderId="0" xfId="0" applyFont="1" applyBorder="1" applyAlignment="1"/>
    <xf numFmtId="9" fontId="7" fillId="0" borderId="9" xfId="2" applyFont="1" applyFill="1" applyBorder="1" applyAlignment="1">
      <alignment horizontal="center"/>
    </xf>
    <xf numFmtId="164" fontId="10" fillId="0" borderId="5" xfId="0" applyNumberFormat="1" applyFont="1" applyFill="1" applyBorder="1" applyAlignment="1">
      <alignment horizontal="center"/>
    </xf>
    <xf numFmtId="164" fontId="15" fillId="0" borderId="5" xfId="0" applyNumberFormat="1" applyFont="1" applyFill="1" applyBorder="1" applyAlignment="1">
      <alignment horizontal="center"/>
    </xf>
    <xf numFmtId="0" fontId="6" fillId="0" borderId="0" xfId="0" applyFont="1" applyFill="1" applyAlignment="1">
      <alignment wrapText="1"/>
    </xf>
    <xf numFmtId="164" fontId="13" fillId="0" borderId="5" xfId="0" applyNumberFormat="1" applyFont="1" applyFill="1" applyBorder="1"/>
    <xf numFmtId="0" fontId="20" fillId="0" borderId="0" xfId="0" applyFont="1" applyFill="1" applyAlignment="1">
      <alignment horizontal="justify" wrapText="1"/>
    </xf>
    <xf numFmtId="0" fontId="0" fillId="0" borderId="9" xfId="0" applyFill="1" applyBorder="1"/>
    <xf numFmtId="168" fontId="10" fillId="0" borderId="0" xfId="2" applyNumberFormat="1" applyFont="1" applyFill="1" applyAlignment="1">
      <alignment horizontal="center"/>
    </xf>
    <xf numFmtId="166" fontId="0" fillId="0" borderId="0" xfId="0" applyNumberFormat="1"/>
    <xf numFmtId="166" fontId="0" fillId="0" borderId="0" xfId="0" applyNumberFormat="1" applyFill="1"/>
    <xf numFmtId="169" fontId="10" fillId="0" borderId="8" xfId="1" applyNumberFormat="1" applyFont="1" applyFill="1" applyBorder="1" applyAlignment="1">
      <alignment horizontal="right"/>
    </xf>
    <xf numFmtId="166" fontId="0" fillId="0" borderId="0" xfId="0" applyNumberFormat="1" applyBorder="1"/>
    <xf numFmtId="166" fontId="0" fillId="0" borderId="0" xfId="0" applyNumberFormat="1" applyFill="1" applyBorder="1"/>
    <xf numFmtId="0" fontId="22" fillId="0" borderId="0" xfId="0" applyFont="1" applyFill="1" applyAlignment="1">
      <alignment wrapText="1"/>
    </xf>
    <xf numFmtId="0" fontId="0" fillId="3" borderId="0" xfId="0" applyFill="1"/>
    <xf numFmtId="0" fontId="8" fillId="0" borderId="13" xfId="0" applyFont="1" applyBorder="1"/>
    <xf numFmtId="0" fontId="7" fillId="0" borderId="4" xfId="0" applyFont="1" applyBorder="1" applyAlignment="1">
      <alignment horizontal="center"/>
    </xf>
    <xf numFmtId="0" fontId="7" fillId="0" borderId="10" xfId="0" applyFont="1" applyBorder="1" applyAlignment="1">
      <alignment horizontal="center"/>
    </xf>
    <xf numFmtId="0" fontId="7" fillId="0" borderId="10" xfId="0" applyFont="1" applyFill="1" applyBorder="1" applyAlignment="1">
      <alignment horizontal="center"/>
    </xf>
    <xf numFmtId="0" fontId="7" fillId="0" borderId="9" xfId="0" applyFont="1" applyFill="1" applyBorder="1" applyAlignment="1">
      <alignment horizontal="center"/>
    </xf>
    <xf numFmtId="0" fontId="9" fillId="0" borderId="14" xfId="0" applyFont="1" applyBorder="1"/>
    <xf numFmtId="0" fontId="10" fillId="0" borderId="14" xfId="0" applyFont="1" applyBorder="1"/>
    <xf numFmtId="164" fontId="10" fillId="0" borderId="6" xfId="0" applyNumberFormat="1" applyFont="1" applyBorder="1" applyAlignment="1">
      <alignment horizontal="center"/>
    </xf>
    <xf numFmtId="166" fontId="10" fillId="0" borderId="0" xfId="0" applyNumberFormat="1" applyFont="1" applyBorder="1" applyAlignment="1">
      <alignment horizontal="center"/>
    </xf>
    <xf numFmtId="0" fontId="0" fillId="0" borderId="14" xfId="0" applyBorder="1"/>
    <xf numFmtId="0" fontId="9" fillId="0" borderId="15" xfId="0" applyFont="1" applyBorder="1"/>
    <xf numFmtId="164" fontId="10" fillId="0" borderId="7" xfId="0" applyNumberFormat="1" applyFont="1" applyBorder="1" applyAlignment="1">
      <alignment horizontal="center"/>
    </xf>
    <xf numFmtId="0" fontId="3" fillId="0" borderId="14" xfId="0" applyFont="1" applyBorder="1"/>
    <xf numFmtId="0" fontId="10" fillId="0" borderId="15" xfId="0" applyFont="1" applyBorder="1"/>
    <xf numFmtId="0" fontId="4" fillId="0" borderId="3" xfId="0" applyFont="1" applyBorder="1" applyAlignment="1"/>
    <xf numFmtId="0" fontId="7" fillId="0" borderId="4" xfId="0" applyFont="1" applyFill="1" applyBorder="1" applyAlignment="1">
      <alignment horizontal="center"/>
    </xf>
    <xf numFmtId="164" fontId="10" fillId="0" borderId="6" xfId="0" applyNumberFormat="1" applyFont="1" applyFill="1" applyBorder="1" applyAlignment="1">
      <alignment horizontal="center"/>
    </xf>
    <xf numFmtId="0" fontId="9" fillId="0" borderId="13" xfId="0" applyFont="1" applyBorder="1"/>
    <xf numFmtId="0" fontId="0" fillId="0" borderId="7" xfId="0" applyBorder="1" applyAlignment="1">
      <alignment wrapText="1"/>
    </xf>
    <xf numFmtId="0" fontId="8" fillId="0" borderId="6" xfId="0" applyFont="1" applyBorder="1"/>
    <xf numFmtId="167" fontId="15" fillId="0" borderId="5" xfId="1" applyNumberFormat="1" applyFont="1" applyFill="1" applyBorder="1" applyAlignment="1">
      <alignment horizontal="center"/>
    </xf>
    <xf numFmtId="167" fontId="12" fillId="0" borderId="5" xfId="1" applyNumberFormat="1" applyFont="1" applyFill="1" applyBorder="1"/>
    <xf numFmtId="167" fontId="15" fillId="0" borderId="8" xfId="1" applyNumberFormat="1" applyFont="1" applyFill="1" applyBorder="1" applyAlignment="1">
      <alignment horizontal="center"/>
    </xf>
    <xf numFmtId="169" fontId="15" fillId="0" borderId="5" xfId="1" applyNumberFormat="1" applyFont="1" applyFill="1" applyBorder="1" applyAlignment="1">
      <alignment horizontal="right"/>
    </xf>
    <xf numFmtId="1" fontId="10" fillId="0" borderId="5" xfId="0" applyNumberFormat="1" applyFont="1" applyFill="1" applyBorder="1" applyAlignment="1">
      <alignment horizontal="center"/>
    </xf>
    <xf numFmtId="0" fontId="10" fillId="0" borderId="5" xfId="0" applyFont="1" applyFill="1" applyBorder="1" applyAlignment="1">
      <alignment horizontal="center"/>
    </xf>
    <xf numFmtId="9" fontId="0" fillId="0" borderId="9" xfId="2" applyFont="1" applyFill="1" applyBorder="1"/>
    <xf numFmtId="0" fontId="10" fillId="0" borderId="0" xfId="0" applyFont="1" applyFill="1" applyBorder="1" applyAlignment="1">
      <alignment vertical="top" wrapText="1"/>
    </xf>
    <xf numFmtId="0" fontId="4" fillId="0" borderId="0" xfId="0" applyFont="1" applyBorder="1" applyAlignment="1">
      <alignment horizontal="center"/>
    </xf>
    <xf numFmtId="0" fontId="4" fillId="0" borderId="0" xfId="0" applyFont="1" applyBorder="1" applyAlignment="1">
      <alignment horizontal="center" wrapText="1"/>
    </xf>
    <xf numFmtId="0" fontId="13" fillId="0" borderId="0" xfId="0" applyFont="1" applyFill="1"/>
    <xf numFmtId="0" fontId="23" fillId="0" borderId="0" xfId="0" applyFont="1" applyFill="1" applyBorder="1"/>
    <xf numFmtId="0" fontId="0" fillId="2" borderId="0" xfId="0" applyFill="1"/>
    <xf numFmtId="0" fontId="26" fillId="2" borderId="0" xfId="0" applyFont="1" applyFill="1" applyAlignment="1"/>
    <xf numFmtId="0" fontId="0" fillId="2" borderId="0" xfId="0" applyFill="1" applyAlignment="1"/>
    <xf numFmtId="0" fontId="27" fillId="2" borderId="0" xfId="0" applyFont="1" applyFill="1" applyAlignment="1"/>
    <xf numFmtId="0" fontId="27" fillId="2" borderId="0" xfId="0" applyFont="1" applyFill="1"/>
    <xf numFmtId="0" fontId="28" fillId="2" borderId="0" xfId="0" applyFont="1" applyFill="1" applyBorder="1"/>
    <xf numFmtId="0" fontId="4" fillId="0" borderId="0" xfId="0" applyFont="1" applyFill="1" applyAlignment="1">
      <alignment horizontal="left" vertical="top" wrapText="1"/>
    </xf>
    <xf numFmtId="0" fontId="10" fillId="0" borderId="0" xfId="0" applyFont="1" applyBorder="1" applyAlignment="1">
      <alignment horizontal="left" vertical="top" wrapText="1"/>
    </xf>
    <xf numFmtId="169" fontId="10" fillId="0" borderId="5" xfId="1" applyNumberFormat="1" applyFont="1" applyFill="1" applyBorder="1" applyAlignment="1">
      <alignment horizontal="right"/>
    </xf>
    <xf numFmtId="166" fontId="0" fillId="0" borderId="10" xfId="0" applyNumberFormat="1" applyBorder="1"/>
    <xf numFmtId="166" fontId="0" fillId="0" borderId="10" xfId="0" applyNumberFormat="1" applyFill="1" applyBorder="1"/>
    <xf numFmtId="164" fontId="0" fillId="0" borderId="0" xfId="0" applyNumberFormat="1" applyFill="1"/>
    <xf numFmtId="164" fontId="13" fillId="0" borderId="0" xfId="0" applyNumberFormat="1" applyFont="1" applyFill="1" applyBorder="1"/>
    <xf numFmtId="0" fontId="10" fillId="0" borderId="0" xfId="0" applyFont="1" applyBorder="1" applyAlignment="1">
      <alignment horizontal="left" vertical="top" wrapText="1"/>
    </xf>
    <xf numFmtId="0" fontId="10" fillId="0" borderId="0" xfId="0" applyFont="1" applyAlignment="1">
      <alignment horizontal="left" wrapText="1"/>
    </xf>
    <xf numFmtId="166" fontId="15" fillId="0" borderId="0" xfId="0" applyNumberFormat="1" applyFont="1" applyFill="1" applyBorder="1" applyAlignment="1">
      <alignment horizontal="center"/>
    </xf>
    <xf numFmtId="0" fontId="12" fillId="0" borderId="10" xfId="0" applyFont="1" applyFill="1" applyBorder="1"/>
    <xf numFmtId="167" fontId="12" fillId="0" borderId="9" xfId="1" applyNumberFormat="1" applyFont="1" applyFill="1" applyBorder="1"/>
    <xf numFmtId="164" fontId="0" fillId="0" borderId="5" xfId="0" applyNumberFormat="1" applyFill="1" applyBorder="1"/>
    <xf numFmtId="0" fontId="10" fillId="0" borderId="0" xfId="0" applyFont="1" applyBorder="1"/>
    <xf numFmtId="1" fontId="10" fillId="0" borderId="0" xfId="0" applyNumberFormat="1" applyFont="1" applyBorder="1" applyAlignment="1">
      <alignment horizontal="center"/>
    </xf>
    <xf numFmtId="1" fontId="10" fillId="0" borderId="0" xfId="0" applyNumberFormat="1" applyFont="1" applyFill="1" applyBorder="1" applyAlignment="1">
      <alignment horizontal="center"/>
    </xf>
    <xf numFmtId="164" fontId="10" fillId="0" borderId="10" xfId="0" applyNumberFormat="1" applyFont="1" applyFill="1" applyBorder="1" applyAlignment="1">
      <alignment horizontal="center"/>
    </xf>
    <xf numFmtId="0" fontId="10" fillId="0" borderId="10" xfId="0" applyFont="1" applyBorder="1"/>
    <xf numFmtId="164" fontId="0" fillId="0" borderId="10" xfId="0" applyNumberFormat="1" applyBorder="1"/>
    <xf numFmtId="165" fontId="10" fillId="0" borderId="10" xfId="0" applyNumberFormat="1" applyFont="1" applyBorder="1"/>
    <xf numFmtId="0" fontId="15" fillId="0" borderId="0" xfId="0" applyFont="1" applyFill="1" applyBorder="1" applyAlignment="1">
      <alignment horizontal="center"/>
    </xf>
    <xf numFmtId="1" fontId="15" fillId="0" borderId="0" xfId="0" applyNumberFormat="1" applyFont="1" applyFill="1" applyBorder="1" applyAlignment="1">
      <alignment horizontal="center"/>
    </xf>
    <xf numFmtId="164" fontId="15" fillId="0" borderId="0" xfId="0" applyNumberFormat="1" applyFont="1" applyFill="1" applyBorder="1" applyAlignment="1">
      <alignment horizontal="center"/>
    </xf>
    <xf numFmtId="165" fontId="15" fillId="0" borderId="0" xfId="0" applyNumberFormat="1" applyFont="1" applyFill="1" applyBorder="1"/>
    <xf numFmtId="1" fontId="12" fillId="0" borderId="10" xfId="0" applyNumberFormat="1" applyFont="1" applyFill="1" applyBorder="1"/>
    <xf numFmtId="165" fontId="15" fillId="0" borderId="10" xfId="0" applyNumberFormat="1" applyFont="1" applyFill="1" applyBorder="1"/>
    <xf numFmtId="1" fontId="12" fillId="0" borderId="9" xfId="0" applyNumberFormat="1" applyFont="1" applyFill="1" applyBorder="1"/>
    <xf numFmtId="0" fontId="10" fillId="0" borderId="0" xfId="0" applyFont="1" applyFill="1" applyBorder="1" applyAlignment="1">
      <alignment horizontal="center"/>
    </xf>
    <xf numFmtId="0" fontId="10" fillId="0" borderId="0" xfId="0" applyFont="1" applyBorder="1" applyAlignment="1">
      <alignment horizontal="center"/>
    </xf>
    <xf numFmtId="165" fontId="10" fillId="0" borderId="0" xfId="0" applyNumberFormat="1" applyFont="1" applyBorder="1" applyAlignment="1">
      <alignment horizontal="center"/>
    </xf>
    <xf numFmtId="165" fontId="10" fillId="0" borderId="0" xfId="0" applyNumberFormat="1" applyFont="1" applyFill="1" applyBorder="1"/>
    <xf numFmtId="165" fontId="10" fillId="0" borderId="10" xfId="0" applyNumberFormat="1" applyFont="1" applyFill="1" applyBorder="1"/>
    <xf numFmtId="165" fontId="10" fillId="0" borderId="3" xfId="0" applyNumberFormat="1" applyFont="1" applyFill="1" applyBorder="1" applyAlignment="1">
      <alignment horizontal="center"/>
    </xf>
    <xf numFmtId="164" fontId="0" fillId="0" borderId="10" xfId="0" applyNumberFormat="1" applyFill="1" applyBorder="1"/>
    <xf numFmtId="164" fontId="10" fillId="0" borderId="3" xfId="0" applyNumberFormat="1" applyFont="1" applyBorder="1" applyAlignment="1">
      <alignment horizontal="center" vertical="center"/>
    </xf>
    <xf numFmtId="165" fontId="10" fillId="0" borderId="3" xfId="0" applyNumberFormat="1" applyFont="1" applyBorder="1" applyAlignment="1">
      <alignment horizontal="center" vertical="center"/>
    </xf>
    <xf numFmtId="0" fontId="9" fillId="0" borderId="10" xfId="0" applyFont="1" applyBorder="1"/>
    <xf numFmtId="0" fontId="10" fillId="0" borderId="3" xfId="0" applyFont="1" applyBorder="1"/>
    <xf numFmtId="165" fontId="10" fillId="0" borderId="8" xfId="0" applyNumberFormat="1" applyFont="1" applyBorder="1" applyAlignment="1">
      <alignment horizontal="center" vertical="center"/>
    </xf>
    <xf numFmtId="1" fontId="10" fillId="0" borderId="3" xfId="0" applyNumberFormat="1" applyFont="1" applyBorder="1" applyAlignment="1">
      <alignment horizontal="center" vertical="center"/>
    </xf>
    <xf numFmtId="1" fontId="10" fillId="0" borderId="8" xfId="0" applyNumberFormat="1" applyFont="1" applyBorder="1" applyAlignment="1">
      <alignment horizontal="center" vertical="center"/>
    </xf>
    <xf numFmtId="166" fontId="10" fillId="0" borderId="3" xfId="0" applyNumberFormat="1" applyFont="1" applyFill="1" applyBorder="1" applyAlignment="1">
      <alignment horizontal="center" vertical="center"/>
    </xf>
    <xf numFmtId="0" fontId="27" fillId="2" borderId="0" xfId="0" applyFont="1" applyFill="1" applyAlignment="1">
      <alignment vertical="top" wrapText="1"/>
    </xf>
    <xf numFmtId="0" fontId="24" fillId="2" borderId="0" xfId="0" applyFont="1" applyFill="1" applyAlignment="1">
      <alignment horizontal="center"/>
    </xf>
    <xf numFmtId="0" fontId="25" fillId="2" borderId="0" xfId="0" applyFont="1" applyFill="1" applyAlignment="1">
      <alignment horizontal="center"/>
    </xf>
    <xf numFmtId="0" fontId="4" fillId="0" borderId="0" xfId="0" applyFont="1" applyFill="1" applyAlignment="1">
      <alignment horizontal="left" vertical="top" wrapText="1"/>
    </xf>
    <xf numFmtId="0" fontId="4" fillId="0" borderId="1" xfId="0" applyFont="1" applyBorder="1" applyAlignment="1">
      <alignment horizontal="center" wrapText="1"/>
    </xf>
    <xf numFmtId="0" fontId="4" fillId="0" borderId="2" xfId="0" applyFont="1" applyBorder="1" applyAlignment="1">
      <alignment horizontal="center" wrapText="1"/>
    </xf>
    <xf numFmtId="0" fontId="10" fillId="0" borderId="0" xfId="0" applyFont="1" applyBorder="1" applyAlignment="1">
      <alignment horizontal="left" vertical="top" wrapText="1"/>
    </xf>
    <xf numFmtId="0" fontId="10" fillId="0" borderId="0" xfId="0" applyFont="1" applyAlignment="1">
      <alignment horizontal="left" vertical="top" wrapText="1"/>
    </xf>
    <xf numFmtId="0" fontId="4" fillId="2" borderId="0" xfId="0" applyFont="1" applyFill="1" applyAlignment="1">
      <alignment horizontal="left" vertical="top" wrapText="1"/>
    </xf>
    <xf numFmtId="0" fontId="3" fillId="0" borderId="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wrapText="1"/>
    </xf>
    <xf numFmtId="0" fontId="3" fillId="0" borderId="2" xfId="0" applyFont="1" applyFill="1" applyBorder="1" applyAlignment="1">
      <alignment horizontal="center" wrapText="1"/>
    </xf>
    <xf numFmtId="0" fontId="16" fillId="0" borderId="1"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4" fillId="0" borderId="11" xfId="0" applyFont="1" applyBorder="1" applyAlignment="1">
      <alignment horizontal="center" wrapText="1"/>
    </xf>
    <xf numFmtId="0" fontId="16" fillId="0" borderId="1" xfId="0" applyFont="1" applyFill="1" applyBorder="1" applyAlignment="1">
      <alignment horizontal="center" wrapText="1"/>
    </xf>
    <xf numFmtId="0" fontId="16" fillId="0" borderId="2" xfId="0" applyFont="1" applyFill="1" applyBorder="1" applyAlignment="1">
      <alignment horizontal="center" wrapText="1"/>
    </xf>
    <xf numFmtId="0" fontId="4" fillId="0" borderId="1" xfId="0" applyFont="1" applyBorder="1" applyAlignment="1">
      <alignment horizontal="center"/>
    </xf>
    <xf numFmtId="0" fontId="4" fillId="0" borderId="11" xfId="0" applyFont="1" applyBorder="1" applyAlignment="1">
      <alignment horizontal="center"/>
    </xf>
    <xf numFmtId="0" fontId="4" fillId="0" borderId="2" xfId="0" applyFont="1" applyBorder="1" applyAlignment="1">
      <alignment horizontal="center"/>
    </xf>
    <xf numFmtId="0" fontId="10" fillId="0" borderId="10" xfId="0" applyFont="1" applyBorder="1" applyAlignment="1">
      <alignment horizontal="left" vertical="top" wrapText="1"/>
    </xf>
    <xf numFmtId="0" fontId="16" fillId="0" borderId="1" xfId="0" applyFont="1" applyFill="1" applyBorder="1" applyAlignment="1">
      <alignment horizontal="center"/>
    </xf>
    <xf numFmtId="0" fontId="16" fillId="0" borderId="11" xfId="0" applyFont="1" applyFill="1" applyBorder="1" applyAlignment="1">
      <alignment horizontal="center"/>
    </xf>
    <xf numFmtId="0" fontId="16" fillId="0" borderId="2" xfId="0" applyFont="1" applyFill="1" applyBorder="1" applyAlignment="1">
      <alignment horizontal="center"/>
    </xf>
    <xf numFmtId="0" fontId="10" fillId="0" borderId="0" xfId="0" applyFont="1" applyFill="1" applyAlignment="1">
      <alignment horizontal="left" vertical="top" wrapText="1"/>
    </xf>
    <xf numFmtId="0" fontId="4" fillId="0" borderId="4" xfId="0" applyFont="1" applyBorder="1" applyAlignment="1">
      <alignment horizontal="center"/>
    </xf>
    <xf numFmtId="0" fontId="4" fillId="0" borderId="10" xfId="0" applyFont="1" applyBorder="1" applyAlignment="1">
      <alignment horizontal="center"/>
    </xf>
    <xf numFmtId="0" fontId="4" fillId="0" borderId="9" xfId="0" applyFont="1" applyBorder="1" applyAlignment="1">
      <alignment horizontal="center"/>
    </xf>
    <xf numFmtId="0" fontId="10" fillId="0" borderId="0" xfId="0" applyFont="1" applyAlignment="1">
      <alignment horizontal="left" wrapText="1"/>
    </xf>
    <xf numFmtId="0" fontId="4" fillId="0" borderId="3" xfId="0" applyFont="1" applyBorder="1" applyAlignment="1">
      <alignment horizontal="center"/>
    </xf>
    <xf numFmtId="0" fontId="4" fillId="0" borderId="1" xfId="0" applyFont="1" applyFill="1" applyBorder="1" applyAlignment="1">
      <alignment horizontal="center" wrapText="1"/>
    </xf>
    <xf numFmtId="0" fontId="4" fillId="0" borderId="11" xfId="0" applyFont="1" applyFill="1" applyBorder="1" applyAlignment="1">
      <alignment horizontal="center" wrapText="1"/>
    </xf>
    <xf numFmtId="0" fontId="4" fillId="0" borderId="2" xfId="0" applyFont="1" applyFill="1" applyBorder="1" applyAlignment="1">
      <alignment horizontal="center" wrapText="1"/>
    </xf>
    <xf numFmtId="0" fontId="15" fillId="0" borderId="0" xfId="0" applyFont="1" applyFill="1" applyAlignment="1">
      <alignment horizontal="left" vertical="top" wrapText="1"/>
    </xf>
    <xf numFmtId="0" fontId="16" fillId="0" borderId="0" xfId="0" applyFont="1" applyFill="1" applyAlignment="1">
      <alignment horizontal="left" vertical="top" wrapText="1"/>
    </xf>
    <xf numFmtId="0" fontId="16" fillId="0" borderId="11" xfId="0" applyFont="1" applyFill="1" applyBorder="1" applyAlignment="1">
      <alignment horizontal="center" wrapText="1"/>
    </xf>
    <xf numFmtId="0" fontId="4" fillId="0" borderId="4" xfId="0" applyFont="1" applyBorder="1" applyAlignment="1">
      <alignment horizontal="center" vertical="center" wrapText="1"/>
    </xf>
    <xf numFmtId="0" fontId="4" fillId="0" borderId="9"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 xfId="0" applyFont="1" applyBorder="1" applyAlignment="1">
      <alignment horizontal="center" vertical="center"/>
    </xf>
    <xf numFmtId="0" fontId="4" fillId="0" borderId="11" xfId="0" applyFont="1" applyBorder="1" applyAlignment="1">
      <alignment horizontal="center" vertical="center"/>
    </xf>
    <xf numFmtId="0" fontId="4" fillId="0" borderId="2" xfId="0" applyFont="1" applyBorder="1" applyAlignment="1">
      <alignment horizontal="center" vertical="center"/>
    </xf>
    <xf numFmtId="0" fontId="4" fillId="0" borderId="10"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2" xfId="0" applyFont="1" applyBorder="1" applyAlignment="1">
      <alignment horizontal="center" wrapText="1"/>
    </xf>
    <xf numFmtId="0" fontId="0" fillId="2" borderId="0" xfId="0" applyFill="1" applyAlignment="1">
      <alignment horizontal="left" vertical="top" wrapText="1"/>
    </xf>
    <xf numFmtId="0" fontId="31" fillId="0" borderId="0" xfId="0" applyFont="1" applyFill="1" applyBorder="1" applyAlignment="1">
      <alignment horizontal="left" vertical="top" wrapText="1"/>
    </xf>
    <xf numFmtId="0" fontId="10" fillId="2" borderId="0" xfId="0" applyFont="1" applyFill="1" applyBorder="1" applyAlignment="1">
      <alignment vertical="top" wrapText="1"/>
    </xf>
    <xf numFmtId="0" fontId="0" fillId="2" borderId="0" xfId="0" applyFill="1" applyBorder="1" applyAlignment="1">
      <alignment wrapText="1"/>
    </xf>
    <xf numFmtId="0" fontId="0" fillId="2" borderId="0" xfId="0" applyFill="1" applyAlignment="1">
      <alignment vertical="top" wrapText="1"/>
    </xf>
  </cellXfs>
  <cellStyles count="4">
    <cellStyle name="Comma" xfId="1" builtinId="3"/>
    <cellStyle name="Normal" xfId="0" builtinId="0"/>
    <cellStyle name="Normal 2 2" xfId="3"/>
    <cellStyle name="Percent" xfId="2" builtinId="5"/>
  </cellStyles>
  <dxfs count="1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240"/>
  <sheetViews>
    <sheetView tabSelected="1" workbookViewId="0">
      <selection activeCell="B7" sqref="B7"/>
    </sheetView>
  </sheetViews>
  <sheetFormatPr defaultRowHeight="12.75" x14ac:dyDescent="0.2"/>
  <cols>
    <col min="1" max="1" width="9.140625" style="198"/>
    <col min="2" max="2" width="14" style="198" bestFit="1" customWidth="1"/>
    <col min="3" max="11" width="9.140625" style="202"/>
    <col min="12" max="16384" width="9.140625" style="198"/>
  </cols>
  <sheetData>
    <row r="1" spans="1:12" ht="26.25" x14ac:dyDescent="0.4">
      <c r="A1" s="247" t="s">
        <v>313</v>
      </c>
      <c r="B1" s="247"/>
      <c r="C1" s="247"/>
      <c r="D1" s="247"/>
      <c r="E1" s="247"/>
      <c r="F1" s="247"/>
      <c r="G1" s="247"/>
      <c r="H1" s="247"/>
      <c r="I1" s="247"/>
      <c r="J1" s="247"/>
      <c r="K1" s="247"/>
      <c r="L1" s="247"/>
    </row>
    <row r="3" spans="1:12" ht="21" x14ac:dyDescent="0.35">
      <c r="A3" s="248" t="s">
        <v>314</v>
      </c>
      <c r="B3" s="248"/>
      <c r="C3" s="248"/>
      <c r="D3" s="248"/>
      <c r="E3" s="248"/>
      <c r="F3" s="248"/>
      <c r="G3" s="248"/>
      <c r="H3" s="248"/>
      <c r="I3" s="248"/>
      <c r="J3" s="248"/>
      <c r="K3" s="248"/>
      <c r="L3" s="248"/>
    </row>
    <row r="4" spans="1:12" x14ac:dyDescent="0.2">
      <c r="C4" s="201"/>
      <c r="D4" s="201"/>
    </row>
    <row r="5" spans="1:12" x14ac:dyDescent="0.2">
      <c r="B5" s="199" t="s">
        <v>321</v>
      </c>
      <c r="C5" s="201"/>
      <c r="D5" s="201"/>
    </row>
    <row r="6" spans="1:12" x14ac:dyDescent="0.2">
      <c r="B6" s="199" t="s">
        <v>333</v>
      </c>
      <c r="C6" s="201"/>
      <c r="D6" s="201"/>
    </row>
    <row r="7" spans="1:12" x14ac:dyDescent="0.2">
      <c r="B7" s="200"/>
      <c r="C7" s="201"/>
      <c r="D7" s="201"/>
    </row>
    <row r="8" spans="1:12" x14ac:dyDescent="0.2">
      <c r="B8" s="201"/>
      <c r="C8" s="201"/>
      <c r="D8" s="201"/>
    </row>
    <row r="9" spans="1:12" x14ac:dyDescent="0.2">
      <c r="B9" s="203" t="s">
        <v>0</v>
      </c>
      <c r="C9" s="246" t="s">
        <v>1</v>
      </c>
      <c r="D9" s="246"/>
      <c r="E9" s="246"/>
      <c r="F9" s="246"/>
      <c r="G9" s="246"/>
      <c r="H9" s="246"/>
      <c r="I9" s="246"/>
    </row>
    <row r="10" spans="1:12" x14ac:dyDescent="0.2">
      <c r="B10" s="203"/>
      <c r="C10" s="246"/>
      <c r="D10" s="246"/>
      <c r="E10" s="246"/>
      <c r="F10" s="246"/>
      <c r="G10" s="246"/>
      <c r="H10" s="246"/>
      <c r="I10" s="246"/>
    </row>
    <row r="11" spans="1:12" x14ac:dyDescent="0.2">
      <c r="B11" s="203"/>
      <c r="C11" s="246"/>
      <c r="D11" s="246"/>
      <c r="E11" s="246"/>
      <c r="F11" s="246"/>
      <c r="G11" s="246"/>
      <c r="H11" s="246"/>
      <c r="I11" s="246"/>
    </row>
    <row r="12" spans="1:12" x14ac:dyDescent="0.2">
      <c r="B12" s="203"/>
    </row>
    <row r="13" spans="1:12" x14ac:dyDescent="0.2">
      <c r="B13" s="203" t="s">
        <v>49</v>
      </c>
      <c r="C13" s="246" t="s">
        <v>50</v>
      </c>
      <c r="D13" s="246"/>
      <c r="E13" s="246"/>
      <c r="F13" s="246"/>
      <c r="G13" s="246"/>
      <c r="H13" s="246"/>
      <c r="I13" s="246"/>
    </row>
    <row r="14" spans="1:12" x14ac:dyDescent="0.2">
      <c r="B14" s="203"/>
      <c r="C14" s="246"/>
      <c r="D14" s="246"/>
      <c r="E14" s="246"/>
      <c r="F14" s="246"/>
      <c r="G14" s="246"/>
      <c r="H14" s="246"/>
      <c r="I14" s="246"/>
    </row>
    <row r="15" spans="1:12" x14ac:dyDescent="0.2">
      <c r="B15" s="203"/>
      <c r="C15" s="246"/>
      <c r="D15" s="246"/>
      <c r="E15" s="246"/>
      <c r="F15" s="246"/>
      <c r="G15" s="246"/>
      <c r="H15" s="246"/>
      <c r="I15" s="246"/>
    </row>
    <row r="16" spans="1:12" x14ac:dyDescent="0.2">
      <c r="B16" s="203"/>
    </row>
    <row r="17" spans="2:9" x14ac:dyDescent="0.2">
      <c r="B17" s="203" t="s">
        <v>164</v>
      </c>
      <c r="C17" s="246" t="s">
        <v>165</v>
      </c>
      <c r="D17" s="246"/>
      <c r="E17" s="246"/>
      <c r="F17" s="246"/>
      <c r="G17" s="246"/>
      <c r="H17" s="246"/>
      <c r="I17" s="246"/>
    </row>
    <row r="18" spans="2:9" x14ac:dyDescent="0.2">
      <c r="B18" s="203"/>
      <c r="C18" s="246"/>
      <c r="D18" s="246"/>
      <c r="E18" s="246"/>
      <c r="F18" s="246"/>
      <c r="G18" s="246"/>
      <c r="H18" s="246"/>
      <c r="I18" s="246"/>
    </row>
    <row r="19" spans="2:9" x14ac:dyDescent="0.2">
      <c r="B19" s="203"/>
      <c r="C19" s="246"/>
      <c r="D19" s="246"/>
      <c r="E19" s="246"/>
      <c r="F19" s="246"/>
      <c r="G19" s="246"/>
      <c r="H19" s="246"/>
      <c r="I19" s="246"/>
    </row>
    <row r="20" spans="2:9" x14ac:dyDescent="0.2">
      <c r="B20" s="203"/>
    </row>
    <row r="21" spans="2:9" x14ac:dyDescent="0.2">
      <c r="B21" s="203" t="s">
        <v>172</v>
      </c>
      <c r="C21" s="246" t="s">
        <v>173</v>
      </c>
      <c r="D21" s="246"/>
      <c r="E21" s="246"/>
      <c r="F21" s="246"/>
      <c r="G21" s="246"/>
      <c r="H21" s="246"/>
      <c r="I21" s="246"/>
    </row>
    <row r="22" spans="2:9" x14ac:dyDescent="0.2">
      <c r="B22" s="203"/>
      <c r="C22" s="246"/>
      <c r="D22" s="246"/>
      <c r="E22" s="246"/>
      <c r="F22" s="246"/>
      <c r="G22" s="246"/>
      <c r="H22" s="246"/>
      <c r="I22" s="246"/>
    </row>
    <row r="23" spans="2:9" x14ac:dyDescent="0.2">
      <c r="B23" s="203"/>
      <c r="C23" s="246"/>
      <c r="D23" s="246"/>
      <c r="E23" s="246"/>
      <c r="F23" s="246"/>
      <c r="G23" s="246"/>
      <c r="H23" s="246"/>
      <c r="I23" s="246"/>
    </row>
    <row r="24" spans="2:9" x14ac:dyDescent="0.2">
      <c r="B24" s="203"/>
    </row>
    <row r="25" spans="2:9" ht="12.75" customHeight="1" x14ac:dyDescent="0.2">
      <c r="B25" s="203" t="s">
        <v>174</v>
      </c>
      <c r="C25" s="246" t="s">
        <v>175</v>
      </c>
      <c r="D25" s="246"/>
      <c r="E25" s="246"/>
      <c r="F25" s="246"/>
      <c r="G25" s="246"/>
      <c r="H25" s="246"/>
      <c r="I25" s="246"/>
    </row>
    <row r="26" spans="2:9" x14ac:dyDescent="0.2">
      <c r="B26" s="203"/>
      <c r="C26" s="246"/>
      <c r="D26" s="246"/>
      <c r="E26" s="246"/>
      <c r="F26" s="246"/>
      <c r="G26" s="246"/>
      <c r="H26" s="246"/>
      <c r="I26" s="246"/>
    </row>
    <row r="27" spans="2:9" x14ac:dyDescent="0.2">
      <c r="B27" s="203"/>
      <c r="C27" s="246"/>
      <c r="D27" s="246"/>
      <c r="E27" s="246"/>
      <c r="F27" s="246"/>
      <c r="G27" s="246"/>
      <c r="H27" s="246"/>
      <c r="I27" s="246"/>
    </row>
    <row r="28" spans="2:9" x14ac:dyDescent="0.2">
      <c r="B28" s="203"/>
    </row>
    <row r="29" spans="2:9" x14ac:dyDescent="0.2">
      <c r="B29" s="203" t="s">
        <v>183</v>
      </c>
      <c r="C29" s="246" t="s">
        <v>184</v>
      </c>
      <c r="D29" s="246"/>
      <c r="E29" s="246"/>
      <c r="F29" s="246"/>
      <c r="G29" s="246"/>
      <c r="H29" s="246"/>
      <c r="I29" s="246"/>
    </row>
    <row r="30" spans="2:9" x14ac:dyDescent="0.2">
      <c r="B30" s="203"/>
      <c r="C30" s="246"/>
      <c r="D30" s="246"/>
      <c r="E30" s="246"/>
      <c r="F30" s="246"/>
      <c r="G30" s="246"/>
      <c r="H30" s="246"/>
      <c r="I30" s="246"/>
    </row>
    <row r="31" spans="2:9" x14ac:dyDescent="0.2">
      <c r="B31" s="203"/>
      <c r="C31" s="246"/>
      <c r="D31" s="246"/>
      <c r="E31" s="246"/>
      <c r="F31" s="246"/>
      <c r="G31" s="246"/>
      <c r="H31" s="246"/>
      <c r="I31" s="246"/>
    </row>
    <row r="32" spans="2:9" x14ac:dyDescent="0.2">
      <c r="B32" s="203"/>
    </row>
    <row r="33" spans="2:9" x14ac:dyDescent="0.2">
      <c r="B33" s="203" t="s">
        <v>185</v>
      </c>
      <c r="C33" s="246" t="s">
        <v>187</v>
      </c>
      <c r="D33" s="246"/>
      <c r="E33" s="246"/>
      <c r="F33" s="246"/>
      <c r="G33" s="246"/>
      <c r="H33" s="246"/>
      <c r="I33" s="246"/>
    </row>
    <row r="34" spans="2:9" x14ac:dyDescent="0.2">
      <c r="B34" s="203"/>
      <c r="C34" s="246"/>
      <c r="D34" s="246"/>
      <c r="E34" s="246"/>
      <c r="F34" s="246"/>
      <c r="G34" s="246"/>
      <c r="H34" s="246"/>
      <c r="I34" s="246"/>
    </row>
    <row r="35" spans="2:9" x14ac:dyDescent="0.2">
      <c r="B35" s="203"/>
      <c r="C35" s="246"/>
      <c r="D35" s="246"/>
      <c r="E35" s="246"/>
      <c r="F35" s="246"/>
      <c r="G35" s="246"/>
      <c r="H35" s="246"/>
      <c r="I35" s="246"/>
    </row>
    <row r="36" spans="2:9" x14ac:dyDescent="0.2">
      <c r="B36" s="203"/>
    </row>
    <row r="37" spans="2:9" x14ac:dyDescent="0.2">
      <c r="B37" s="203" t="s">
        <v>193</v>
      </c>
      <c r="C37" s="246" t="s">
        <v>194</v>
      </c>
      <c r="D37" s="246"/>
      <c r="E37" s="246"/>
      <c r="F37" s="246"/>
      <c r="G37" s="246"/>
      <c r="H37" s="246"/>
      <c r="I37" s="246"/>
    </row>
    <row r="38" spans="2:9" x14ac:dyDescent="0.2">
      <c r="B38" s="203"/>
      <c r="C38" s="246"/>
      <c r="D38" s="246"/>
      <c r="E38" s="246"/>
      <c r="F38" s="246"/>
      <c r="G38" s="246"/>
      <c r="H38" s="246"/>
      <c r="I38" s="246"/>
    </row>
    <row r="39" spans="2:9" x14ac:dyDescent="0.2">
      <c r="B39" s="203"/>
      <c r="C39" s="246"/>
      <c r="D39" s="246"/>
      <c r="E39" s="246"/>
      <c r="F39" s="246"/>
      <c r="G39" s="246"/>
      <c r="H39" s="246"/>
      <c r="I39" s="246"/>
    </row>
    <row r="40" spans="2:9" x14ac:dyDescent="0.2">
      <c r="B40" s="203"/>
    </row>
    <row r="41" spans="2:9" x14ac:dyDescent="0.2">
      <c r="B41" s="203" t="s">
        <v>197</v>
      </c>
      <c r="C41" s="246" t="s">
        <v>198</v>
      </c>
      <c r="D41" s="246"/>
      <c r="E41" s="246"/>
      <c r="F41" s="246"/>
      <c r="G41" s="246"/>
      <c r="H41" s="246"/>
      <c r="I41" s="246"/>
    </row>
    <row r="42" spans="2:9" x14ac:dyDescent="0.2">
      <c r="B42" s="203"/>
      <c r="C42" s="246"/>
      <c r="D42" s="246"/>
      <c r="E42" s="246"/>
      <c r="F42" s="246"/>
      <c r="G42" s="246"/>
      <c r="H42" s="246"/>
      <c r="I42" s="246"/>
    </row>
    <row r="43" spans="2:9" x14ac:dyDescent="0.2">
      <c r="B43" s="203"/>
      <c r="C43" s="246"/>
      <c r="D43" s="246"/>
      <c r="E43" s="246"/>
      <c r="F43" s="246"/>
      <c r="G43" s="246"/>
      <c r="H43" s="246"/>
      <c r="I43" s="246"/>
    </row>
    <row r="44" spans="2:9" x14ac:dyDescent="0.2">
      <c r="B44" s="203"/>
    </row>
    <row r="45" spans="2:9" x14ac:dyDescent="0.2">
      <c r="B45" s="203" t="s">
        <v>199</v>
      </c>
      <c r="C45" s="246" t="s">
        <v>200</v>
      </c>
      <c r="D45" s="246"/>
      <c r="E45" s="246"/>
      <c r="F45" s="246"/>
      <c r="G45" s="246"/>
      <c r="H45" s="246"/>
      <c r="I45" s="246"/>
    </row>
    <row r="46" spans="2:9" x14ac:dyDescent="0.2">
      <c r="B46" s="203"/>
      <c r="C46" s="246"/>
      <c r="D46" s="246"/>
      <c r="E46" s="246"/>
      <c r="F46" s="246"/>
      <c r="G46" s="246"/>
      <c r="H46" s="246"/>
      <c r="I46" s="246"/>
    </row>
    <row r="47" spans="2:9" x14ac:dyDescent="0.2">
      <c r="B47" s="203"/>
      <c r="C47" s="246"/>
      <c r="D47" s="246"/>
      <c r="E47" s="246"/>
      <c r="F47" s="246"/>
      <c r="G47" s="246"/>
      <c r="H47" s="246"/>
      <c r="I47" s="246"/>
    </row>
    <row r="48" spans="2:9" x14ac:dyDescent="0.2">
      <c r="B48" s="203"/>
    </row>
    <row r="49" spans="2:9" x14ac:dyDescent="0.2">
      <c r="B49" s="203" t="s">
        <v>211</v>
      </c>
      <c r="C49" s="246" t="s">
        <v>212</v>
      </c>
      <c r="D49" s="246"/>
      <c r="E49" s="246"/>
      <c r="F49" s="246"/>
      <c r="G49" s="246"/>
      <c r="H49" s="246"/>
      <c r="I49" s="246"/>
    </row>
    <row r="50" spans="2:9" x14ac:dyDescent="0.2">
      <c r="B50" s="203"/>
      <c r="C50" s="246"/>
      <c r="D50" s="246"/>
      <c r="E50" s="246"/>
      <c r="F50" s="246"/>
      <c r="G50" s="246"/>
      <c r="H50" s="246"/>
      <c r="I50" s="246"/>
    </row>
    <row r="51" spans="2:9" x14ac:dyDescent="0.2">
      <c r="B51" s="203"/>
      <c r="C51" s="246"/>
      <c r="D51" s="246"/>
      <c r="E51" s="246"/>
      <c r="F51" s="246"/>
      <c r="G51" s="246"/>
      <c r="H51" s="246"/>
      <c r="I51" s="246"/>
    </row>
    <row r="52" spans="2:9" x14ac:dyDescent="0.2">
      <c r="B52" s="203"/>
    </row>
    <row r="53" spans="2:9" x14ac:dyDescent="0.2">
      <c r="B53" s="203" t="s">
        <v>213</v>
      </c>
      <c r="C53" s="246" t="s">
        <v>214</v>
      </c>
      <c r="D53" s="246"/>
      <c r="E53" s="246"/>
      <c r="F53" s="246"/>
      <c r="G53" s="246"/>
      <c r="H53" s="246"/>
      <c r="I53" s="246"/>
    </row>
    <row r="54" spans="2:9" x14ac:dyDescent="0.2">
      <c r="B54" s="203"/>
      <c r="C54" s="246"/>
      <c r="D54" s="246"/>
      <c r="E54" s="246"/>
      <c r="F54" s="246"/>
      <c r="G54" s="246"/>
      <c r="H54" s="246"/>
      <c r="I54" s="246"/>
    </row>
    <row r="55" spans="2:9" x14ac:dyDescent="0.2">
      <c r="B55" s="203"/>
      <c r="C55" s="246"/>
      <c r="D55" s="246"/>
      <c r="E55" s="246"/>
      <c r="F55" s="246"/>
      <c r="G55" s="246"/>
      <c r="H55" s="246"/>
      <c r="I55" s="246"/>
    </row>
    <row r="56" spans="2:9" x14ac:dyDescent="0.2">
      <c r="B56" s="203"/>
    </row>
    <row r="57" spans="2:9" x14ac:dyDescent="0.2">
      <c r="B57" s="203" t="s">
        <v>216</v>
      </c>
      <c r="C57" s="246" t="s">
        <v>217</v>
      </c>
      <c r="D57" s="246"/>
      <c r="E57" s="246"/>
      <c r="F57" s="246"/>
      <c r="G57" s="246"/>
      <c r="H57" s="246"/>
      <c r="I57" s="246"/>
    </row>
    <row r="58" spans="2:9" x14ac:dyDescent="0.2">
      <c r="B58" s="203"/>
      <c r="C58" s="246"/>
      <c r="D58" s="246"/>
      <c r="E58" s="246"/>
      <c r="F58" s="246"/>
      <c r="G58" s="246"/>
      <c r="H58" s="246"/>
      <c r="I58" s="246"/>
    </row>
    <row r="59" spans="2:9" x14ac:dyDescent="0.2">
      <c r="B59" s="203"/>
      <c r="C59" s="246"/>
      <c r="D59" s="246"/>
      <c r="E59" s="246"/>
      <c r="F59" s="246"/>
      <c r="G59" s="246"/>
      <c r="H59" s="246"/>
      <c r="I59" s="246"/>
    </row>
    <row r="60" spans="2:9" x14ac:dyDescent="0.2">
      <c r="B60" s="203"/>
    </row>
    <row r="61" spans="2:9" x14ac:dyDescent="0.2">
      <c r="B61" s="203" t="s">
        <v>222</v>
      </c>
      <c r="C61" s="246" t="s">
        <v>223</v>
      </c>
      <c r="D61" s="246"/>
      <c r="E61" s="246"/>
      <c r="F61" s="246"/>
      <c r="G61" s="246"/>
      <c r="H61" s="246"/>
      <c r="I61" s="246"/>
    </row>
    <row r="62" spans="2:9" x14ac:dyDescent="0.2">
      <c r="B62" s="203"/>
      <c r="C62" s="246"/>
      <c r="D62" s="246"/>
      <c r="E62" s="246"/>
      <c r="F62" s="246"/>
      <c r="G62" s="246"/>
      <c r="H62" s="246"/>
      <c r="I62" s="246"/>
    </row>
    <row r="63" spans="2:9" x14ac:dyDescent="0.2">
      <c r="B63" s="203"/>
      <c r="C63" s="246"/>
      <c r="D63" s="246"/>
      <c r="E63" s="246"/>
      <c r="F63" s="246"/>
      <c r="G63" s="246"/>
      <c r="H63" s="246"/>
      <c r="I63" s="246"/>
    </row>
    <row r="64" spans="2:9" x14ac:dyDescent="0.2">
      <c r="B64" s="203"/>
    </row>
    <row r="65" spans="2:9" x14ac:dyDescent="0.2">
      <c r="B65" s="203" t="s">
        <v>225</v>
      </c>
      <c r="C65" s="246" t="s">
        <v>226</v>
      </c>
      <c r="D65" s="246"/>
      <c r="E65" s="246"/>
      <c r="F65" s="246"/>
      <c r="G65" s="246"/>
      <c r="H65" s="246"/>
      <c r="I65" s="246"/>
    </row>
    <row r="66" spans="2:9" x14ac:dyDescent="0.2">
      <c r="B66" s="203"/>
      <c r="C66" s="246"/>
      <c r="D66" s="246"/>
      <c r="E66" s="246"/>
      <c r="F66" s="246"/>
      <c r="G66" s="246"/>
      <c r="H66" s="246"/>
      <c r="I66" s="246"/>
    </row>
    <row r="67" spans="2:9" x14ac:dyDescent="0.2">
      <c r="B67" s="203"/>
      <c r="C67" s="246"/>
      <c r="D67" s="246"/>
      <c r="E67" s="246"/>
      <c r="F67" s="246"/>
      <c r="G67" s="246"/>
      <c r="H67" s="246"/>
      <c r="I67" s="246"/>
    </row>
    <row r="68" spans="2:9" x14ac:dyDescent="0.2">
      <c r="B68" s="203"/>
    </row>
    <row r="69" spans="2:9" x14ac:dyDescent="0.2">
      <c r="B69" s="203" t="s">
        <v>227</v>
      </c>
      <c r="C69" s="246" t="s">
        <v>228</v>
      </c>
      <c r="D69" s="246"/>
      <c r="E69" s="246"/>
      <c r="F69" s="246"/>
      <c r="G69" s="246"/>
      <c r="H69" s="246"/>
      <c r="I69" s="246"/>
    </row>
    <row r="70" spans="2:9" x14ac:dyDescent="0.2">
      <c r="B70" s="203"/>
      <c r="C70" s="246"/>
      <c r="D70" s="246"/>
      <c r="E70" s="246"/>
      <c r="F70" s="246"/>
      <c r="G70" s="246"/>
      <c r="H70" s="246"/>
      <c r="I70" s="246"/>
    </row>
    <row r="71" spans="2:9" x14ac:dyDescent="0.2">
      <c r="B71" s="203"/>
      <c r="C71" s="246"/>
      <c r="D71" s="246"/>
      <c r="E71" s="246"/>
      <c r="F71" s="246"/>
      <c r="G71" s="246"/>
      <c r="H71" s="246"/>
      <c r="I71" s="246"/>
    </row>
    <row r="72" spans="2:9" x14ac:dyDescent="0.2">
      <c r="B72" s="203"/>
    </row>
    <row r="73" spans="2:9" x14ac:dyDescent="0.2">
      <c r="B73" s="203" t="s">
        <v>229</v>
      </c>
      <c r="C73" s="246" t="s">
        <v>230</v>
      </c>
      <c r="D73" s="246"/>
      <c r="E73" s="246"/>
      <c r="F73" s="246"/>
      <c r="G73" s="246"/>
      <c r="H73" s="246"/>
      <c r="I73" s="246"/>
    </row>
    <row r="74" spans="2:9" x14ac:dyDescent="0.2">
      <c r="B74" s="203"/>
      <c r="C74" s="246"/>
      <c r="D74" s="246"/>
      <c r="E74" s="246"/>
      <c r="F74" s="246"/>
      <c r="G74" s="246"/>
      <c r="H74" s="246"/>
      <c r="I74" s="246"/>
    </row>
    <row r="75" spans="2:9" x14ac:dyDescent="0.2">
      <c r="B75" s="203"/>
      <c r="C75" s="246"/>
      <c r="D75" s="246"/>
      <c r="E75" s="246"/>
      <c r="F75" s="246"/>
      <c r="G75" s="246"/>
      <c r="H75" s="246"/>
      <c r="I75" s="246"/>
    </row>
    <row r="76" spans="2:9" x14ac:dyDescent="0.2">
      <c r="B76" s="203"/>
    </row>
    <row r="77" spans="2:9" x14ac:dyDescent="0.2">
      <c r="B77" s="203" t="s">
        <v>233</v>
      </c>
      <c r="C77" s="246" t="s">
        <v>234</v>
      </c>
      <c r="D77" s="246"/>
      <c r="E77" s="246"/>
      <c r="F77" s="246"/>
      <c r="G77" s="246"/>
      <c r="H77" s="246"/>
      <c r="I77" s="246"/>
    </row>
    <row r="78" spans="2:9" x14ac:dyDescent="0.2">
      <c r="B78" s="203"/>
      <c r="C78" s="246"/>
      <c r="D78" s="246"/>
      <c r="E78" s="246"/>
      <c r="F78" s="246"/>
      <c r="G78" s="246"/>
      <c r="H78" s="246"/>
      <c r="I78" s="246"/>
    </row>
    <row r="79" spans="2:9" x14ac:dyDescent="0.2">
      <c r="B79" s="203"/>
      <c r="C79" s="246"/>
      <c r="D79" s="246"/>
      <c r="E79" s="246"/>
      <c r="F79" s="246"/>
      <c r="G79" s="246"/>
      <c r="H79" s="246"/>
      <c r="I79" s="246"/>
    </row>
    <row r="80" spans="2:9" x14ac:dyDescent="0.2">
      <c r="B80" s="203"/>
    </row>
    <row r="81" spans="2:9" x14ac:dyDescent="0.2">
      <c r="B81" s="203" t="s">
        <v>243</v>
      </c>
      <c r="C81" s="246" t="s">
        <v>244</v>
      </c>
      <c r="D81" s="246"/>
      <c r="E81" s="246"/>
      <c r="F81" s="246"/>
      <c r="G81" s="246"/>
      <c r="H81" s="246"/>
      <c r="I81" s="246"/>
    </row>
    <row r="82" spans="2:9" x14ac:dyDescent="0.2">
      <c r="B82" s="203"/>
      <c r="C82" s="246"/>
      <c r="D82" s="246"/>
      <c r="E82" s="246"/>
      <c r="F82" s="246"/>
      <c r="G82" s="246"/>
      <c r="H82" s="246"/>
      <c r="I82" s="246"/>
    </row>
    <row r="83" spans="2:9" x14ac:dyDescent="0.2">
      <c r="B83" s="203"/>
      <c r="C83" s="246"/>
      <c r="D83" s="246"/>
      <c r="E83" s="246"/>
      <c r="F83" s="246"/>
      <c r="G83" s="246"/>
      <c r="H83" s="246"/>
      <c r="I83" s="246"/>
    </row>
    <row r="84" spans="2:9" x14ac:dyDescent="0.2">
      <c r="B84" s="203"/>
    </row>
    <row r="85" spans="2:9" x14ac:dyDescent="0.2">
      <c r="B85" s="203" t="s">
        <v>245</v>
      </c>
      <c r="C85" s="246" t="s">
        <v>246</v>
      </c>
      <c r="D85" s="246"/>
      <c r="E85" s="246"/>
      <c r="F85" s="246"/>
      <c r="G85" s="246"/>
      <c r="H85" s="246"/>
      <c r="I85" s="246"/>
    </row>
    <row r="86" spans="2:9" x14ac:dyDescent="0.2">
      <c r="B86" s="203"/>
      <c r="C86" s="246"/>
      <c r="D86" s="246"/>
      <c r="E86" s="246"/>
      <c r="F86" s="246"/>
      <c r="G86" s="246"/>
      <c r="H86" s="246"/>
      <c r="I86" s="246"/>
    </row>
    <row r="87" spans="2:9" x14ac:dyDescent="0.2">
      <c r="B87" s="203"/>
      <c r="C87" s="246"/>
      <c r="D87" s="246"/>
      <c r="E87" s="246"/>
      <c r="F87" s="246"/>
      <c r="G87" s="246"/>
      <c r="H87" s="246"/>
      <c r="I87" s="246"/>
    </row>
    <row r="88" spans="2:9" x14ac:dyDescent="0.2">
      <c r="B88" s="203"/>
    </row>
    <row r="89" spans="2:9" x14ac:dyDescent="0.2">
      <c r="B89" s="203" t="s">
        <v>247</v>
      </c>
      <c r="C89" s="246" t="s">
        <v>248</v>
      </c>
      <c r="D89" s="246"/>
      <c r="E89" s="246"/>
      <c r="F89" s="246"/>
      <c r="G89" s="246"/>
      <c r="H89" s="246"/>
      <c r="I89" s="246"/>
    </row>
    <row r="90" spans="2:9" x14ac:dyDescent="0.2">
      <c r="B90" s="203"/>
      <c r="C90" s="246"/>
      <c r="D90" s="246"/>
      <c r="E90" s="246"/>
      <c r="F90" s="246"/>
      <c r="G90" s="246"/>
      <c r="H90" s="246"/>
      <c r="I90" s="246"/>
    </row>
    <row r="91" spans="2:9" x14ac:dyDescent="0.2">
      <c r="B91" s="203"/>
      <c r="C91" s="246"/>
      <c r="D91" s="246"/>
      <c r="E91" s="246"/>
      <c r="F91" s="246"/>
      <c r="G91" s="246"/>
      <c r="H91" s="246"/>
      <c r="I91" s="246"/>
    </row>
    <row r="92" spans="2:9" x14ac:dyDescent="0.2">
      <c r="B92" s="203"/>
    </row>
    <row r="93" spans="2:9" x14ac:dyDescent="0.2">
      <c r="B93" s="203" t="s">
        <v>53</v>
      </c>
      <c r="C93" s="246" t="s">
        <v>54</v>
      </c>
      <c r="D93" s="246"/>
      <c r="E93" s="246"/>
      <c r="F93" s="246"/>
      <c r="G93" s="246"/>
      <c r="H93" s="246"/>
      <c r="I93" s="246"/>
    </row>
    <row r="94" spans="2:9" x14ac:dyDescent="0.2">
      <c r="B94" s="203"/>
      <c r="C94" s="246"/>
      <c r="D94" s="246"/>
      <c r="E94" s="246"/>
      <c r="F94" s="246"/>
      <c r="G94" s="246"/>
      <c r="H94" s="246"/>
      <c r="I94" s="246"/>
    </row>
    <row r="95" spans="2:9" x14ac:dyDescent="0.2">
      <c r="B95" s="203"/>
      <c r="C95" s="246"/>
      <c r="D95" s="246"/>
      <c r="E95" s="246"/>
      <c r="F95" s="246"/>
      <c r="G95" s="246"/>
      <c r="H95" s="246"/>
      <c r="I95" s="246"/>
    </row>
    <row r="96" spans="2:9" x14ac:dyDescent="0.2">
      <c r="B96" s="203"/>
    </row>
    <row r="97" spans="2:9" x14ac:dyDescent="0.2">
      <c r="B97" s="203" t="s">
        <v>71</v>
      </c>
      <c r="C97" s="246" t="s">
        <v>72</v>
      </c>
      <c r="D97" s="246"/>
      <c r="E97" s="246"/>
      <c r="F97" s="246"/>
      <c r="G97" s="246"/>
      <c r="H97" s="246"/>
      <c r="I97" s="246"/>
    </row>
    <row r="98" spans="2:9" x14ac:dyDescent="0.2">
      <c r="B98" s="203"/>
      <c r="C98" s="246"/>
      <c r="D98" s="246"/>
      <c r="E98" s="246"/>
      <c r="F98" s="246"/>
      <c r="G98" s="246"/>
      <c r="H98" s="246"/>
      <c r="I98" s="246"/>
    </row>
    <row r="99" spans="2:9" x14ac:dyDescent="0.2">
      <c r="B99" s="203"/>
      <c r="C99" s="246"/>
      <c r="D99" s="246"/>
      <c r="E99" s="246"/>
      <c r="F99" s="246"/>
      <c r="G99" s="246"/>
      <c r="H99" s="246"/>
      <c r="I99" s="246"/>
    </row>
    <row r="100" spans="2:9" x14ac:dyDescent="0.2">
      <c r="B100" s="203"/>
    </row>
    <row r="101" spans="2:9" x14ac:dyDescent="0.2">
      <c r="B101" s="203" t="s">
        <v>73</v>
      </c>
      <c r="C101" s="246" t="s">
        <v>74</v>
      </c>
      <c r="D101" s="246"/>
      <c r="E101" s="246"/>
      <c r="F101" s="246"/>
      <c r="G101" s="246"/>
      <c r="H101" s="246"/>
      <c r="I101" s="246"/>
    </row>
    <row r="102" spans="2:9" x14ac:dyDescent="0.2">
      <c r="B102" s="203"/>
      <c r="C102" s="246"/>
      <c r="D102" s="246"/>
      <c r="E102" s="246"/>
      <c r="F102" s="246"/>
      <c r="G102" s="246"/>
      <c r="H102" s="246"/>
      <c r="I102" s="246"/>
    </row>
    <row r="103" spans="2:9" x14ac:dyDescent="0.2">
      <c r="B103" s="203"/>
      <c r="C103" s="246"/>
      <c r="D103" s="246"/>
      <c r="E103" s="246"/>
      <c r="F103" s="246"/>
      <c r="G103" s="246"/>
      <c r="H103" s="246"/>
      <c r="I103" s="246"/>
    </row>
    <row r="104" spans="2:9" x14ac:dyDescent="0.2">
      <c r="B104" s="203"/>
    </row>
    <row r="105" spans="2:9" x14ac:dyDescent="0.2">
      <c r="B105" s="203" t="s">
        <v>78</v>
      </c>
      <c r="C105" s="246" t="s">
        <v>79</v>
      </c>
      <c r="D105" s="246"/>
      <c r="E105" s="246"/>
      <c r="F105" s="246"/>
      <c r="G105" s="246"/>
      <c r="H105" s="246"/>
      <c r="I105" s="246"/>
    </row>
    <row r="106" spans="2:9" x14ac:dyDescent="0.2">
      <c r="B106" s="203"/>
      <c r="C106" s="246"/>
      <c r="D106" s="246"/>
      <c r="E106" s="246"/>
      <c r="F106" s="246"/>
      <c r="G106" s="246"/>
      <c r="H106" s="246"/>
      <c r="I106" s="246"/>
    </row>
    <row r="107" spans="2:9" x14ac:dyDescent="0.2">
      <c r="B107" s="203"/>
      <c r="C107" s="246"/>
      <c r="D107" s="246"/>
      <c r="E107" s="246"/>
      <c r="F107" s="246"/>
      <c r="G107" s="246"/>
      <c r="H107" s="246"/>
      <c r="I107" s="246"/>
    </row>
    <row r="108" spans="2:9" x14ac:dyDescent="0.2">
      <c r="B108" s="203"/>
    </row>
    <row r="109" spans="2:9" x14ac:dyDescent="0.2">
      <c r="B109" s="203" t="s">
        <v>89</v>
      </c>
      <c r="C109" s="246" t="s">
        <v>90</v>
      </c>
      <c r="D109" s="246"/>
      <c r="E109" s="246"/>
      <c r="F109" s="246"/>
      <c r="G109" s="246"/>
      <c r="H109" s="246"/>
      <c r="I109" s="246"/>
    </row>
    <row r="110" spans="2:9" x14ac:dyDescent="0.2">
      <c r="B110" s="203"/>
      <c r="C110" s="246"/>
      <c r="D110" s="246"/>
      <c r="E110" s="246"/>
      <c r="F110" s="246"/>
      <c r="G110" s="246"/>
      <c r="H110" s="246"/>
      <c r="I110" s="246"/>
    </row>
    <row r="111" spans="2:9" x14ac:dyDescent="0.2">
      <c r="B111" s="203"/>
      <c r="C111" s="246"/>
      <c r="D111" s="246"/>
      <c r="E111" s="246"/>
      <c r="F111" s="246"/>
      <c r="G111" s="246"/>
      <c r="H111" s="246"/>
      <c r="I111" s="246"/>
    </row>
    <row r="112" spans="2:9" x14ac:dyDescent="0.2">
      <c r="B112" s="203"/>
    </row>
    <row r="113" spans="2:9" x14ac:dyDescent="0.2">
      <c r="B113" s="203" t="s">
        <v>91</v>
      </c>
      <c r="C113" s="246" t="s">
        <v>92</v>
      </c>
      <c r="D113" s="246"/>
      <c r="E113" s="246"/>
      <c r="F113" s="246"/>
      <c r="G113" s="246"/>
      <c r="H113" s="246"/>
      <c r="I113" s="246"/>
    </row>
    <row r="114" spans="2:9" x14ac:dyDescent="0.2">
      <c r="B114" s="203"/>
      <c r="C114" s="246"/>
      <c r="D114" s="246"/>
      <c r="E114" s="246"/>
      <c r="F114" s="246"/>
      <c r="G114" s="246"/>
      <c r="H114" s="246"/>
      <c r="I114" s="246"/>
    </row>
    <row r="115" spans="2:9" x14ac:dyDescent="0.2">
      <c r="B115" s="203"/>
      <c r="C115" s="246"/>
      <c r="D115" s="246"/>
      <c r="E115" s="246"/>
      <c r="F115" s="246"/>
      <c r="G115" s="246"/>
      <c r="H115" s="246"/>
      <c r="I115" s="246"/>
    </row>
    <row r="116" spans="2:9" x14ac:dyDescent="0.2">
      <c r="B116" s="203"/>
    </row>
    <row r="117" spans="2:9" x14ac:dyDescent="0.2">
      <c r="B117" s="203" t="s">
        <v>94</v>
      </c>
      <c r="C117" s="246" t="s">
        <v>95</v>
      </c>
      <c r="D117" s="246"/>
      <c r="E117" s="246"/>
      <c r="F117" s="246"/>
      <c r="G117" s="246"/>
      <c r="H117" s="246"/>
      <c r="I117" s="246"/>
    </row>
    <row r="118" spans="2:9" x14ac:dyDescent="0.2">
      <c r="B118" s="203"/>
      <c r="C118" s="246"/>
      <c r="D118" s="246"/>
      <c r="E118" s="246"/>
      <c r="F118" s="246"/>
      <c r="G118" s="246"/>
      <c r="H118" s="246"/>
      <c r="I118" s="246"/>
    </row>
    <row r="119" spans="2:9" x14ac:dyDescent="0.2">
      <c r="B119" s="203"/>
      <c r="C119" s="246"/>
      <c r="D119" s="246"/>
      <c r="E119" s="246"/>
      <c r="F119" s="246"/>
      <c r="G119" s="246"/>
      <c r="H119" s="246"/>
      <c r="I119" s="246"/>
    </row>
    <row r="120" spans="2:9" x14ac:dyDescent="0.2">
      <c r="B120" s="203"/>
    </row>
    <row r="121" spans="2:9" x14ac:dyDescent="0.2">
      <c r="B121" s="203" t="s">
        <v>102</v>
      </c>
      <c r="C121" s="246" t="s">
        <v>103</v>
      </c>
      <c r="D121" s="246"/>
      <c r="E121" s="246"/>
      <c r="F121" s="246"/>
      <c r="G121" s="246"/>
      <c r="H121" s="246"/>
      <c r="I121" s="246"/>
    </row>
    <row r="122" spans="2:9" x14ac:dyDescent="0.2">
      <c r="B122" s="203"/>
      <c r="C122" s="246"/>
      <c r="D122" s="246"/>
      <c r="E122" s="246"/>
      <c r="F122" s="246"/>
      <c r="G122" s="246"/>
      <c r="H122" s="246"/>
      <c r="I122" s="246"/>
    </row>
    <row r="123" spans="2:9" x14ac:dyDescent="0.2">
      <c r="B123" s="203"/>
      <c r="C123" s="246"/>
      <c r="D123" s="246"/>
      <c r="E123" s="246"/>
      <c r="F123" s="246"/>
      <c r="G123" s="246"/>
      <c r="H123" s="246"/>
      <c r="I123" s="246"/>
    </row>
    <row r="124" spans="2:9" x14ac:dyDescent="0.2">
      <c r="B124" s="203"/>
    </row>
    <row r="125" spans="2:9" x14ac:dyDescent="0.2">
      <c r="B125" s="203" t="s">
        <v>104</v>
      </c>
      <c r="C125" s="246" t="s">
        <v>105</v>
      </c>
      <c r="D125" s="246"/>
      <c r="E125" s="246"/>
      <c r="F125" s="246"/>
      <c r="G125" s="246"/>
      <c r="H125" s="246"/>
      <c r="I125" s="246"/>
    </row>
    <row r="126" spans="2:9" x14ac:dyDescent="0.2">
      <c r="B126" s="203"/>
      <c r="C126" s="246"/>
      <c r="D126" s="246"/>
      <c r="E126" s="246"/>
      <c r="F126" s="246"/>
      <c r="G126" s="246"/>
      <c r="H126" s="246"/>
      <c r="I126" s="246"/>
    </row>
    <row r="127" spans="2:9" x14ac:dyDescent="0.2">
      <c r="B127" s="203"/>
      <c r="C127" s="246"/>
      <c r="D127" s="246"/>
      <c r="E127" s="246"/>
      <c r="F127" s="246"/>
      <c r="G127" s="246"/>
      <c r="H127" s="246"/>
      <c r="I127" s="246"/>
    </row>
    <row r="128" spans="2:9" x14ac:dyDescent="0.2">
      <c r="B128" s="203"/>
    </row>
    <row r="129" spans="2:9" x14ac:dyDescent="0.2">
      <c r="B129" s="203" t="s">
        <v>107</v>
      </c>
      <c r="C129" s="246" t="s">
        <v>108</v>
      </c>
      <c r="D129" s="246"/>
      <c r="E129" s="246"/>
      <c r="F129" s="246"/>
      <c r="G129" s="246"/>
      <c r="H129" s="246"/>
      <c r="I129" s="246"/>
    </row>
    <row r="130" spans="2:9" x14ac:dyDescent="0.2">
      <c r="B130" s="203"/>
      <c r="C130" s="246"/>
      <c r="D130" s="246"/>
      <c r="E130" s="246"/>
      <c r="F130" s="246"/>
      <c r="G130" s="246"/>
      <c r="H130" s="246"/>
      <c r="I130" s="246"/>
    </row>
    <row r="131" spans="2:9" x14ac:dyDescent="0.2">
      <c r="B131" s="203"/>
      <c r="C131" s="246"/>
      <c r="D131" s="246"/>
      <c r="E131" s="246"/>
      <c r="F131" s="246"/>
      <c r="G131" s="246"/>
      <c r="H131" s="246"/>
      <c r="I131" s="246"/>
    </row>
    <row r="132" spans="2:9" x14ac:dyDescent="0.2">
      <c r="B132" s="203"/>
    </row>
    <row r="133" spans="2:9" x14ac:dyDescent="0.2">
      <c r="B133" s="203" t="s">
        <v>118</v>
      </c>
      <c r="C133" s="246" t="s">
        <v>119</v>
      </c>
      <c r="D133" s="246"/>
      <c r="E133" s="246"/>
      <c r="F133" s="246"/>
      <c r="G133" s="246"/>
      <c r="H133" s="246"/>
      <c r="I133" s="246"/>
    </row>
    <row r="134" spans="2:9" x14ac:dyDescent="0.2">
      <c r="B134" s="203"/>
      <c r="C134" s="246"/>
      <c r="D134" s="246"/>
      <c r="E134" s="246"/>
      <c r="F134" s="246"/>
      <c r="G134" s="246"/>
      <c r="H134" s="246"/>
      <c r="I134" s="246"/>
    </row>
    <row r="135" spans="2:9" x14ac:dyDescent="0.2">
      <c r="B135" s="203"/>
      <c r="C135" s="246"/>
      <c r="D135" s="246"/>
      <c r="E135" s="246"/>
      <c r="F135" s="246"/>
      <c r="G135" s="246"/>
      <c r="H135" s="246"/>
      <c r="I135" s="246"/>
    </row>
    <row r="136" spans="2:9" x14ac:dyDescent="0.2">
      <c r="B136" s="203"/>
    </row>
    <row r="137" spans="2:9" x14ac:dyDescent="0.2">
      <c r="B137" s="203" t="s">
        <v>120</v>
      </c>
      <c r="C137" s="246" t="s">
        <v>121</v>
      </c>
      <c r="D137" s="246"/>
      <c r="E137" s="246"/>
      <c r="F137" s="246"/>
      <c r="G137" s="246"/>
      <c r="H137" s="246"/>
      <c r="I137" s="246"/>
    </row>
    <row r="138" spans="2:9" x14ac:dyDescent="0.2">
      <c r="B138" s="203"/>
      <c r="C138" s="246"/>
      <c r="D138" s="246"/>
      <c r="E138" s="246"/>
      <c r="F138" s="246"/>
      <c r="G138" s="246"/>
      <c r="H138" s="246"/>
      <c r="I138" s="246"/>
    </row>
    <row r="139" spans="2:9" x14ac:dyDescent="0.2">
      <c r="B139" s="203"/>
      <c r="C139" s="246"/>
      <c r="D139" s="246"/>
      <c r="E139" s="246"/>
      <c r="F139" s="246"/>
      <c r="G139" s="246"/>
      <c r="H139" s="246"/>
      <c r="I139" s="246"/>
    </row>
    <row r="140" spans="2:9" x14ac:dyDescent="0.2">
      <c r="B140" s="203"/>
    </row>
    <row r="141" spans="2:9" x14ac:dyDescent="0.2">
      <c r="B141" s="203" t="s">
        <v>123</v>
      </c>
      <c r="C141" s="246" t="s">
        <v>124</v>
      </c>
      <c r="D141" s="246"/>
      <c r="E141" s="246"/>
      <c r="F141" s="246"/>
      <c r="G141" s="246"/>
      <c r="H141" s="246"/>
      <c r="I141" s="246"/>
    </row>
    <row r="142" spans="2:9" x14ac:dyDescent="0.2">
      <c r="B142" s="203"/>
      <c r="C142" s="246"/>
      <c r="D142" s="246"/>
      <c r="E142" s="246"/>
      <c r="F142" s="246"/>
      <c r="G142" s="246"/>
      <c r="H142" s="246"/>
      <c r="I142" s="246"/>
    </row>
    <row r="143" spans="2:9" x14ac:dyDescent="0.2">
      <c r="B143" s="203"/>
      <c r="C143" s="246"/>
      <c r="D143" s="246"/>
      <c r="E143" s="246"/>
      <c r="F143" s="246"/>
      <c r="G143" s="246"/>
      <c r="H143" s="246"/>
      <c r="I143" s="246"/>
    </row>
    <row r="144" spans="2:9" x14ac:dyDescent="0.2">
      <c r="B144" s="203"/>
    </row>
    <row r="145" spans="2:9" x14ac:dyDescent="0.2">
      <c r="B145" s="203" t="s">
        <v>134</v>
      </c>
      <c r="C145" s="246" t="s">
        <v>135</v>
      </c>
      <c r="D145" s="246"/>
      <c r="E145" s="246"/>
      <c r="F145" s="246"/>
      <c r="G145" s="246"/>
      <c r="H145" s="246"/>
      <c r="I145" s="246"/>
    </row>
    <row r="146" spans="2:9" x14ac:dyDescent="0.2">
      <c r="B146" s="203"/>
      <c r="C146" s="246"/>
      <c r="D146" s="246"/>
      <c r="E146" s="246"/>
      <c r="F146" s="246"/>
      <c r="G146" s="246"/>
      <c r="H146" s="246"/>
      <c r="I146" s="246"/>
    </row>
    <row r="147" spans="2:9" x14ac:dyDescent="0.2">
      <c r="B147" s="203"/>
      <c r="C147" s="246"/>
      <c r="D147" s="246"/>
      <c r="E147" s="246"/>
      <c r="F147" s="246"/>
      <c r="G147" s="246"/>
      <c r="H147" s="246"/>
      <c r="I147" s="246"/>
    </row>
    <row r="148" spans="2:9" x14ac:dyDescent="0.2">
      <c r="B148" s="203"/>
    </row>
    <row r="149" spans="2:9" x14ac:dyDescent="0.2">
      <c r="B149" s="203" t="s">
        <v>136</v>
      </c>
      <c r="C149" s="246" t="s">
        <v>137</v>
      </c>
      <c r="D149" s="246"/>
      <c r="E149" s="246"/>
      <c r="F149" s="246"/>
      <c r="G149" s="246"/>
      <c r="H149" s="246"/>
      <c r="I149" s="246"/>
    </row>
    <row r="150" spans="2:9" x14ac:dyDescent="0.2">
      <c r="B150" s="203"/>
      <c r="C150" s="246"/>
      <c r="D150" s="246"/>
      <c r="E150" s="246"/>
      <c r="F150" s="246"/>
      <c r="G150" s="246"/>
      <c r="H150" s="246"/>
      <c r="I150" s="246"/>
    </row>
    <row r="151" spans="2:9" x14ac:dyDescent="0.2">
      <c r="B151" s="203"/>
      <c r="C151" s="246"/>
      <c r="D151" s="246"/>
      <c r="E151" s="246"/>
      <c r="F151" s="246"/>
      <c r="G151" s="246"/>
      <c r="H151" s="246"/>
      <c r="I151" s="246"/>
    </row>
    <row r="152" spans="2:9" x14ac:dyDescent="0.2">
      <c r="B152" s="203"/>
    </row>
    <row r="153" spans="2:9" x14ac:dyDescent="0.2">
      <c r="B153" s="203" t="s">
        <v>143</v>
      </c>
      <c r="C153" s="246" t="s">
        <v>144</v>
      </c>
      <c r="D153" s="246"/>
      <c r="E153" s="246"/>
      <c r="F153" s="246"/>
      <c r="G153" s="246"/>
      <c r="H153" s="246"/>
      <c r="I153" s="246"/>
    </row>
    <row r="154" spans="2:9" x14ac:dyDescent="0.2">
      <c r="B154" s="203"/>
      <c r="C154" s="246"/>
      <c r="D154" s="246"/>
      <c r="E154" s="246"/>
      <c r="F154" s="246"/>
      <c r="G154" s="246"/>
      <c r="H154" s="246"/>
      <c r="I154" s="246"/>
    </row>
    <row r="155" spans="2:9" x14ac:dyDescent="0.2">
      <c r="B155" s="203"/>
      <c r="C155" s="246"/>
      <c r="D155" s="246"/>
      <c r="E155" s="246"/>
      <c r="F155" s="246"/>
      <c r="G155" s="246"/>
      <c r="H155" s="246"/>
      <c r="I155" s="246"/>
    </row>
    <row r="156" spans="2:9" x14ac:dyDescent="0.2">
      <c r="B156" s="203"/>
    </row>
    <row r="157" spans="2:9" x14ac:dyDescent="0.2">
      <c r="B157" s="203" t="s">
        <v>146</v>
      </c>
      <c r="C157" s="246" t="s">
        <v>147</v>
      </c>
      <c r="D157" s="246"/>
      <c r="E157" s="246"/>
      <c r="F157" s="246"/>
      <c r="G157" s="246"/>
      <c r="H157" s="246"/>
      <c r="I157" s="246"/>
    </row>
    <row r="158" spans="2:9" x14ac:dyDescent="0.2">
      <c r="B158" s="203"/>
      <c r="C158" s="246"/>
      <c r="D158" s="246"/>
      <c r="E158" s="246"/>
      <c r="F158" s="246"/>
      <c r="G158" s="246"/>
      <c r="H158" s="246"/>
      <c r="I158" s="246"/>
    </row>
    <row r="159" spans="2:9" x14ac:dyDescent="0.2">
      <c r="B159" s="203"/>
      <c r="C159" s="246"/>
      <c r="D159" s="246"/>
      <c r="E159" s="246"/>
      <c r="F159" s="246"/>
      <c r="G159" s="246"/>
      <c r="H159" s="246"/>
      <c r="I159" s="246"/>
    </row>
    <row r="160" spans="2:9" x14ac:dyDescent="0.2">
      <c r="B160" s="203"/>
    </row>
    <row r="161" spans="2:9" x14ac:dyDescent="0.2">
      <c r="B161" s="203" t="s">
        <v>152</v>
      </c>
      <c r="C161" s="246" t="s">
        <v>153</v>
      </c>
      <c r="D161" s="246"/>
      <c r="E161" s="246"/>
      <c r="F161" s="246"/>
      <c r="G161" s="246"/>
      <c r="H161" s="246"/>
      <c r="I161" s="246"/>
    </row>
    <row r="162" spans="2:9" x14ac:dyDescent="0.2">
      <c r="B162" s="203"/>
      <c r="C162" s="246"/>
      <c r="D162" s="246"/>
      <c r="E162" s="246"/>
      <c r="F162" s="246"/>
      <c r="G162" s="246"/>
      <c r="H162" s="246"/>
      <c r="I162" s="246"/>
    </row>
    <row r="163" spans="2:9" x14ac:dyDescent="0.2">
      <c r="B163" s="203"/>
      <c r="C163" s="246"/>
      <c r="D163" s="246"/>
      <c r="E163" s="246"/>
      <c r="F163" s="246"/>
      <c r="G163" s="246"/>
      <c r="H163" s="246"/>
      <c r="I163" s="246"/>
    </row>
    <row r="164" spans="2:9" x14ac:dyDescent="0.2">
      <c r="B164" s="203"/>
    </row>
    <row r="165" spans="2:9" x14ac:dyDescent="0.2">
      <c r="B165" s="203" t="s">
        <v>154</v>
      </c>
      <c r="C165" s="246" t="s">
        <v>155</v>
      </c>
      <c r="D165" s="246"/>
      <c r="E165" s="246"/>
      <c r="F165" s="246"/>
      <c r="G165" s="246"/>
      <c r="H165" s="246"/>
      <c r="I165" s="246"/>
    </row>
    <row r="166" spans="2:9" x14ac:dyDescent="0.2">
      <c r="B166" s="203"/>
      <c r="C166" s="246"/>
      <c r="D166" s="246"/>
      <c r="E166" s="246"/>
      <c r="F166" s="246"/>
      <c r="G166" s="246"/>
      <c r="H166" s="246"/>
      <c r="I166" s="246"/>
    </row>
    <row r="167" spans="2:9" x14ac:dyDescent="0.2">
      <c r="B167" s="203"/>
      <c r="C167" s="246"/>
      <c r="D167" s="246"/>
      <c r="E167" s="246"/>
      <c r="F167" s="246"/>
      <c r="G167" s="246"/>
      <c r="H167" s="246"/>
      <c r="I167" s="246"/>
    </row>
    <row r="168" spans="2:9" x14ac:dyDescent="0.2">
      <c r="B168" s="203"/>
    </row>
    <row r="169" spans="2:9" x14ac:dyDescent="0.2">
      <c r="B169" s="203" t="s">
        <v>156</v>
      </c>
      <c r="C169" s="246" t="s">
        <v>157</v>
      </c>
      <c r="D169" s="246"/>
      <c r="E169" s="246"/>
      <c r="F169" s="246"/>
      <c r="G169" s="246"/>
      <c r="H169" s="246"/>
      <c r="I169" s="246"/>
    </row>
    <row r="170" spans="2:9" x14ac:dyDescent="0.2">
      <c r="B170" s="203"/>
      <c r="C170" s="246"/>
      <c r="D170" s="246"/>
      <c r="E170" s="246"/>
      <c r="F170" s="246"/>
      <c r="G170" s="246"/>
      <c r="H170" s="246"/>
      <c r="I170" s="246"/>
    </row>
    <row r="171" spans="2:9" x14ac:dyDescent="0.2">
      <c r="B171" s="203"/>
      <c r="C171" s="246"/>
      <c r="D171" s="246"/>
      <c r="E171" s="246"/>
      <c r="F171" s="246"/>
      <c r="G171" s="246"/>
      <c r="H171" s="246"/>
      <c r="I171" s="246"/>
    </row>
    <row r="172" spans="2:9" x14ac:dyDescent="0.2">
      <c r="B172" s="203"/>
    </row>
    <row r="173" spans="2:9" x14ac:dyDescent="0.2">
      <c r="B173" s="203" t="s">
        <v>162</v>
      </c>
      <c r="C173" s="246" t="s">
        <v>163</v>
      </c>
      <c r="D173" s="246"/>
      <c r="E173" s="246"/>
      <c r="F173" s="246"/>
      <c r="G173" s="246"/>
      <c r="H173" s="246"/>
      <c r="I173" s="246"/>
    </row>
    <row r="174" spans="2:9" x14ac:dyDescent="0.2">
      <c r="B174" s="203"/>
      <c r="C174" s="246"/>
      <c r="D174" s="246"/>
      <c r="E174" s="246"/>
      <c r="F174" s="246"/>
      <c r="G174" s="246"/>
      <c r="H174" s="246"/>
      <c r="I174" s="246"/>
    </row>
    <row r="175" spans="2:9" x14ac:dyDescent="0.2">
      <c r="B175" s="203"/>
      <c r="C175" s="246"/>
      <c r="D175" s="246"/>
      <c r="E175" s="246"/>
      <c r="F175" s="246"/>
      <c r="G175" s="246"/>
      <c r="H175" s="246"/>
      <c r="I175" s="246"/>
    </row>
    <row r="176" spans="2:9" x14ac:dyDescent="0.2">
      <c r="B176" s="203"/>
    </row>
    <row r="177" spans="2:9" x14ac:dyDescent="0.2">
      <c r="B177" s="203" t="s">
        <v>249</v>
      </c>
      <c r="C177" s="246" t="s">
        <v>250</v>
      </c>
      <c r="D177" s="246"/>
      <c r="E177" s="246"/>
      <c r="F177" s="246"/>
      <c r="G177" s="246"/>
      <c r="H177" s="246"/>
      <c r="I177" s="246"/>
    </row>
    <row r="178" spans="2:9" x14ac:dyDescent="0.2">
      <c r="B178" s="203"/>
      <c r="C178" s="246"/>
      <c r="D178" s="246"/>
      <c r="E178" s="246"/>
      <c r="F178" s="246"/>
      <c r="G178" s="246"/>
      <c r="H178" s="246"/>
      <c r="I178" s="246"/>
    </row>
    <row r="179" spans="2:9" x14ac:dyDescent="0.2">
      <c r="B179" s="203"/>
      <c r="C179" s="246"/>
      <c r="D179" s="246"/>
      <c r="E179" s="246"/>
      <c r="F179" s="246"/>
      <c r="G179" s="246"/>
      <c r="H179" s="246"/>
      <c r="I179" s="246"/>
    </row>
    <row r="180" spans="2:9" x14ac:dyDescent="0.2">
      <c r="B180" s="203"/>
    </row>
    <row r="181" spans="2:9" x14ac:dyDescent="0.2">
      <c r="B181" s="203" t="s">
        <v>251</v>
      </c>
      <c r="C181" s="246" t="s">
        <v>252</v>
      </c>
      <c r="D181" s="246"/>
      <c r="E181" s="246"/>
      <c r="F181" s="246"/>
      <c r="G181" s="246"/>
      <c r="H181" s="246"/>
      <c r="I181" s="246"/>
    </row>
    <row r="182" spans="2:9" x14ac:dyDescent="0.2">
      <c r="B182" s="203"/>
      <c r="C182" s="246"/>
      <c r="D182" s="246"/>
      <c r="E182" s="246"/>
      <c r="F182" s="246"/>
      <c r="G182" s="246"/>
      <c r="H182" s="246"/>
      <c r="I182" s="246"/>
    </row>
    <row r="183" spans="2:9" x14ac:dyDescent="0.2">
      <c r="B183" s="203"/>
      <c r="C183" s="246"/>
      <c r="D183" s="246"/>
      <c r="E183" s="246"/>
      <c r="F183" s="246"/>
      <c r="G183" s="246"/>
      <c r="H183" s="246"/>
      <c r="I183" s="246"/>
    </row>
    <row r="184" spans="2:9" x14ac:dyDescent="0.2">
      <c r="B184" s="203"/>
    </row>
    <row r="185" spans="2:9" x14ac:dyDescent="0.2">
      <c r="B185" s="203" t="s">
        <v>257</v>
      </c>
      <c r="C185" s="246" t="s">
        <v>258</v>
      </c>
      <c r="D185" s="246"/>
      <c r="E185" s="246"/>
      <c r="F185" s="246"/>
      <c r="G185" s="246"/>
      <c r="H185" s="246"/>
      <c r="I185" s="246"/>
    </row>
    <row r="186" spans="2:9" x14ac:dyDescent="0.2">
      <c r="B186" s="203"/>
      <c r="C186" s="246"/>
      <c r="D186" s="246"/>
      <c r="E186" s="246"/>
      <c r="F186" s="246"/>
      <c r="G186" s="246"/>
      <c r="H186" s="246"/>
      <c r="I186" s="246"/>
    </row>
    <row r="187" spans="2:9" x14ac:dyDescent="0.2">
      <c r="B187" s="203"/>
      <c r="C187" s="246"/>
      <c r="D187" s="246"/>
      <c r="E187" s="246"/>
      <c r="F187" s="246"/>
      <c r="G187" s="246"/>
      <c r="H187" s="246"/>
      <c r="I187" s="246"/>
    </row>
    <row r="188" spans="2:9" x14ac:dyDescent="0.2">
      <c r="B188" s="203"/>
    </row>
    <row r="189" spans="2:9" x14ac:dyDescent="0.2">
      <c r="B189" s="203" t="s">
        <v>259</v>
      </c>
      <c r="C189" s="246" t="s">
        <v>260</v>
      </c>
      <c r="D189" s="246"/>
      <c r="E189" s="246"/>
      <c r="F189" s="246"/>
      <c r="G189" s="246"/>
      <c r="H189" s="246"/>
      <c r="I189" s="246"/>
    </row>
    <row r="190" spans="2:9" x14ac:dyDescent="0.2">
      <c r="B190" s="203"/>
      <c r="C190" s="246"/>
      <c r="D190" s="246"/>
      <c r="E190" s="246"/>
      <c r="F190" s="246"/>
      <c r="G190" s="246"/>
      <c r="H190" s="246"/>
      <c r="I190" s="246"/>
    </row>
    <row r="191" spans="2:9" x14ac:dyDescent="0.2">
      <c r="B191" s="203"/>
      <c r="C191" s="246"/>
      <c r="D191" s="246"/>
      <c r="E191" s="246"/>
      <c r="F191" s="246"/>
      <c r="G191" s="246"/>
      <c r="H191" s="246"/>
      <c r="I191" s="246"/>
    </row>
    <row r="192" spans="2:9" x14ac:dyDescent="0.2">
      <c r="B192" s="203"/>
    </row>
    <row r="193" spans="2:9" x14ac:dyDescent="0.2">
      <c r="B193" s="203" t="s">
        <v>261</v>
      </c>
      <c r="C193" s="246" t="s">
        <v>262</v>
      </c>
      <c r="D193" s="246"/>
      <c r="E193" s="246"/>
      <c r="F193" s="246"/>
      <c r="G193" s="246"/>
      <c r="H193" s="246"/>
      <c r="I193" s="246"/>
    </row>
    <row r="194" spans="2:9" x14ac:dyDescent="0.2">
      <c r="B194" s="203"/>
      <c r="C194" s="246"/>
      <c r="D194" s="246"/>
      <c r="E194" s="246"/>
      <c r="F194" s="246"/>
      <c r="G194" s="246"/>
      <c r="H194" s="246"/>
      <c r="I194" s="246"/>
    </row>
    <row r="195" spans="2:9" x14ac:dyDescent="0.2">
      <c r="B195" s="203"/>
      <c r="C195" s="246"/>
      <c r="D195" s="246"/>
      <c r="E195" s="246"/>
      <c r="F195" s="246"/>
      <c r="G195" s="246"/>
      <c r="H195" s="246"/>
      <c r="I195" s="246"/>
    </row>
    <row r="196" spans="2:9" x14ac:dyDescent="0.2">
      <c r="B196" s="203"/>
    </row>
    <row r="197" spans="2:9" x14ac:dyDescent="0.2">
      <c r="B197" s="203" t="s">
        <v>268</v>
      </c>
      <c r="C197" s="246" t="s">
        <v>269</v>
      </c>
      <c r="D197" s="246"/>
      <c r="E197" s="246"/>
      <c r="F197" s="246"/>
      <c r="G197" s="246"/>
      <c r="H197" s="246"/>
      <c r="I197" s="246"/>
    </row>
    <row r="198" spans="2:9" x14ac:dyDescent="0.2">
      <c r="B198" s="203"/>
      <c r="C198" s="246"/>
      <c r="D198" s="246"/>
      <c r="E198" s="246"/>
      <c r="F198" s="246"/>
      <c r="G198" s="246"/>
      <c r="H198" s="246"/>
      <c r="I198" s="246"/>
    </row>
    <row r="199" spans="2:9" x14ac:dyDescent="0.2">
      <c r="B199" s="203"/>
      <c r="C199" s="246"/>
      <c r="D199" s="246"/>
      <c r="E199" s="246"/>
      <c r="F199" s="246"/>
      <c r="G199" s="246"/>
      <c r="H199" s="246"/>
      <c r="I199" s="246"/>
    </row>
    <row r="200" spans="2:9" x14ac:dyDescent="0.2">
      <c r="B200" s="203"/>
    </row>
    <row r="201" spans="2:9" x14ac:dyDescent="0.2">
      <c r="B201" s="203" t="s">
        <v>270</v>
      </c>
      <c r="C201" s="246" t="s">
        <v>271</v>
      </c>
      <c r="D201" s="246"/>
      <c r="E201" s="246"/>
      <c r="F201" s="246"/>
      <c r="G201" s="246"/>
      <c r="H201" s="246"/>
      <c r="I201" s="246"/>
    </row>
    <row r="202" spans="2:9" x14ac:dyDescent="0.2">
      <c r="B202" s="203"/>
      <c r="C202" s="246"/>
      <c r="D202" s="246"/>
      <c r="E202" s="246"/>
      <c r="F202" s="246"/>
      <c r="G202" s="246"/>
      <c r="H202" s="246"/>
      <c r="I202" s="246"/>
    </row>
    <row r="203" spans="2:9" x14ac:dyDescent="0.2">
      <c r="B203" s="203"/>
      <c r="C203" s="246"/>
      <c r="D203" s="246"/>
      <c r="E203" s="246"/>
      <c r="F203" s="246"/>
      <c r="G203" s="246"/>
      <c r="H203" s="246"/>
      <c r="I203" s="246"/>
    </row>
    <row r="204" spans="2:9" x14ac:dyDescent="0.2">
      <c r="B204" s="203"/>
    </row>
    <row r="205" spans="2:9" x14ac:dyDescent="0.2">
      <c r="B205" s="203" t="s">
        <v>272</v>
      </c>
      <c r="C205" s="246" t="s">
        <v>273</v>
      </c>
      <c r="D205" s="246"/>
      <c r="E205" s="246"/>
      <c r="F205" s="246"/>
      <c r="G205" s="246"/>
      <c r="H205" s="246"/>
      <c r="I205" s="246"/>
    </row>
    <row r="206" spans="2:9" x14ac:dyDescent="0.2">
      <c r="B206" s="203"/>
      <c r="C206" s="246"/>
      <c r="D206" s="246"/>
      <c r="E206" s="246"/>
      <c r="F206" s="246"/>
      <c r="G206" s="246"/>
      <c r="H206" s="246"/>
      <c r="I206" s="246"/>
    </row>
    <row r="207" spans="2:9" x14ac:dyDescent="0.2">
      <c r="B207" s="203"/>
      <c r="C207" s="246"/>
      <c r="D207" s="246"/>
      <c r="E207" s="246"/>
      <c r="F207" s="246"/>
      <c r="G207" s="246"/>
      <c r="H207" s="246"/>
      <c r="I207" s="246"/>
    </row>
    <row r="208" spans="2:9" x14ac:dyDescent="0.2">
      <c r="B208" s="203"/>
    </row>
    <row r="209" spans="2:9" x14ac:dyDescent="0.2">
      <c r="B209" s="203" t="s">
        <v>275</v>
      </c>
      <c r="C209" s="246" t="s">
        <v>276</v>
      </c>
      <c r="D209" s="246"/>
      <c r="E209" s="246"/>
      <c r="F209" s="246"/>
      <c r="G209" s="246"/>
      <c r="H209" s="246"/>
      <c r="I209" s="246"/>
    </row>
    <row r="210" spans="2:9" x14ac:dyDescent="0.2">
      <c r="B210" s="203"/>
      <c r="C210" s="246"/>
      <c r="D210" s="246"/>
      <c r="E210" s="246"/>
      <c r="F210" s="246"/>
      <c r="G210" s="246"/>
      <c r="H210" s="246"/>
      <c r="I210" s="246"/>
    </row>
    <row r="211" spans="2:9" x14ac:dyDescent="0.2">
      <c r="B211" s="203"/>
      <c r="C211" s="246"/>
      <c r="D211" s="246"/>
      <c r="E211" s="246"/>
      <c r="F211" s="246"/>
      <c r="G211" s="246"/>
      <c r="H211" s="246"/>
      <c r="I211" s="246"/>
    </row>
    <row r="212" spans="2:9" x14ac:dyDescent="0.2">
      <c r="B212" s="203"/>
    </row>
    <row r="213" spans="2:9" x14ac:dyDescent="0.2">
      <c r="B213" s="203" t="s">
        <v>279</v>
      </c>
      <c r="C213" s="246" t="s">
        <v>280</v>
      </c>
      <c r="D213" s="246"/>
      <c r="E213" s="246"/>
      <c r="F213" s="246"/>
      <c r="G213" s="246"/>
      <c r="H213" s="246"/>
      <c r="I213" s="246"/>
    </row>
    <row r="214" spans="2:9" x14ac:dyDescent="0.2">
      <c r="B214" s="203"/>
      <c r="C214" s="246"/>
      <c r="D214" s="246"/>
      <c r="E214" s="246"/>
      <c r="F214" s="246"/>
      <c r="G214" s="246"/>
      <c r="H214" s="246"/>
      <c r="I214" s="246"/>
    </row>
    <row r="215" spans="2:9" x14ac:dyDescent="0.2">
      <c r="B215" s="203"/>
      <c r="C215" s="246"/>
      <c r="D215" s="246"/>
      <c r="E215" s="246"/>
      <c r="F215" s="246"/>
      <c r="G215" s="246"/>
      <c r="H215" s="246"/>
      <c r="I215" s="246"/>
    </row>
    <row r="216" spans="2:9" x14ac:dyDescent="0.2">
      <c r="B216" s="203"/>
    </row>
    <row r="217" spans="2:9" x14ac:dyDescent="0.2">
      <c r="B217" s="203" t="s">
        <v>287</v>
      </c>
      <c r="C217" s="246" t="s">
        <v>288</v>
      </c>
      <c r="D217" s="246"/>
      <c r="E217" s="246"/>
      <c r="F217" s="246"/>
      <c r="G217" s="246"/>
      <c r="H217" s="246"/>
      <c r="I217" s="246"/>
    </row>
    <row r="218" spans="2:9" x14ac:dyDescent="0.2">
      <c r="B218" s="203"/>
      <c r="C218" s="246"/>
      <c r="D218" s="246"/>
      <c r="E218" s="246"/>
      <c r="F218" s="246"/>
      <c r="G218" s="246"/>
      <c r="H218" s="246"/>
      <c r="I218" s="246"/>
    </row>
    <row r="219" spans="2:9" x14ac:dyDescent="0.2">
      <c r="B219" s="203"/>
      <c r="C219" s="246"/>
      <c r="D219" s="246"/>
      <c r="E219" s="246"/>
      <c r="F219" s="246"/>
      <c r="G219" s="246"/>
      <c r="H219" s="246"/>
      <c r="I219" s="246"/>
    </row>
    <row r="220" spans="2:9" x14ac:dyDescent="0.2">
      <c r="B220" s="203"/>
    </row>
    <row r="221" spans="2:9" x14ac:dyDescent="0.2">
      <c r="B221" s="203" t="s">
        <v>291</v>
      </c>
      <c r="C221" s="246" t="s">
        <v>292</v>
      </c>
      <c r="D221" s="246"/>
      <c r="E221" s="246"/>
      <c r="F221" s="246"/>
      <c r="G221" s="246"/>
      <c r="H221" s="246"/>
      <c r="I221" s="246"/>
    </row>
    <row r="222" spans="2:9" x14ac:dyDescent="0.2">
      <c r="B222" s="203"/>
      <c r="C222" s="246"/>
      <c r="D222" s="246"/>
      <c r="E222" s="246"/>
      <c r="F222" s="246"/>
      <c r="G222" s="246"/>
      <c r="H222" s="246"/>
      <c r="I222" s="246"/>
    </row>
    <row r="223" spans="2:9" x14ac:dyDescent="0.2">
      <c r="B223" s="203"/>
      <c r="C223" s="246"/>
      <c r="D223" s="246"/>
      <c r="E223" s="246"/>
      <c r="F223" s="246"/>
      <c r="G223" s="246"/>
      <c r="H223" s="246"/>
      <c r="I223" s="246"/>
    </row>
    <row r="224" spans="2:9" x14ac:dyDescent="0.2">
      <c r="B224" s="203"/>
    </row>
    <row r="225" spans="2:9" x14ac:dyDescent="0.2">
      <c r="B225" s="203" t="s">
        <v>293</v>
      </c>
      <c r="C225" s="246" t="s">
        <v>294</v>
      </c>
      <c r="D225" s="246"/>
      <c r="E225" s="246"/>
      <c r="F225" s="246"/>
      <c r="G225" s="246"/>
      <c r="H225" s="246"/>
      <c r="I225" s="246"/>
    </row>
    <row r="226" spans="2:9" x14ac:dyDescent="0.2">
      <c r="B226" s="203"/>
      <c r="C226" s="246"/>
      <c r="D226" s="246"/>
      <c r="E226" s="246"/>
      <c r="F226" s="246"/>
      <c r="G226" s="246"/>
      <c r="H226" s="246"/>
      <c r="I226" s="246"/>
    </row>
    <row r="227" spans="2:9" x14ac:dyDescent="0.2">
      <c r="B227" s="203"/>
      <c r="C227" s="246"/>
      <c r="D227" s="246"/>
      <c r="E227" s="246"/>
      <c r="F227" s="246"/>
      <c r="G227" s="246"/>
      <c r="H227" s="246"/>
      <c r="I227" s="246"/>
    </row>
    <row r="228" spans="2:9" x14ac:dyDescent="0.2">
      <c r="B228" s="203"/>
    </row>
    <row r="229" spans="2:9" x14ac:dyDescent="0.2">
      <c r="B229" s="203" t="s">
        <v>304</v>
      </c>
      <c r="C229" s="246" t="s">
        <v>305</v>
      </c>
      <c r="D229" s="246"/>
      <c r="E229" s="246"/>
      <c r="F229" s="246"/>
      <c r="G229" s="246"/>
      <c r="H229" s="246"/>
      <c r="I229" s="246"/>
    </row>
    <row r="230" spans="2:9" x14ac:dyDescent="0.2">
      <c r="B230" s="203"/>
      <c r="C230" s="246"/>
      <c r="D230" s="246"/>
      <c r="E230" s="246"/>
      <c r="F230" s="246"/>
      <c r="G230" s="246"/>
      <c r="H230" s="246"/>
      <c r="I230" s="246"/>
    </row>
    <row r="231" spans="2:9" x14ac:dyDescent="0.2">
      <c r="B231" s="203"/>
      <c r="C231" s="246"/>
      <c r="D231" s="246"/>
      <c r="E231" s="246"/>
      <c r="F231" s="246"/>
      <c r="G231" s="246"/>
      <c r="H231" s="246"/>
      <c r="I231" s="246"/>
    </row>
    <row r="232" spans="2:9" x14ac:dyDescent="0.2">
      <c r="B232" s="203"/>
    </row>
    <row r="233" spans="2:9" x14ac:dyDescent="0.2">
      <c r="B233" s="203" t="s">
        <v>307</v>
      </c>
      <c r="C233" s="246" t="s">
        <v>308</v>
      </c>
      <c r="D233" s="246"/>
      <c r="E233" s="246"/>
      <c r="F233" s="246"/>
      <c r="G233" s="246"/>
      <c r="H233" s="246"/>
      <c r="I233" s="246"/>
    </row>
    <row r="234" spans="2:9" x14ac:dyDescent="0.2">
      <c r="C234" s="246"/>
      <c r="D234" s="246"/>
      <c r="E234" s="246"/>
      <c r="F234" s="246"/>
      <c r="G234" s="246"/>
      <c r="H234" s="246"/>
      <c r="I234" s="246"/>
    </row>
    <row r="235" spans="2:9" x14ac:dyDescent="0.2">
      <c r="C235" s="246"/>
      <c r="D235" s="246"/>
      <c r="E235" s="246"/>
      <c r="F235" s="246"/>
      <c r="G235" s="246"/>
      <c r="H235" s="246"/>
      <c r="I235" s="246"/>
    </row>
    <row r="240" spans="2:9" x14ac:dyDescent="0.2">
      <c r="B240" s="198" t="s">
        <v>315</v>
      </c>
    </row>
  </sheetData>
  <mergeCells count="59">
    <mergeCell ref="C53:I55"/>
    <mergeCell ref="C9:I11"/>
    <mergeCell ref="C13:I15"/>
    <mergeCell ref="C17:I19"/>
    <mergeCell ref="C21:I23"/>
    <mergeCell ref="C25:I27"/>
    <mergeCell ref="C29:I31"/>
    <mergeCell ref="C33:I35"/>
    <mergeCell ref="C37:I39"/>
    <mergeCell ref="C41:I43"/>
    <mergeCell ref="C45:I47"/>
    <mergeCell ref="C49:I51"/>
    <mergeCell ref="C101:I103"/>
    <mergeCell ref="C57:I59"/>
    <mergeCell ref="C61:I63"/>
    <mergeCell ref="C65:I67"/>
    <mergeCell ref="C69:I71"/>
    <mergeCell ref="C73:I75"/>
    <mergeCell ref="C77:I79"/>
    <mergeCell ref="C81:I83"/>
    <mergeCell ref="C85:I87"/>
    <mergeCell ref="C89:I91"/>
    <mergeCell ref="C93:I95"/>
    <mergeCell ref="C97:I99"/>
    <mergeCell ref="C149:I151"/>
    <mergeCell ref="C105:I107"/>
    <mergeCell ref="C109:I111"/>
    <mergeCell ref="C113:I115"/>
    <mergeCell ref="C117:I119"/>
    <mergeCell ref="C121:I123"/>
    <mergeCell ref="C125:I127"/>
    <mergeCell ref="C129:I131"/>
    <mergeCell ref="C133:I135"/>
    <mergeCell ref="C137:I139"/>
    <mergeCell ref="C141:I143"/>
    <mergeCell ref="C145:I147"/>
    <mergeCell ref="C197:I199"/>
    <mergeCell ref="C153:I155"/>
    <mergeCell ref="C157:I159"/>
    <mergeCell ref="C161:I163"/>
    <mergeCell ref="C165:I167"/>
    <mergeCell ref="C169:I171"/>
    <mergeCell ref="C173:I175"/>
    <mergeCell ref="C225:I227"/>
    <mergeCell ref="C229:I231"/>
    <mergeCell ref="C233:I235"/>
    <mergeCell ref="A1:L1"/>
    <mergeCell ref="A3:L3"/>
    <mergeCell ref="C201:I203"/>
    <mergeCell ref="C205:I207"/>
    <mergeCell ref="C209:I211"/>
    <mergeCell ref="C213:I215"/>
    <mergeCell ref="C217:I219"/>
    <mergeCell ref="C221:I223"/>
    <mergeCell ref="C177:I179"/>
    <mergeCell ref="C181:I183"/>
    <mergeCell ref="C185:I187"/>
    <mergeCell ref="C189:I191"/>
    <mergeCell ref="C193:I19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M53"/>
  <sheetViews>
    <sheetView topLeftCell="A4" zoomScaleNormal="100" workbookViewId="0">
      <selection activeCell="A45" sqref="A45:H45"/>
    </sheetView>
  </sheetViews>
  <sheetFormatPr defaultRowHeight="12.75" x14ac:dyDescent="0.2"/>
  <cols>
    <col min="1" max="1" width="16.7109375" style="1" customWidth="1"/>
    <col min="2" max="7" width="5.5703125" style="1" customWidth="1"/>
    <col min="8" max="8" width="6" style="1" bestFit="1" customWidth="1"/>
    <col min="9" max="16384" width="9.140625" style="1"/>
  </cols>
  <sheetData>
    <row r="1" spans="1:11" x14ac:dyDescent="0.2">
      <c r="A1" s="2" t="s">
        <v>193</v>
      </c>
      <c r="B1" s="2"/>
      <c r="C1" s="2"/>
      <c r="D1" s="2"/>
      <c r="E1" s="2"/>
      <c r="F1" s="2"/>
      <c r="G1" s="2"/>
      <c r="H1" s="2"/>
    </row>
    <row r="2" spans="1:11" ht="12.75" customHeight="1" x14ac:dyDescent="0.2">
      <c r="A2" s="249" t="s">
        <v>194</v>
      </c>
      <c r="B2" s="249"/>
      <c r="C2" s="249"/>
      <c r="D2" s="249"/>
      <c r="E2" s="249"/>
      <c r="F2" s="249"/>
      <c r="G2" s="249"/>
      <c r="H2" s="249"/>
      <c r="I2" s="249"/>
      <c r="J2" s="249"/>
      <c r="K2" s="249"/>
    </row>
    <row r="3" spans="1:11" x14ac:dyDescent="0.2">
      <c r="A3" s="249"/>
      <c r="B3" s="249"/>
      <c r="C3" s="249"/>
      <c r="D3" s="249"/>
      <c r="E3" s="249"/>
      <c r="F3" s="249"/>
      <c r="G3" s="249"/>
      <c r="H3" s="249"/>
      <c r="I3" s="249"/>
      <c r="J3" s="249"/>
      <c r="K3" s="249"/>
    </row>
    <row r="4" spans="1:11" x14ac:dyDescent="0.2">
      <c r="A4" s="249"/>
      <c r="B4" s="249"/>
      <c r="C4" s="249"/>
      <c r="D4" s="249"/>
      <c r="E4" s="249"/>
      <c r="F4" s="249"/>
      <c r="G4" s="249"/>
      <c r="H4" s="249"/>
      <c r="I4" s="249"/>
      <c r="J4" s="249"/>
      <c r="K4" s="249"/>
    </row>
    <row r="5" spans="1:11" x14ac:dyDescent="0.2">
      <c r="A5" s="30"/>
      <c r="B5" s="30"/>
      <c r="C5" s="30"/>
      <c r="D5" s="30"/>
      <c r="E5" s="30"/>
      <c r="F5" s="30"/>
      <c r="G5" s="30"/>
      <c r="H5" s="30"/>
    </row>
    <row r="6" spans="1:11" ht="15" x14ac:dyDescent="0.25">
      <c r="C6" s="5"/>
      <c r="D6" s="51"/>
      <c r="E6" s="51"/>
      <c r="F6" s="51"/>
      <c r="G6" s="51"/>
      <c r="H6" s="51"/>
    </row>
    <row r="7" spans="1:11" ht="15" x14ac:dyDescent="0.25">
      <c r="A7" s="5"/>
      <c r="B7" s="5"/>
      <c r="C7" s="5"/>
      <c r="D7" s="51"/>
      <c r="E7" s="51"/>
      <c r="F7" s="51"/>
      <c r="G7" s="51"/>
      <c r="H7" s="51"/>
    </row>
    <row r="8" spans="1:11" ht="33" customHeight="1" x14ac:dyDescent="0.2">
      <c r="A8"/>
      <c r="B8" s="250" t="s">
        <v>195</v>
      </c>
      <c r="C8" s="251"/>
      <c r="D8" s="250" t="s">
        <v>196</v>
      </c>
      <c r="E8" s="251"/>
      <c r="F8" s="250" t="s">
        <v>9</v>
      </c>
      <c r="G8" s="262"/>
      <c r="H8" s="251"/>
    </row>
    <row r="9" spans="1:11" s="11" customFormat="1" ht="20.25" customHeight="1" x14ac:dyDescent="0.2">
      <c r="A9" s="8"/>
      <c r="B9" s="9" t="s">
        <v>131</v>
      </c>
      <c r="C9" s="10" t="s">
        <v>67</v>
      </c>
      <c r="D9" s="9" t="s">
        <v>131</v>
      </c>
      <c r="E9" s="10" t="s">
        <v>67</v>
      </c>
      <c r="F9" s="140" t="s">
        <v>132</v>
      </c>
      <c r="G9" s="56" t="s">
        <v>67</v>
      </c>
      <c r="H9" s="10" t="s">
        <v>15</v>
      </c>
      <c r="J9"/>
    </row>
    <row r="10" spans="1:11" x14ac:dyDescent="0.2">
      <c r="A10" s="166" t="s">
        <v>16</v>
      </c>
      <c r="B10" s="167"/>
      <c r="C10" s="168"/>
      <c r="D10" s="168"/>
      <c r="E10" s="168"/>
      <c r="F10" s="168"/>
      <c r="G10" s="169"/>
      <c r="H10" s="170"/>
      <c r="J10"/>
    </row>
    <row r="11" spans="1:11" x14ac:dyDescent="0.2">
      <c r="A11" s="171" t="s">
        <v>17</v>
      </c>
      <c r="B11" s="20"/>
      <c r="C11" s="7"/>
      <c r="D11" s="7"/>
      <c r="E11" s="7"/>
      <c r="F11" s="7"/>
      <c r="G11" s="6"/>
      <c r="H11" s="38"/>
      <c r="J11"/>
    </row>
    <row r="12" spans="1:11" x14ac:dyDescent="0.2">
      <c r="A12" s="172" t="s">
        <v>18</v>
      </c>
      <c r="B12" s="173">
        <v>281.31563375815603</v>
      </c>
      <c r="C12" s="174">
        <v>1.28711740926073</v>
      </c>
      <c r="D12" s="27">
        <v>279.48346331831601</v>
      </c>
      <c r="E12" s="174">
        <v>1.114950715182</v>
      </c>
      <c r="F12" s="27">
        <f t="shared" ref="F12:F31" si="0">B12-D12</f>
        <v>1.8321704398400129</v>
      </c>
      <c r="G12" s="143">
        <v>1.56948142110209</v>
      </c>
      <c r="H12" s="144">
        <v>0.24305973799236846</v>
      </c>
      <c r="J12"/>
    </row>
    <row r="13" spans="1:11" ht="12.75" customHeight="1" x14ac:dyDescent="0.2">
      <c r="A13" s="172" t="s">
        <v>19</v>
      </c>
      <c r="B13" s="173">
        <v>271.52550173949999</v>
      </c>
      <c r="C13" s="174">
        <v>1.04471316571071</v>
      </c>
      <c r="D13" s="27">
        <v>267.38871578968502</v>
      </c>
      <c r="E13" s="174">
        <v>0.93207381083621998</v>
      </c>
      <c r="F13" s="27">
        <f t="shared" si="0"/>
        <v>4.1367859498149642</v>
      </c>
      <c r="G13" s="143">
        <v>1.3209136975253</v>
      </c>
      <c r="H13" s="144">
        <v>1.7376218538465852E-3</v>
      </c>
      <c r="J13"/>
    </row>
    <row r="14" spans="1:11" x14ac:dyDescent="0.2">
      <c r="A14" s="172" t="s">
        <v>20</v>
      </c>
      <c r="B14" s="173">
        <v>274.63311913260299</v>
      </c>
      <c r="C14" s="174">
        <v>0.86017192402141296</v>
      </c>
      <c r="D14" s="27">
        <v>272.33893397102599</v>
      </c>
      <c r="E14" s="174">
        <v>0.79142230582225603</v>
      </c>
      <c r="F14" s="27">
        <f t="shared" si="0"/>
        <v>2.2941851615769906</v>
      </c>
      <c r="G14" s="143">
        <v>1.1985483191578199</v>
      </c>
      <c r="H14" s="144">
        <v>5.5602708193058806E-2</v>
      </c>
      <c r="J14"/>
    </row>
    <row r="15" spans="1:11" x14ac:dyDescent="0.2">
      <c r="A15" s="172" t="s">
        <v>21</v>
      </c>
      <c r="B15" s="173">
        <v>275.67805690588398</v>
      </c>
      <c r="C15" s="174">
        <v>1.2561214031832699</v>
      </c>
      <c r="D15" s="27">
        <v>272.31577949065201</v>
      </c>
      <c r="E15" s="174">
        <v>1.29537145853724</v>
      </c>
      <c r="F15" s="27">
        <f t="shared" si="0"/>
        <v>3.3622774152319721</v>
      </c>
      <c r="G15" s="143">
        <v>1.6284400927945699</v>
      </c>
      <c r="H15" s="144">
        <v>3.8949264025953438E-2</v>
      </c>
      <c r="J15"/>
    </row>
    <row r="16" spans="1:11" x14ac:dyDescent="0.2">
      <c r="A16" s="172" t="s">
        <v>22</v>
      </c>
      <c r="B16" s="173">
        <v>270.57545158326002</v>
      </c>
      <c r="C16" s="174">
        <v>1.0315281360194899</v>
      </c>
      <c r="D16" s="27">
        <v>271.00235065984202</v>
      </c>
      <c r="E16" s="174">
        <v>0.79502692077094095</v>
      </c>
      <c r="F16" s="27">
        <f t="shared" si="0"/>
        <v>-0.42689907658200354</v>
      </c>
      <c r="G16" s="143">
        <v>1.3578612909704</v>
      </c>
      <c r="H16" s="144">
        <v>0.75322427316637186</v>
      </c>
      <c r="J16"/>
    </row>
    <row r="17" spans="1:10" x14ac:dyDescent="0.2">
      <c r="A17" s="172" t="s">
        <v>23</v>
      </c>
      <c r="B17" s="173">
        <v>275.05820702138402</v>
      </c>
      <c r="C17" s="174">
        <v>1.0851026280429901</v>
      </c>
      <c r="D17" s="27">
        <v>276.64130552136902</v>
      </c>
      <c r="E17" s="174">
        <v>0.81195627300001105</v>
      </c>
      <c r="F17" s="27">
        <f t="shared" si="0"/>
        <v>-1.5830984999849989</v>
      </c>
      <c r="G17" s="143">
        <v>1.2441371895847899</v>
      </c>
      <c r="H17" s="144">
        <v>0.20321471394386792</v>
      </c>
      <c r="J17"/>
    </row>
    <row r="18" spans="1:10" x14ac:dyDescent="0.2">
      <c r="A18" s="172" t="s">
        <v>24</v>
      </c>
      <c r="B18" s="173">
        <v>285.95971294428699</v>
      </c>
      <c r="C18" s="174">
        <v>1.2094397716379499</v>
      </c>
      <c r="D18" s="27">
        <v>289.14987670047998</v>
      </c>
      <c r="E18" s="174">
        <v>0.98702208645101397</v>
      </c>
      <c r="F18" s="27">
        <f t="shared" si="0"/>
        <v>-3.1901637561929874</v>
      </c>
      <c r="G18" s="143">
        <v>1.7638041478714499</v>
      </c>
      <c r="H18" s="144">
        <v>7.0500232524850964E-2</v>
      </c>
      <c r="J18"/>
    </row>
    <row r="19" spans="1:10" x14ac:dyDescent="0.2">
      <c r="A19" s="172" t="s">
        <v>25</v>
      </c>
      <c r="B19" s="173">
        <v>262.04686415094699</v>
      </c>
      <c r="C19" s="174">
        <v>0.86734906318261495</v>
      </c>
      <c r="D19" s="27">
        <v>262.227206513998</v>
      </c>
      <c r="E19" s="174">
        <v>0.69383764716252905</v>
      </c>
      <c r="F19" s="27">
        <f t="shared" si="0"/>
        <v>-0.18034236305101103</v>
      </c>
      <c r="G19" s="143">
        <v>1.0272751019338899</v>
      </c>
      <c r="H19" s="144">
        <v>0.86064426088073287</v>
      </c>
      <c r="J19"/>
    </row>
    <row r="20" spans="1:10" x14ac:dyDescent="0.2">
      <c r="A20" s="172" t="s">
        <v>26</v>
      </c>
      <c r="B20" s="173">
        <v>272.34965649819702</v>
      </c>
      <c r="C20" s="174">
        <v>1.16715329703228</v>
      </c>
      <c r="D20" s="27">
        <v>267.21485588211402</v>
      </c>
      <c r="E20" s="174">
        <v>1.1920213208132699</v>
      </c>
      <c r="F20" s="27">
        <f t="shared" si="0"/>
        <v>5.1348006160829982</v>
      </c>
      <c r="G20" s="143">
        <v>1.48575288725431</v>
      </c>
      <c r="H20" s="144">
        <v>5.4820280560409441E-4</v>
      </c>
      <c r="J20"/>
    </row>
    <row r="21" spans="1:10" x14ac:dyDescent="0.2">
      <c r="A21" s="172" t="s">
        <v>27</v>
      </c>
      <c r="B21" s="173">
        <v>267.713496405885</v>
      </c>
      <c r="C21" s="174">
        <v>1.1705574287635301</v>
      </c>
      <c r="D21" s="27">
        <v>265.42544166633701</v>
      </c>
      <c r="E21" s="174">
        <v>1.09697901362499</v>
      </c>
      <c r="F21" s="27">
        <f t="shared" si="0"/>
        <v>2.288054739547988</v>
      </c>
      <c r="G21" s="143">
        <v>1.33591034267703</v>
      </c>
      <c r="H21" s="144">
        <v>8.6762190958222574E-2</v>
      </c>
      <c r="J21"/>
    </row>
    <row r="22" spans="1:10" x14ac:dyDescent="0.2">
      <c r="A22" s="172" t="s">
        <v>28</v>
      </c>
      <c r="B22" s="173">
        <v>250.355350548112</v>
      </c>
      <c r="C22" s="174">
        <v>1.5003331453627</v>
      </c>
      <c r="D22" s="27">
        <v>250.60999459801999</v>
      </c>
      <c r="E22" s="174">
        <v>1.3206897600572101</v>
      </c>
      <c r="F22" s="27">
        <f t="shared" si="0"/>
        <v>-0.25464404990799494</v>
      </c>
      <c r="G22" s="143">
        <v>1.78727538965778</v>
      </c>
      <c r="H22" s="144">
        <v>0.88670394544195041</v>
      </c>
      <c r="J22"/>
    </row>
    <row r="23" spans="1:10" x14ac:dyDescent="0.2">
      <c r="A23" s="172" t="s">
        <v>29</v>
      </c>
      <c r="B23" s="173">
        <v>297.776060284501</v>
      </c>
      <c r="C23" s="174">
        <v>0.88385491532252602</v>
      </c>
      <c r="D23" s="27">
        <v>294.69169062731902</v>
      </c>
      <c r="E23" s="174">
        <v>1.0071688415331299</v>
      </c>
      <c r="F23" s="27">
        <f t="shared" si="0"/>
        <v>3.0843696571819805</v>
      </c>
      <c r="G23" s="143">
        <v>1.3081688680311001</v>
      </c>
      <c r="H23" s="144">
        <v>1.8384762676396209E-2</v>
      </c>
      <c r="J23"/>
    </row>
    <row r="24" spans="1:10" x14ac:dyDescent="0.2">
      <c r="A24" s="172" t="s">
        <v>31</v>
      </c>
      <c r="B24" s="173">
        <v>275.72482747400102</v>
      </c>
      <c r="C24" s="174">
        <v>0.75380836362533798</v>
      </c>
      <c r="D24" s="27">
        <v>269.43272165768798</v>
      </c>
      <c r="E24" s="174">
        <v>0.87271615323543195</v>
      </c>
      <c r="F24" s="27">
        <f t="shared" si="0"/>
        <v>6.2921058163130397</v>
      </c>
      <c r="G24" s="143">
        <v>1.13906549647722</v>
      </c>
      <c r="H24" s="144">
        <v>3.3152223281545618E-8</v>
      </c>
      <c r="J24"/>
    </row>
    <row r="25" spans="1:10" x14ac:dyDescent="0.2">
      <c r="A25" s="172" t="s">
        <v>32</v>
      </c>
      <c r="B25" s="173">
        <v>287.05599281809702</v>
      </c>
      <c r="C25" s="174">
        <v>1.0774844421477301</v>
      </c>
      <c r="D25" s="27">
        <v>280.92048239318098</v>
      </c>
      <c r="E25" s="174">
        <v>0.94339626600502002</v>
      </c>
      <c r="F25" s="27">
        <f t="shared" si="0"/>
        <v>6.135510424916049</v>
      </c>
      <c r="G25" s="143">
        <v>1.4434167223804699</v>
      </c>
      <c r="H25" s="144">
        <v>2.1311908135440477E-5</v>
      </c>
      <c r="J25"/>
    </row>
    <row r="26" spans="1:10" x14ac:dyDescent="0.2">
      <c r="A26" s="172" t="s">
        <v>33</v>
      </c>
      <c r="B26" s="173">
        <v>280.33511281601801</v>
      </c>
      <c r="C26" s="174">
        <v>0.96696724089025798</v>
      </c>
      <c r="D26" s="27">
        <v>276.43017450728502</v>
      </c>
      <c r="E26" s="174">
        <v>0.90770359271016898</v>
      </c>
      <c r="F26" s="27">
        <f t="shared" si="0"/>
        <v>3.9049383087329943</v>
      </c>
      <c r="G26" s="143">
        <v>1.43029920392059</v>
      </c>
      <c r="H26" s="144">
        <v>6.3304924939015881E-3</v>
      </c>
      <c r="J26"/>
    </row>
    <row r="27" spans="1:10" x14ac:dyDescent="0.2">
      <c r="A27" s="172" t="s">
        <v>34</v>
      </c>
      <c r="B27" s="173">
        <v>263.656043311666</v>
      </c>
      <c r="C27" s="174">
        <v>0.97171742721139098</v>
      </c>
      <c r="D27" s="27">
        <v>270.08325627403502</v>
      </c>
      <c r="E27" s="174">
        <v>0.85941440232803901</v>
      </c>
      <c r="F27" s="27">
        <f t="shared" si="0"/>
        <v>-6.4272129623690262</v>
      </c>
      <c r="G27" s="143">
        <v>1.3801749265608401</v>
      </c>
      <c r="H27" s="144">
        <v>3.2114747977768237E-6</v>
      </c>
      <c r="J27"/>
    </row>
    <row r="28" spans="1:10" x14ac:dyDescent="0.2">
      <c r="A28" s="172" t="s">
        <v>35</v>
      </c>
      <c r="B28" s="173">
        <v>273.46832801202299</v>
      </c>
      <c r="C28" s="174">
        <v>0.85890422774818498</v>
      </c>
      <c r="D28" s="27">
        <v>274.222663138207</v>
      </c>
      <c r="E28" s="174">
        <v>0.82191595335901102</v>
      </c>
      <c r="F28" s="27">
        <f t="shared" si="0"/>
        <v>-0.754335126184003</v>
      </c>
      <c r="G28" s="143">
        <v>1.1447464625126</v>
      </c>
      <c r="H28" s="144">
        <v>0.50992542140927477</v>
      </c>
      <c r="J28"/>
    </row>
    <row r="29" spans="1:10" x14ac:dyDescent="0.2">
      <c r="A29" s="172" t="s">
        <v>36</v>
      </c>
      <c r="B29" s="173">
        <v>254.110408707662</v>
      </c>
      <c r="C29" s="174">
        <v>0.99721939187195396</v>
      </c>
      <c r="D29" s="27">
        <v>249.44696448133399</v>
      </c>
      <c r="E29" s="174">
        <v>1.03785069856662</v>
      </c>
      <c r="F29" s="27">
        <f t="shared" si="0"/>
        <v>4.6634442263280107</v>
      </c>
      <c r="G29" s="143">
        <v>1.44967707720453</v>
      </c>
      <c r="H29" s="144">
        <v>1.2959073052470423E-3</v>
      </c>
      <c r="J29"/>
    </row>
    <row r="30" spans="1:10" x14ac:dyDescent="0.2">
      <c r="A30" s="172" t="s">
        <v>37</v>
      </c>
      <c r="B30" s="173">
        <v>280.87661757703899</v>
      </c>
      <c r="C30" s="174">
        <v>1.0838119218656901</v>
      </c>
      <c r="D30" s="27">
        <v>277.53601909752899</v>
      </c>
      <c r="E30" s="174">
        <v>1.09705243785215</v>
      </c>
      <c r="F30" s="27">
        <f t="shared" si="0"/>
        <v>3.3405984795099926</v>
      </c>
      <c r="G30" s="143">
        <v>1.70944040032405</v>
      </c>
      <c r="H30" s="144">
        <v>5.0676914078981096E-2</v>
      </c>
      <c r="J30"/>
    </row>
    <row r="31" spans="1:10" x14ac:dyDescent="0.2">
      <c r="A31" s="172" t="s">
        <v>38</v>
      </c>
      <c r="B31" s="173">
        <v>270.16319900399401</v>
      </c>
      <c r="C31" s="174">
        <v>1.2145924992939801</v>
      </c>
      <c r="D31" s="27">
        <v>269.46587758312302</v>
      </c>
      <c r="E31" s="174">
        <v>1.32611069064752</v>
      </c>
      <c r="F31" s="27">
        <f t="shared" si="0"/>
        <v>0.69732142087099191</v>
      </c>
      <c r="G31" s="143">
        <v>1.4510323213873799</v>
      </c>
      <c r="H31" s="144">
        <v>0.63082257796076235</v>
      </c>
      <c r="J31"/>
    </row>
    <row r="32" spans="1:10" x14ac:dyDescent="0.2">
      <c r="A32" s="172"/>
      <c r="B32" s="20"/>
      <c r="C32" s="7"/>
      <c r="D32" s="7"/>
      <c r="E32" s="7"/>
      <c r="F32" s="7"/>
      <c r="G32" s="143"/>
      <c r="H32" s="145"/>
      <c r="J32"/>
    </row>
    <row r="33" spans="1:13" x14ac:dyDescent="0.2">
      <c r="A33" s="171" t="s">
        <v>39</v>
      </c>
      <c r="B33" s="20"/>
      <c r="C33" s="7"/>
      <c r="D33" s="7"/>
      <c r="E33" s="7"/>
      <c r="F33" s="7"/>
      <c r="G33" s="143"/>
      <c r="H33" s="145"/>
      <c r="J33"/>
    </row>
    <row r="34" spans="1:13" x14ac:dyDescent="0.2">
      <c r="A34" s="172" t="s">
        <v>40</v>
      </c>
      <c r="B34" s="173">
        <v>278.08701475817401</v>
      </c>
      <c r="C34" s="174">
        <v>0.96866663859485502</v>
      </c>
      <c r="D34" s="27">
        <v>272.812944084555</v>
      </c>
      <c r="E34" s="174">
        <v>1.0842767772439199</v>
      </c>
      <c r="F34" s="27">
        <f>B34-D34</f>
        <v>5.2740706736190077</v>
      </c>
      <c r="G34" s="143">
        <v>1.2085289779539199</v>
      </c>
      <c r="H34" s="144">
        <v>1.2768456211028794E-5</v>
      </c>
      <c r="J34"/>
    </row>
    <row r="35" spans="1:13" x14ac:dyDescent="0.2">
      <c r="A35" s="172" t="s">
        <v>41</v>
      </c>
      <c r="B35" s="173">
        <v>273.96321532987099</v>
      </c>
      <c r="C35" s="174">
        <v>1.40832210402175</v>
      </c>
      <c r="D35" s="27">
        <v>271.21293331712201</v>
      </c>
      <c r="E35" s="174">
        <v>1.33294706476041</v>
      </c>
      <c r="F35" s="27">
        <f>B35-D35</f>
        <v>2.7502820127489827</v>
      </c>
      <c r="G35" s="143">
        <v>1.7591553731794101</v>
      </c>
      <c r="H35" s="144">
        <v>0.11795603940625132</v>
      </c>
      <c r="J35"/>
    </row>
    <row r="36" spans="1:13" x14ac:dyDescent="0.2">
      <c r="A36" s="172" t="s">
        <v>42</v>
      </c>
      <c r="B36" s="173">
        <v>271.89470030230501</v>
      </c>
      <c r="C36" s="174">
        <v>2.3916890362464298</v>
      </c>
      <c r="D36" s="27">
        <v>265.61674421709102</v>
      </c>
      <c r="E36" s="174">
        <v>1.82613598372195</v>
      </c>
      <c r="F36" s="27">
        <f>B36-D36</f>
        <v>6.2779560852139866</v>
      </c>
      <c r="G36" s="143">
        <v>1.76799638856765</v>
      </c>
      <c r="H36" s="144">
        <v>3.8395010525381004E-4</v>
      </c>
      <c r="J36"/>
    </row>
    <row r="37" spans="1:13" x14ac:dyDescent="0.2">
      <c r="A37" s="172" t="s">
        <v>43</v>
      </c>
      <c r="B37" s="173">
        <v>273.89664715573599</v>
      </c>
      <c r="C37" s="174">
        <v>1.37057865050961</v>
      </c>
      <c r="D37" s="27">
        <v>271.02787880878202</v>
      </c>
      <c r="E37" s="174">
        <v>1.2854541508948401</v>
      </c>
      <c r="F37" s="27">
        <f>B37-D37</f>
        <v>2.8687683469539706</v>
      </c>
      <c r="G37" s="143">
        <v>1.70588553775938</v>
      </c>
      <c r="H37" s="144">
        <v>9.2629233850607506E-2</v>
      </c>
      <c r="J37"/>
    </row>
    <row r="38" spans="1:13" x14ac:dyDescent="0.2">
      <c r="A38" s="175"/>
      <c r="B38" s="20"/>
      <c r="C38" s="7"/>
      <c r="D38" s="7"/>
      <c r="E38" s="7"/>
      <c r="F38" s="7"/>
      <c r="G38" s="163"/>
      <c r="H38" s="145"/>
      <c r="J38"/>
    </row>
    <row r="39" spans="1:13" x14ac:dyDescent="0.2">
      <c r="A39" s="176" t="s">
        <v>44</v>
      </c>
      <c r="B39" s="177">
        <f>AVERAGE(B12:B19,B20:B31,B34,B37)</f>
        <v>273.74369557305113</v>
      </c>
      <c r="C39" s="148">
        <f>SQRT(SUMSQ(C12:C19,C20:C31,C34,C37)/(22*22))</f>
        <v>0.2321936725437253</v>
      </c>
      <c r="D39" s="117">
        <f>AVERAGE(D12:D19,D20:D31,D34,D37)</f>
        <v>271.81220894385802</v>
      </c>
      <c r="E39" s="148">
        <f>SQRT(SUMSQ(E12:E19,E20:E31,E34,E37)/(22*22))</f>
        <v>0.21942372164708809</v>
      </c>
      <c r="F39" s="117">
        <f>B39-D39</f>
        <v>1.9314866291931025</v>
      </c>
      <c r="G39" s="45">
        <f>SQRT(SUMSQ(G12:G19,G20:G31,G34,G37)/(22*22))</f>
        <v>0.30455901929641349</v>
      </c>
      <c r="H39" s="146">
        <f>TDIST(ABS(F39)/G39,10000,2)</f>
        <v>2.3673985806555562E-10</v>
      </c>
      <c r="J39"/>
    </row>
    <row r="40" spans="1:13" x14ac:dyDescent="0.2">
      <c r="A40" s="183"/>
      <c r="B40" s="120"/>
      <c r="C40" s="120"/>
      <c r="D40" s="120"/>
      <c r="E40" s="120"/>
      <c r="F40" s="120"/>
      <c r="G40" s="208"/>
      <c r="H40" s="147"/>
      <c r="J40"/>
    </row>
    <row r="41" spans="1:13" x14ac:dyDescent="0.2">
      <c r="A41" s="178" t="s">
        <v>45</v>
      </c>
      <c r="B41" s="6"/>
      <c r="C41" s="6"/>
      <c r="D41" s="6"/>
      <c r="E41" s="6"/>
      <c r="F41" s="6"/>
      <c r="G41" s="163"/>
      <c r="H41" s="145"/>
      <c r="J41"/>
    </row>
    <row r="42" spans="1:13" ht="12.75" customHeight="1" x14ac:dyDescent="0.2">
      <c r="A42" s="172" t="s">
        <v>46</v>
      </c>
      <c r="B42" s="64">
        <v>267.99251844265598</v>
      </c>
      <c r="C42" s="143">
        <v>1.1771974632356901</v>
      </c>
      <c r="D42" s="64">
        <v>269.60033318536603</v>
      </c>
      <c r="E42" s="143">
        <v>0.96828767850450403</v>
      </c>
      <c r="F42" s="64">
        <f>B42-D42</f>
        <v>-1.6078147427100475</v>
      </c>
      <c r="G42" s="143">
        <v>1.52771220218446</v>
      </c>
      <c r="H42" s="144">
        <v>0.29260145505999546</v>
      </c>
      <c r="J42"/>
    </row>
    <row r="43" spans="1:13" ht="12.75" customHeight="1" x14ac:dyDescent="0.2">
      <c r="A43" s="179" t="s">
        <v>316</v>
      </c>
      <c r="B43" s="22">
        <v>272.90208882581697</v>
      </c>
      <c r="C43" s="45">
        <v>2.9776243151178501</v>
      </c>
      <c r="D43" s="22">
        <v>277.366701573927</v>
      </c>
      <c r="E43" s="45">
        <v>2.8819565112538901</v>
      </c>
      <c r="F43" s="22">
        <v>-4.464612748110028</v>
      </c>
      <c r="G43" s="45">
        <v>2.11905043242855</v>
      </c>
      <c r="H43" s="146">
        <v>3.5126849148256901E-2</v>
      </c>
      <c r="J43"/>
    </row>
    <row r="44" spans="1:13" ht="138" customHeight="1" x14ac:dyDescent="0.2">
      <c r="A44" s="268" t="s">
        <v>47</v>
      </c>
      <c r="B44" s="268"/>
      <c r="C44" s="268"/>
      <c r="D44" s="268"/>
      <c r="E44" s="268"/>
      <c r="F44" s="268"/>
      <c r="G44" s="268"/>
      <c r="H44" s="268"/>
      <c r="I44" s="149"/>
      <c r="J44" s="149"/>
      <c r="K44" s="149"/>
      <c r="L44" s="149"/>
      <c r="M44" s="149"/>
    </row>
    <row r="45" spans="1:13" ht="93" customHeight="1" x14ac:dyDescent="0.2">
      <c r="A45" s="252" t="s">
        <v>317</v>
      </c>
      <c r="B45" s="252"/>
      <c r="C45" s="252"/>
      <c r="D45" s="252"/>
      <c r="E45" s="252"/>
      <c r="F45" s="252"/>
      <c r="G45" s="252"/>
      <c r="H45" s="252"/>
      <c r="J45"/>
    </row>
    <row r="46" spans="1:13" x14ac:dyDescent="0.2">
      <c r="A46" s="51"/>
      <c r="B46" s="51"/>
      <c r="C46" s="51"/>
      <c r="D46" s="51"/>
      <c r="E46" s="51"/>
      <c r="F46" s="51"/>
      <c r="G46" s="51"/>
      <c r="H46" s="51"/>
      <c r="J46"/>
    </row>
    <row r="48" spans="1:13" x14ac:dyDescent="0.2">
      <c r="A48" s="28" t="s">
        <v>48</v>
      </c>
    </row>
    <row r="50" spans="1:10" x14ac:dyDescent="0.2">
      <c r="A50"/>
      <c r="B50"/>
      <c r="C50"/>
      <c r="D50"/>
      <c r="E50"/>
      <c r="F50"/>
      <c r="G50"/>
      <c r="H50"/>
      <c r="I50"/>
      <c r="J50"/>
    </row>
    <row r="51" spans="1:10" x14ac:dyDescent="0.2">
      <c r="A51"/>
      <c r="B51"/>
      <c r="C51"/>
      <c r="D51"/>
      <c r="E51"/>
      <c r="F51"/>
      <c r="G51"/>
      <c r="H51"/>
      <c r="I51"/>
      <c r="J51"/>
    </row>
    <row r="52" spans="1:10" x14ac:dyDescent="0.2">
      <c r="A52"/>
      <c r="B52"/>
      <c r="C52"/>
      <c r="D52"/>
      <c r="E52"/>
      <c r="F52"/>
      <c r="G52"/>
      <c r="H52"/>
      <c r="I52"/>
      <c r="J52"/>
    </row>
    <row r="53" spans="1:10" x14ac:dyDescent="0.2">
      <c r="A53"/>
      <c r="B53"/>
      <c r="C53"/>
      <c r="D53"/>
      <c r="E53"/>
      <c r="F53"/>
      <c r="G53"/>
      <c r="H53"/>
      <c r="I53"/>
      <c r="J53"/>
    </row>
  </sheetData>
  <mergeCells count="6">
    <mergeCell ref="A45:H45"/>
    <mergeCell ref="A2:K4"/>
    <mergeCell ref="B8:C8"/>
    <mergeCell ref="D8:E8"/>
    <mergeCell ref="F8:H8"/>
    <mergeCell ref="A44:H4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1:Q52"/>
  <sheetViews>
    <sheetView zoomScaleNormal="100" workbookViewId="0">
      <selection activeCell="A5" sqref="A5"/>
    </sheetView>
  </sheetViews>
  <sheetFormatPr defaultRowHeight="12.75" x14ac:dyDescent="0.2"/>
  <cols>
    <col min="1" max="1" width="16.7109375" style="1" customWidth="1"/>
    <col min="2" max="7" width="6.5703125" style="1" customWidth="1"/>
    <col min="8" max="8" width="6" style="1" bestFit="1" customWidth="1"/>
    <col min="9" max="16384" width="9.140625" style="1"/>
  </cols>
  <sheetData>
    <row r="1" spans="1:17" x14ac:dyDescent="0.2">
      <c r="A1" s="2" t="s">
        <v>197</v>
      </c>
      <c r="B1" s="2"/>
      <c r="C1" s="2"/>
      <c r="D1" s="2"/>
      <c r="E1" s="2"/>
      <c r="F1" s="2"/>
      <c r="G1" s="2"/>
      <c r="H1" s="2"/>
    </row>
    <row r="2" spans="1:17" ht="12.75" customHeight="1" x14ac:dyDescent="0.2">
      <c r="A2" s="249" t="s">
        <v>198</v>
      </c>
      <c r="B2" s="249"/>
      <c r="C2" s="249"/>
      <c r="D2" s="249"/>
      <c r="E2" s="249"/>
      <c r="F2" s="249"/>
      <c r="G2" s="249"/>
      <c r="H2" s="249"/>
      <c r="I2" s="249"/>
      <c r="J2" s="249"/>
      <c r="K2" s="249"/>
    </row>
    <row r="3" spans="1:17" x14ac:dyDescent="0.2">
      <c r="A3" s="249"/>
      <c r="B3" s="249"/>
      <c r="C3" s="249"/>
      <c r="D3" s="249"/>
      <c r="E3" s="249"/>
      <c r="F3" s="249"/>
      <c r="G3" s="249"/>
      <c r="H3" s="249"/>
      <c r="I3" s="249"/>
      <c r="J3" s="249"/>
      <c r="K3" s="249"/>
    </row>
    <row r="4" spans="1:17" x14ac:dyDescent="0.2">
      <c r="A4" s="249"/>
      <c r="B4" s="249"/>
      <c r="C4" s="249"/>
      <c r="D4" s="249"/>
      <c r="E4" s="249"/>
      <c r="F4" s="249"/>
      <c r="G4" s="249"/>
      <c r="H4" s="249"/>
      <c r="I4" s="249"/>
      <c r="J4" s="249"/>
      <c r="K4" s="249"/>
    </row>
    <row r="5" spans="1:17" x14ac:dyDescent="0.2">
      <c r="A5" s="30"/>
      <c r="B5" s="30"/>
      <c r="C5" s="30"/>
      <c r="D5" s="30"/>
      <c r="E5" s="30"/>
      <c r="F5" s="30"/>
      <c r="G5" s="30"/>
      <c r="H5" s="30"/>
    </row>
    <row r="6" spans="1:17" ht="15" x14ac:dyDescent="0.25">
      <c r="C6" s="5"/>
      <c r="D6" s="51"/>
      <c r="E6" s="51"/>
      <c r="F6" s="51"/>
      <c r="G6" s="51"/>
      <c r="H6" s="51"/>
    </row>
    <row r="7" spans="1:17" x14ac:dyDescent="0.2">
      <c r="A7" s="7"/>
      <c r="B7" s="180"/>
      <c r="C7" s="180"/>
      <c r="D7" s="180"/>
      <c r="E7" s="180"/>
      <c r="F7" s="180"/>
      <c r="G7" s="180"/>
      <c r="H7" s="180"/>
      <c r="I7" s="6"/>
    </row>
    <row r="8" spans="1:17" ht="25.5" customHeight="1" x14ac:dyDescent="0.2">
      <c r="A8"/>
      <c r="B8" s="250" t="s">
        <v>195</v>
      </c>
      <c r="C8" s="251"/>
      <c r="D8" s="250" t="s">
        <v>196</v>
      </c>
      <c r="E8" s="251"/>
      <c r="F8" s="250" t="s">
        <v>9</v>
      </c>
      <c r="G8" s="262"/>
      <c r="H8" s="251"/>
    </row>
    <row r="9" spans="1:17" ht="24.75" customHeight="1" x14ac:dyDescent="0.2">
      <c r="A9" s="8"/>
      <c r="B9" s="9" t="s">
        <v>131</v>
      </c>
      <c r="C9" s="10" t="s">
        <v>67</v>
      </c>
      <c r="D9" s="9" t="s">
        <v>131</v>
      </c>
      <c r="E9" s="10" t="s">
        <v>67</v>
      </c>
      <c r="F9" s="140" t="s">
        <v>132</v>
      </c>
      <c r="G9" s="56" t="s">
        <v>67</v>
      </c>
      <c r="H9" s="10" t="s">
        <v>15</v>
      </c>
      <c r="I9" s="11"/>
      <c r="J9" s="11"/>
      <c r="K9" s="11"/>
      <c r="L9" s="11"/>
    </row>
    <row r="10" spans="1:17" s="11" customFormat="1" ht="20.25" customHeight="1" x14ac:dyDescent="0.2">
      <c r="A10" s="166" t="s">
        <v>16</v>
      </c>
      <c r="B10" s="181"/>
      <c r="C10" s="169"/>
      <c r="D10" s="169"/>
      <c r="E10" s="169"/>
      <c r="F10" s="169"/>
      <c r="G10" s="169"/>
      <c r="H10" s="170"/>
      <c r="I10" s="1"/>
      <c r="J10" s="1"/>
      <c r="K10" s="1"/>
      <c r="L10" s="1"/>
      <c r="M10"/>
      <c r="N10"/>
      <c r="O10"/>
      <c r="P10"/>
      <c r="Q10"/>
    </row>
    <row r="11" spans="1:17" x14ac:dyDescent="0.2">
      <c r="A11" s="171" t="s">
        <v>17</v>
      </c>
      <c r="B11" s="135"/>
      <c r="C11" s="6"/>
      <c r="D11" s="6"/>
      <c r="E11" s="6"/>
      <c r="F11" s="6"/>
      <c r="G11" s="6"/>
      <c r="H11" s="38"/>
      <c r="M11"/>
      <c r="N11"/>
      <c r="O11"/>
      <c r="P11"/>
      <c r="Q11"/>
    </row>
    <row r="12" spans="1:17" x14ac:dyDescent="0.2">
      <c r="A12" s="172" t="s">
        <v>18</v>
      </c>
      <c r="B12" s="182">
        <v>274.47268135409502</v>
      </c>
      <c r="C12" s="143">
        <v>1.4264426982187901</v>
      </c>
      <c r="D12" s="64">
        <v>260.76967785736701</v>
      </c>
      <c r="E12" s="143">
        <v>1.2054019403099701</v>
      </c>
      <c r="F12" s="64">
        <f t="shared" ref="F12:F31" si="0">B12-D12</f>
        <v>13.703003496728002</v>
      </c>
      <c r="G12" s="143">
        <v>1.83890731859645</v>
      </c>
      <c r="H12" s="144">
        <v>9.2143303705300332E-14</v>
      </c>
      <c r="J12" s="143"/>
      <c r="M12"/>
      <c r="N12"/>
      <c r="O12"/>
      <c r="P12"/>
      <c r="Q12"/>
    </row>
    <row r="13" spans="1:17" x14ac:dyDescent="0.2">
      <c r="A13" s="172" t="s">
        <v>19</v>
      </c>
      <c r="B13" s="182">
        <v>281.655466278684</v>
      </c>
      <c r="C13" s="143">
        <v>1.20436389094207</v>
      </c>
      <c r="D13" s="64">
        <v>268.47058125944102</v>
      </c>
      <c r="E13" s="143">
        <v>1.13909408381657</v>
      </c>
      <c r="F13" s="64">
        <f t="shared" si="0"/>
        <v>13.184885019242984</v>
      </c>
      <c r="G13" s="143">
        <v>1.5360977505881099</v>
      </c>
      <c r="H13" s="144">
        <v>9.2161964502186149E-18</v>
      </c>
      <c r="J13" s="143"/>
      <c r="M13"/>
      <c r="N13"/>
      <c r="O13"/>
      <c r="P13"/>
      <c r="Q13"/>
    </row>
    <row r="14" spans="1:17" ht="12.75" customHeight="1" x14ac:dyDescent="0.2">
      <c r="A14" s="172" t="s">
        <v>20</v>
      </c>
      <c r="B14" s="182">
        <v>272.74849699071399</v>
      </c>
      <c r="C14" s="143">
        <v>0.89856037232986097</v>
      </c>
      <c r="D14" s="64">
        <v>258.17210982699902</v>
      </c>
      <c r="E14" s="143">
        <v>0.94736913319706395</v>
      </c>
      <c r="F14" s="64">
        <f t="shared" si="0"/>
        <v>14.576387163714969</v>
      </c>
      <c r="G14" s="143">
        <v>1.1843331349948201</v>
      </c>
      <c r="H14" s="144">
        <v>8.2382523614063115E-35</v>
      </c>
      <c r="J14" s="143"/>
      <c r="M14"/>
      <c r="N14"/>
      <c r="O14"/>
      <c r="P14"/>
      <c r="Q14"/>
    </row>
    <row r="15" spans="1:17" x14ac:dyDescent="0.2">
      <c r="A15" s="172" t="s">
        <v>21</v>
      </c>
      <c r="B15" s="182">
        <v>280.19780411229499</v>
      </c>
      <c r="C15" s="143">
        <v>1.3563179722435299</v>
      </c>
      <c r="D15" s="64">
        <v>271.19087859747202</v>
      </c>
      <c r="E15" s="143">
        <v>1.3008498146966501</v>
      </c>
      <c r="F15" s="64">
        <f t="shared" si="0"/>
        <v>9.0069255148229672</v>
      </c>
      <c r="G15" s="143">
        <v>1.8971312592706899</v>
      </c>
      <c r="H15" s="144">
        <v>2.0579210511542062E-6</v>
      </c>
      <c r="J15" s="143"/>
      <c r="M15"/>
      <c r="N15"/>
      <c r="O15"/>
      <c r="P15"/>
      <c r="Q15"/>
    </row>
    <row r="16" spans="1:17" x14ac:dyDescent="0.2">
      <c r="A16" s="172" t="s">
        <v>22</v>
      </c>
      <c r="B16" s="182">
        <v>283.39892432098998</v>
      </c>
      <c r="C16" s="143">
        <v>1.19664299206872</v>
      </c>
      <c r="D16" s="64">
        <v>273.09226451126801</v>
      </c>
      <c r="E16" s="143">
        <v>0.94920643363096402</v>
      </c>
      <c r="F16" s="64">
        <f t="shared" si="0"/>
        <v>10.306659809721964</v>
      </c>
      <c r="G16" s="143">
        <v>1.5973925503896</v>
      </c>
      <c r="H16" s="144">
        <v>1.1026838660474542E-10</v>
      </c>
      <c r="J16" s="143"/>
      <c r="M16"/>
      <c r="N16"/>
      <c r="O16"/>
      <c r="P16"/>
      <c r="Q16"/>
    </row>
    <row r="17" spans="1:17" x14ac:dyDescent="0.2">
      <c r="A17" s="172" t="s">
        <v>23</v>
      </c>
      <c r="B17" s="182">
        <v>276.24313693510101</v>
      </c>
      <c r="C17" s="143">
        <v>0.86476042863448299</v>
      </c>
      <c r="D17" s="64">
        <v>270.255152814013</v>
      </c>
      <c r="E17" s="143">
        <v>0.79814678456200705</v>
      </c>
      <c r="F17" s="64">
        <f t="shared" si="0"/>
        <v>5.9879841210880045</v>
      </c>
      <c r="G17" s="143">
        <v>1.28372588138463</v>
      </c>
      <c r="H17" s="144">
        <v>3.093606130680441E-6</v>
      </c>
      <c r="J17" s="143"/>
      <c r="M17"/>
      <c r="N17"/>
      <c r="O17"/>
      <c r="P17"/>
      <c r="Q17"/>
    </row>
    <row r="18" spans="1:17" x14ac:dyDescent="0.2">
      <c r="A18" s="172" t="s">
        <v>24</v>
      </c>
      <c r="B18" s="182">
        <v>287.289735288499</v>
      </c>
      <c r="C18" s="143">
        <v>1.20109964196051</v>
      </c>
      <c r="D18" s="64">
        <v>277.10542727432301</v>
      </c>
      <c r="E18" s="143">
        <v>1.0020198767755299</v>
      </c>
      <c r="F18" s="64">
        <f t="shared" si="0"/>
        <v>10.184308014175997</v>
      </c>
      <c r="G18" s="143">
        <v>1.7063970725309101</v>
      </c>
      <c r="H18" s="144">
        <v>2.3974541418259066E-9</v>
      </c>
      <c r="J18" s="143"/>
      <c r="M18"/>
      <c r="N18"/>
      <c r="O18"/>
      <c r="P18"/>
      <c r="Q18"/>
    </row>
    <row r="19" spans="1:17" x14ac:dyDescent="0.2">
      <c r="A19" s="172" t="s">
        <v>25</v>
      </c>
      <c r="B19" s="182">
        <v>259.71599599170798</v>
      </c>
      <c r="C19" s="143">
        <v>0.88109567025670399</v>
      </c>
      <c r="D19" s="64">
        <v>248.91965655628701</v>
      </c>
      <c r="E19" s="143">
        <v>0.88655315731914897</v>
      </c>
      <c r="F19" s="64">
        <f t="shared" si="0"/>
        <v>10.796339435420975</v>
      </c>
      <c r="G19" s="143">
        <v>1.2838843449755699</v>
      </c>
      <c r="H19" s="144">
        <v>4.1310645165082771E-17</v>
      </c>
      <c r="J19" s="143"/>
      <c r="M19"/>
      <c r="N19"/>
      <c r="O19"/>
      <c r="P19"/>
      <c r="Q19"/>
    </row>
    <row r="20" spans="1:17" x14ac:dyDescent="0.2">
      <c r="A20" s="172" t="s">
        <v>26</v>
      </c>
      <c r="B20" s="182">
        <v>280.282635044779</v>
      </c>
      <c r="C20" s="143">
        <v>1.3126946789930101</v>
      </c>
      <c r="D20" s="64">
        <v>262.991842203717</v>
      </c>
      <c r="E20" s="143">
        <v>1.3247832945662601</v>
      </c>
      <c r="F20" s="64">
        <f t="shared" si="0"/>
        <v>17.290792841062</v>
      </c>
      <c r="G20" s="143">
        <v>1.72673872285581</v>
      </c>
      <c r="H20" s="144">
        <v>1.3289629041497312E-23</v>
      </c>
      <c r="J20" s="143"/>
      <c r="M20"/>
      <c r="N20"/>
      <c r="O20"/>
      <c r="P20"/>
      <c r="Q20"/>
    </row>
    <row r="21" spans="1:17" x14ac:dyDescent="0.2">
      <c r="A21" s="172" t="s">
        <v>27</v>
      </c>
      <c r="B21" s="182">
        <v>261.67933610108798</v>
      </c>
      <c r="C21" s="143">
        <v>1.2877145665634899</v>
      </c>
      <c r="D21" s="64">
        <v>249.75831427397699</v>
      </c>
      <c r="E21" s="143">
        <v>1.3290797151120799</v>
      </c>
      <c r="F21" s="64">
        <f t="shared" si="0"/>
        <v>11.921021827110991</v>
      </c>
      <c r="G21" s="143">
        <v>1.6436972556149401</v>
      </c>
      <c r="H21" s="144">
        <v>4.0904919852940944E-13</v>
      </c>
      <c r="J21" s="143"/>
      <c r="M21"/>
      <c r="N21"/>
      <c r="O21"/>
      <c r="P21"/>
      <c r="Q21"/>
    </row>
    <row r="22" spans="1:17" x14ac:dyDescent="0.2">
      <c r="A22" s="172" t="s">
        <v>28</v>
      </c>
      <c r="B22" s="182">
        <v>252.49615248418999</v>
      </c>
      <c r="C22" s="143">
        <v>1.3923316791677001</v>
      </c>
      <c r="D22" s="64">
        <v>241.761012449687</v>
      </c>
      <c r="E22" s="143">
        <v>1.37763506420469</v>
      </c>
      <c r="F22" s="64">
        <f t="shared" si="0"/>
        <v>10.73514003450299</v>
      </c>
      <c r="G22" s="143">
        <v>1.77268292165187</v>
      </c>
      <c r="H22" s="144">
        <v>1.3966070042391795E-9</v>
      </c>
      <c r="J22" s="143"/>
      <c r="M22"/>
      <c r="N22"/>
      <c r="O22"/>
      <c r="P22"/>
      <c r="Q22"/>
    </row>
    <row r="23" spans="1:17" x14ac:dyDescent="0.2">
      <c r="A23" s="172" t="s">
        <v>29</v>
      </c>
      <c r="B23" s="182">
        <v>294.29415612957501</v>
      </c>
      <c r="C23" s="143">
        <v>1.1256183590933699</v>
      </c>
      <c r="D23" s="64">
        <v>281.97968343868098</v>
      </c>
      <c r="E23" s="143">
        <v>1.0631780496566301</v>
      </c>
      <c r="F23" s="64">
        <f t="shared" si="0"/>
        <v>12.314472690894036</v>
      </c>
      <c r="G23" s="143">
        <v>1.6059684281437701</v>
      </c>
      <c r="H23" s="144">
        <v>1.7477986570755397E-14</v>
      </c>
      <c r="J23" s="143"/>
      <c r="M23"/>
      <c r="N23"/>
      <c r="O23"/>
      <c r="P23"/>
      <c r="Q23"/>
    </row>
    <row r="24" spans="1:17" x14ac:dyDescent="0.2">
      <c r="A24" s="172" t="s">
        <v>31</v>
      </c>
      <c r="B24" s="182">
        <v>268.55581655831901</v>
      </c>
      <c r="C24" s="143">
        <v>0.896815936457801</v>
      </c>
      <c r="D24" s="64">
        <v>258.26889250261598</v>
      </c>
      <c r="E24" s="143">
        <v>0.99383030796377303</v>
      </c>
      <c r="F24" s="64">
        <f t="shared" si="0"/>
        <v>10.286924055703025</v>
      </c>
      <c r="G24" s="143">
        <v>1.2990811638798201</v>
      </c>
      <c r="H24" s="144">
        <v>2.4017709350791604E-15</v>
      </c>
      <c r="J24" s="143"/>
      <c r="M24"/>
      <c r="N24"/>
      <c r="O24"/>
      <c r="P24"/>
      <c r="Q24"/>
    </row>
    <row r="25" spans="1:17" x14ac:dyDescent="0.2">
      <c r="A25" s="172" t="s">
        <v>32</v>
      </c>
      <c r="B25" s="182">
        <v>288.67793823837701</v>
      </c>
      <c r="C25" s="143">
        <v>1.0920176336168099</v>
      </c>
      <c r="D25" s="64">
        <v>271.93872576232798</v>
      </c>
      <c r="E25" s="143">
        <v>0.97374732439535405</v>
      </c>
      <c r="F25" s="64">
        <f t="shared" si="0"/>
        <v>16.739212476049033</v>
      </c>
      <c r="G25" s="143">
        <v>1.5006345756294299</v>
      </c>
      <c r="H25" s="144">
        <v>6.7903289021701549E-29</v>
      </c>
      <c r="J25" s="143"/>
    </row>
    <row r="26" spans="1:17" x14ac:dyDescent="0.2">
      <c r="A26" s="172" t="s">
        <v>33</v>
      </c>
      <c r="B26" s="182">
        <v>285.55450954892302</v>
      </c>
      <c r="C26" s="143">
        <v>1.1697534775478799</v>
      </c>
      <c r="D26" s="64">
        <v>270.71776941920001</v>
      </c>
      <c r="E26" s="143">
        <v>1.0730222016789699</v>
      </c>
      <c r="F26" s="64">
        <f t="shared" si="0"/>
        <v>14.836740129723012</v>
      </c>
      <c r="G26" s="143">
        <v>1.60079697102345</v>
      </c>
      <c r="H26" s="144">
        <v>1.8916605851977133E-20</v>
      </c>
      <c r="J26" s="143"/>
    </row>
    <row r="27" spans="1:17" x14ac:dyDescent="0.2">
      <c r="A27" s="172" t="s">
        <v>34</v>
      </c>
      <c r="B27" s="182">
        <v>260.72981929377698</v>
      </c>
      <c r="C27" s="143">
        <v>1.2355490856884901</v>
      </c>
      <c r="D27" s="64">
        <v>258.82813131076301</v>
      </c>
      <c r="E27" s="143">
        <v>0.89548601451600396</v>
      </c>
      <c r="F27" s="64">
        <f t="shared" si="0"/>
        <v>1.9016879830139715</v>
      </c>
      <c r="G27" s="143">
        <v>1.3866987692737101</v>
      </c>
      <c r="H27" s="144">
        <v>0.17025718715242866</v>
      </c>
      <c r="J27" s="143"/>
    </row>
    <row r="28" spans="1:17" x14ac:dyDescent="0.2">
      <c r="A28" s="172" t="s">
        <v>35</v>
      </c>
      <c r="B28" s="182">
        <v>276.99956713222798</v>
      </c>
      <c r="C28" s="143">
        <v>1.0834741484177499</v>
      </c>
      <c r="D28" s="64">
        <v>274.61628284867697</v>
      </c>
      <c r="E28" s="143">
        <v>0.97212041527000004</v>
      </c>
      <c r="F28" s="64">
        <f t="shared" si="0"/>
        <v>2.3832842835510064</v>
      </c>
      <c r="G28" s="143">
        <v>1.3144934890825299</v>
      </c>
      <c r="H28" s="144">
        <v>6.9819261888347597E-2</v>
      </c>
      <c r="J28" s="143"/>
    </row>
    <row r="29" spans="1:17" x14ac:dyDescent="0.2">
      <c r="A29" s="172" t="s">
        <v>36</v>
      </c>
      <c r="B29" s="182">
        <v>252.04425554777001</v>
      </c>
      <c r="C29" s="143">
        <v>0.98679476808500899</v>
      </c>
      <c r="D29" s="64">
        <v>239.53942358874301</v>
      </c>
      <c r="E29" s="143">
        <v>0.95451377333787302</v>
      </c>
      <c r="F29" s="64">
        <f t="shared" si="0"/>
        <v>12.504831959027001</v>
      </c>
      <c r="G29" s="143">
        <v>1.4899316298663601</v>
      </c>
      <c r="H29" s="144">
        <v>4.7435583353964949E-17</v>
      </c>
      <c r="J29" s="143"/>
    </row>
    <row r="30" spans="1:17" x14ac:dyDescent="0.2">
      <c r="A30" s="172" t="s">
        <v>37</v>
      </c>
      <c r="B30" s="182">
        <v>285.73158523309598</v>
      </c>
      <c r="C30" s="143">
        <v>1.3077793425514299</v>
      </c>
      <c r="D30" s="64">
        <v>272.17420300747699</v>
      </c>
      <c r="E30" s="143">
        <v>0.98270607905991303</v>
      </c>
      <c r="F30" s="64">
        <f t="shared" si="0"/>
        <v>13.557382225618994</v>
      </c>
      <c r="G30" s="143">
        <v>1.64227860421739</v>
      </c>
      <c r="H30" s="144">
        <v>1.5164441695722221E-16</v>
      </c>
      <c r="J30" s="143"/>
    </row>
    <row r="31" spans="1:17" x14ac:dyDescent="0.2">
      <c r="A31" s="172" t="s">
        <v>38</v>
      </c>
      <c r="B31" s="182">
        <v>260.04844695216099</v>
      </c>
      <c r="C31" s="143">
        <v>1.2723374138046299</v>
      </c>
      <c r="D31" s="64">
        <v>245.95624130622701</v>
      </c>
      <c r="E31" s="143">
        <v>1.4586296344301499</v>
      </c>
      <c r="F31" s="64">
        <f t="shared" si="0"/>
        <v>14.092205645933973</v>
      </c>
      <c r="G31" s="143">
        <v>1.4554888323470401</v>
      </c>
      <c r="H31" s="144">
        <v>3.5922214809024243E-22</v>
      </c>
      <c r="J31" s="143"/>
    </row>
    <row r="32" spans="1:17" x14ac:dyDescent="0.2">
      <c r="A32" s="172"/>
      <c r="B32" s="135"/>
      <c r="C32" s="6"/>
      <c r="D32" s="6"/>
      <c r="E32" s="6"/>
      <c r="F32" s="6"/>
      <c r="G32" s="143"/>
      <c r="H32" s="145"/>
      <c r="J32" s="143"/>
    </row>
    <row r="33" spans="1:11" x14ac:dyDescent="0.2">
      <c r="A33" s="171" t="s">
        <v>39</v>
      </c>
      <c r="B33" s="135"/>
      <c r="C33" s="6"/>
      <c r="D33" s="6"/>
      <c r="E33" s="6"/>
      <c r="F33" s="6"/>
      <c r="G33" s="143"/>
      <c r="H33" s="145"/>
      <c r="J33" s="143"/>
    </row>
    <row r="34" spans="1:11" x14ac:dyDescent="0.2">
      <c r="A34" s="172" t="s">
        <v>40</v>
      </c>
      <c r="B34" s="182">
        <v>288.30876928687098</v>
      </c>
      <c r="C34" s="143">
        <v>1.1387555975630801</v>
      </c>
      <c r="D34" s="64">
        <v>272.27915980420102</v>
      </c>
      <c r="E34" s="143">
        <v>1.1501182001203001</v>
      </c>
      <c r="F34" s="64">
        <f>B34-D34</f>
        <v>16.029609482669969</v>
      </c>
      <c r="G34" s="143">
        <v>1.57303225722546</v>
      </c>
      <c r="H34" s="144">
        <v>2.1932815058681694E-24</v>
      </c>
      <c r="J34" s="143"/>
    </row>
    <row r="35" spans="1:11" x14ac:dyDescent="0.2">
      <c r="A35" s="172" t="s">
        <v>41</v>
      </c>
      <c r="B35" s="182">
        <v>268.967527737794</v>
      </c>
      <c r="C35" s="143">
        <v>1.4282027843660301</v>
      </c>
      <c r="D35" s="64">
        <v>254.70254616513901</v>
      </c>
      <c r="E35" s="143">
        <v>1.47035307411272</v>
      </c>
      <c r="F35" s="64">
        <f>B35-D35</f>
        <v>14.264981572654989</v>
      </c>
      <c r="G35" s="143">
        <v>1.8902729603806601</v>
      </c>
      <c r="H35" s="144">
        <v>4.4705563721065508E-14</v>
      </c>
      <c r="J35" s="143"/>
    </row>
    <row r="36" spans="1:11" x14ac:dyDescent="0.2">
      <c r="A36" s="172" t="s">
        <v>42</v>
      </c>
      <c r="B36" s="182">
        <v>266.32846835748899</v>
      </c>
      <c r="C36" s="143">
        <v>2.0997577974341302</v>
      </c>
      <c r="D36" s="64">
        <v>252.25227194555799</v>
      </c>
      <c r="E36" s="143">
        <v>2.0980175844703099</v>
      </c>
      <c r="F36" s="64">
        <f>B36-D36</f>
        <v>14.076196411930994</v>
      </c>
      <c r="G36" s="143">
        <v>2.0997772246247601</v>
      </c>
      <c r="H36" s="144">
        <v>2.0335442099731528E-11</v>
      </c>
      <c r="J36" s="143"/>
    </row>
    <row r="37" spans="1:11" x14ac:dyDescent="0.2">
      <c r="A37" s="172" t="s">
        <v>43</v>
      </c>
      <c r="B37" s="182">
        <v>268.88259851946901</v>
      </c>
      <c r="C37" s="143">
        <v>1.3894471331574201</v>
      </c>
      <c r="D37" s="64">
        <v>254.62152061669801</v>
      </c>
      <c r="E37" s="143">
        <v>1.4228574771328799</v>
      </c>
      <c r="F37" s="64">
        <f>B37-D37</f>
        <v>14.261077902771007</v>
      </c>
      <c r="G37" s="143">
        <v>1.8328333738532101</v>
      </c>
      <c r="H37" s="144">
        <v>7.2017107093147811E-15</v>
      </c>
      <c r="J37" s="143"/>
    </row>
    <row r="38" spans="1:11" x14ac:dyDescent="0.2">
      <c r="A38" s="175"/>
      <c r="B38" s="135"/>
      <c r="C38" s="6"/>
      <c r="D38" s="6"/>
      <c r="E38" s="6"/>
      <c r="F38" s="6"/>
      <c r="G38" s="163"/>
      <c r="H38" s="145"/>
      <c r="J38" s="143"/>
    </row>
    <row r="39" spans="1:11" x14ac:dyDescent="0.2">
      <c r="A39" s="171" t="s">
        <v>44</v>
      </c>
      <c r="B39" s="173">
        <f>AVERAGE(B12:B19,B20:B31,B34,B37)</f>
        <v>274.5458103337595</v>
      </c>
      <c r="C39" s="174">
        <f>SQRT(SUMSQ(C12:C19,C20:C31,C34,C37)/(22*22))</f>
        <v>0.25190915164223215</v>
      </c>
      <c r="D39" s="27">
        <f>AVERAGE(D12:D19,D20:D31,D34,D37)</f>
        <v>262.88213414682554</v>
      </c>
      <c r="E39" s="174">
        <f>SQRT(SUMSQ(E12:E19,E20:E31,E34,E37)/(22*22))</f>
        <v>0.23794881347772628</v>
      </c>
      <c r="F39" s="27">
        <f>B39-D39</f>
        <v>11.663676186933969</v>
      </c>
      <c r="G39" s="143">
        <f>SQRT(SUMSQ(G12:G19,G20:G31,G34,G37)/(22*22))</f>
        <v>0.33380360354954303</v>
      </c>
      <c r="H39" s="144">
        <f>TDIST(ABS(F39)/G39,10000,2)</f>
        <v>1.7378471544138256E-252</v>
      </c>
      <c r="J39" s="143"/>
    </row>
    <row r="40" spans="1:11" x14ac:dyDescent="0.2">
      <c r="A40" s="183"/>
      <c r="B40" s="120"/>
      <c r="C40" s="120"/>
      <c r="D40" s="120"/>
      <c r="E40" s="120"/>
      <c r="F40" s="120"/>
      <c r="G40" s="208"/>
      <c r="H40" s="147"/>
      <c r="J40" s="143"/>
    </row>
    <row r="41" spans="1:11" x14ac:dyDescent="0.2">
      <c r="A41" s="178" t="s">
        <v>45</v>
      </c>
      <c r="B41" s="6"/>
      <c r="C41" s="6"/>
      <c r="D41" s="6"/>
      <c r="E41" s="6"/>
      <c r="F41" s="6"/>
      <c r="G41" s="163"/>
      <c r="H41" s="145"/>
      <c r="J41" s="143"/>
    </row>
    <row r="42" spans="1:11" x14ac:dyDescent="0.2">
      <c r="A42" s="172" t="s">
        <v>46</v>
      </c>
      <c r="B42" s="64">
        <v>268.46087804688102</v>
      </c>
      <c r="C42" s="143">
        <v>1.12596492077139</v>
      </c>
      <c r="D42" s="64">
        <v>261.18662813387101</v>
      </c>
      <c r="E42" s="143">
        <v>1.1664386871382599</v>
      </c>
      <c r="F42" s="64">
        <f>B42-D42</f>
        <v>7.27424991301001</v>
      </c>
      <c r="G42" s="143">
        <v>1.6753118701499199</v>
      </c>
      <c r="H42" s="144">
        <v>1.4120238419655831E-5</v>
      </c>
      <c r="J42" s="143"/>
    </row>
    <row r="43" spans="1:11" x14ac:dyDescent="0.2">
      <c r="A43" s="179" t="s">
        <v>316</v>
      </c>
      <c r="B43" s="22">
        <v>268.31880809749299</v>
      </c>
      <c r="C43" s="45">
        <v>3.3087551344833801</v>
      </c>
      <c r="D43" s="22">
        <v>271.40804002701299</v>
      </c>
      <c r="E43" s="45">
        <v>2.7666920536133199</v>
      </c>
      <c r="F43" s="22">
        <v>-3.0892319295199968</v>
      </c>
      <c r="G43" s="45">
        <v>2.61263731457848</v>
      </c>
      <c r="H43" s="146">
        <v>0.23703950193441492</v>
      </c>
      <c r="J43" s="143"/>
    </row>
    <row r="44" spans="1:11" ht="116.25" customHeight="1" x14ac:dyDescent="0.2">
      <c r="A44" s="252" t="s">
        <v>47</v>
      </c>
      <c r="B44" s="252"/>
      <c r="C44" s="252"/>
      <c r="D44" s="252"/>
      <c r="E44" s="252"/>
      <c r="F44" s="252"/>
      <c r="G44" s="252"/>
      <c r="H44" s="252"/>
    </row>
    <row r="45" spans="1:11" ht="98.25" customHeight="1" x14ac:dyDescent="0.2">
      <c r="A45" s="252" t="s">
        <v>317</v>
      </c>
      <c r="B45" s="252"/>
      <c r="C45" s="252"/>
      <c r="D45" s="252"/>
      <c r="E45" s="252"/>
      <c r="F45" s="252"/>
      <c r="G45" s="252"/>
      <c r="H45" s="252"/>
      <c r="I45" s="149"/>
      <c r="J45" s="149"/>
      <c r="K45" s="149"/>
    </row>
    <row r="46" spans="1:11" x14ac:dyDescent="0.2">
      <c r="A46" s="51"/>
      <c r="B46" s="51"/>
      <c r="C46" s="51"/>
      <c r="D46" s="51"/>
      <c r="E46" s="51"/>
      <c r="F46" s="51"/>
      <c r="G46" s="51"/>
      <c r="H46" s="51"/>
    </row>
    <row r="48" spans="1:11" x14ac:dyDescent="0.2">
      <c r="A48" s="28" t="s">
        <v>48</v>
      </c>
      <c r="B48"/>
      <c r="C48"/>
      <c r="D48"/>
      <c r="E48"/>
      <c r="F48"/>
      <c r="G48"/>
      <c r="H48"/>
    </row>
    <row r="50" spans="1:9" x14ac:dyDescent="0.2">
      <c r="A50"/>
      <c r="B50"/>
      <c r="C50"/>
      <c r="D50"/>
      <c r="E50"/>
      <c r="F50"/>
      <c r="G50"/>
      <c r="H50"/>
      <c r="I50"/>
    </row>
    <row r="51" spans="1:9" x14ac:dyDescent="0.2">
      <c r="A51"/>
      <c r="B51"/>
      <c r="C51"/>
      <c r="D51"/>
      <c r="E51"/>
      <c r="F51"/>
      <c r="G51"/>
      <c r="H51"/>
      <c r="I51"/>
    </row>
    <row r="52" spans="1:9" ht="21" customHeight="1" x14ac:dyDescent="0.2">
      <c r="A52"/>
      <c r="B52"/>
      <c r="C52"/>
      <c r="D52"/>
      <c r="E52"/>
      <c r="F52"/>
      <c r="G52"/>
      <c r="H52"/>
      <c r="I52"/>
    </row>
  </sheetData>
  <mergeCells count="6">
    <mergeCell ref="A45:H45"/>
    <mergeCell ref="A2:K4"/>
    <mergeCell ref="B8:C8"/>
    <mergeCell ref="D8:E8"/>
    <mergeCell ref="F8:H8"/>
    <mergeCell ref="A44:H4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BZ49"/>
  <sheetViews>
    <sheetView topLeftCell="A25" zoomScaleNormal="100" workbookViewId="0">
      <selection activeCell="J20" sqref="J20"/>
    </sheetView>
  </sheetViews>
  <sheetFormatPr defaultRowHeight="12.75" x14ac:dyDescent="0.2"/>
  <cols>
    <col min="1" max="1" width="16.7109375" style="1" customWidth="1"/>
    <col min="2" max="11" width="5.28515625" style="1" customWidth="1"/>
    <col min="12" max="13" width="9.140625" style="1"/>
    <col min="14" max="14" width="16.7109375" style="1" customWidth="1"/>
    <col min="15" max="24" width="5.7109375" style="1" customWidth="1"/>
    <col min="25" max="26" width="9.140625" style="1"/>
    <col min="27" max="27" width="16.7109375" style="1" customWidth="1"/>
    <col min="28" max="37" width="4.85546875" style="1" customWidth="1"/>
    <col min="38" max="39" width="9.140625" style="1"/>
    <col min="40" max="40" width="16.7109375" style="1" customWidth="1"/>
    <col min="41" max="50" width="4.85546875" style="1" customWidth="1"/>
    <col min="51" max="52" width="9.140625" style="1"/>
    <col min="53" max="53" width="16.7109375" style="1" customWidth="1"/>
    <col min="54" max="63" width="4.85546875" style="1" customWidth="1"/>
    <col min="64" max="65" width="9.140625" style="1"/>
    <col min="66" max="66" width="16.7109375" style="1" customWidth="1"/>
    <col min="67" max="76" width="5.140625" style="1" customWidth="1"/>
    <col min="77" max="16384" width="9.140625" style="1"/>
  </cols>
  <sheetData>
    <row r="1" spans="1:78" x14ac:dyDescent="0.2">
      <c r="A1" s="2" t="s">
        <v>199</v>
      </c>
      <c r="B1" s="2"/>
      <c r="C1" s="2"/>
      <c r="D1" s="2"/>
      <c r="E1" s="2"/>
      <c r="F1" s="2"/>
      <c r="G1" s="2"/>
      <c r="H1" s="2"/>
      <c r="I1" s="2"/>
      <c r="J1" s="2"/>
      <c r="K1" s="2"/>
      <c r="N1" s="2" t="str">
        <f>$A$1</f>
        <v>Table A3.5 (L)</v>
      </c>
      <c r="O1" s="2"/>
      <c r="P1" s="2"/>
      <c r="Q1" s="2"/>
      <c r="R1" s="2"/>
      <c r="S1" s="2"/>
      <c r="T1" s="2"/>
      <c r="U1" s="2"/>
      <c r="V1" s="2"/>
      <c r="W1" s="2"/>
      <c r="X1" s="2"/>
      <c r="AA1" s="2" t="s">
        <v>199</v>
      </c>
      <c r="AB1" s="2"/>
      <c r="AC1" s="2"/>
      <c r="AD1" s="2"/>
      <c r="AE1" s="2"/>
      <c r="AF1" s="2"/>
      <c r="AG1" s="2"/>
      <c r="AH1" s="2"/>
      <c r="AI1" s="2"/>
      <c r="AJ1" s="2"/>
      <c r="AK1" s="2"/>
      <c r="AN1" s="2" t="s">
        <v>199</v>
      </c>
      <c r="AO1" s="2"/>
      <c r="AP1" s="2"/>
      <c r="AQ1" s="2"/>
      <c r="AR1" s="2"/>
      <c r="AS1" s="2"/>
      <c r="AT1" s="2"/>
      <c r="AU1" s="2"/>
      <c r="AV1" s="2"/>
      <c r="AW1" s="2"/>
      <c r="AX1" s="2"/>
      <c r="BA1" s="2" t="s">
        <v>199</v>
      </c>
      <c r="BB1" s="2"/>
      <c r="BC1" s="2"/>
      <c r="BD1" s="2"/>
      <c r="BE1" s="2"/>
      <c r="BF1" s="2"/>
      <c r="BG1" s="2"/>
      <c r="BH1" s="2"/>
      <c r="BI1" s="2"/>
      <c r="BJ1" s="2"/>
      <c r="BK1" s="2"/>
      <c r="BN1" s="2" t="s">
        <v>199</v>
      </c>
      <c r="BO1" s="2"/>
      <c r="BP1" s="2"/>
      <c r="BQ1" s="2"/>
      <c r="BR1" s="2"/>
      <c r="BS1" s="2"/>
      <c r="BT1" s="2"/>
      <c r="BU1" s="2"/>
      <c r="BV1" s="2"/>
      <c r="BW1" s="2"/>
      <c r="BX1" s="2"/>
    </row>
    <row r="2" spans="1:78" ht="12.75" customHeight="1" x14ac:dyDescent="0.2">
      <c r="A2" s="249" t="s">
        <v>200</v>
      </c>
      <c r="B2" s="249"/>
      <c r="C2" s="249"/>
      <c r="D2" s="249"/>
      <c r="E2" s="249"/>
      <c r="F2" s="249"/>
      <c r="G2" s="249"/>
      <c r="H2" s="249"/>
      <c r="I2" s="249"/>
      <c r="J2" s="249"/>
      <c r="K2" s="249"/>
      <c r="L2" s="249"/>
      <c r="M2" s="249"/>
      <c r="N2" s="249" t="str">
        <f>$A$2</f>
        <v>Percentage of adults at each proficiency level in literacy, by gender and labour force status</v>
      </c>
      <c r="O2" s="249"/>
      <c r="P2" s="249"/>
      <c r="Q2" s="249"/>
      <c r="R2" s="249"/>
      <c r="S2" s="249"/>
      <c r="T2" s="249"/>
      <c r="U2" s="249"/>
      <c r="V2" s="249"/>
      <c r="W2" s="249"/>
      <c r="X2" s="249"/>
      <c r="Y2" s="249"/>
      <c r="Z2" s="249"/>
      <c r="AA2" s="249" t="str">
        <f>$A$2</f>
        <v>Percentage of adults at each proficiency level in literacy, by gender and labour force status</v>
      </c>
      <c r="AB2" s="249"/>
      <c r="AC2" s="249"/>
      <c r="AD2" s="249"/>
      <c r="AE2" s="249"/>
      <c r="AF2" s="249"/>
      <c r="AG2" s="249"/>
      <c r="AH2" s="249"/>
      <c r="AI2" s="249"/>
      <c r="AJ2" s="249"/>
      <c r="AK2" s="249"/>
      <c r="AL2" s="249"/>
      <c r="AM2" s="249"/>
      <c r="AN2" s="249" t="str">
        <f>$A$2</f>
        <v>Percentage of adults at each proficiency level in literacy, by gender and labour force status</v>
      </c>
      <c r="AO2" s="249"/>
      <c r="AP2" s="249"/>
      <c r="AQ2" s="249"/>
      <c r="AR2" s="249"/>
      <c r="AS2" s="249"/>
      <c r="AT2" s="249"/>
      <c r="AU2" s="249"/>
      <c r="AV2" s="249"/>
      <c r="AW2" s="249"/>
      <c r="AX2" s="249"/>
      <c r="AY2" s="249"/>
      <c r="AZ2" s="249"/>
      <c r="BA2" s="249" t="str">
        <f>$A$2</f>
        <v>Percentage of adults at each proficiency level in literacy, by gender and labour force status</v>
      </c>
      <c r="BB2" s="249"/>
      <c r="BC2" s="249"/>
      <c r="BD2" s="249"/>
      <c r="BE2" s="249"/>
      <c r="BF2" s="249"/>
      <c r="BG2" s="249"/>
      <c r="BH2" s="249"/>
      <c r="BI2" s="249"/>
      <c r="BJ2" s="249"/>
      <c r="BK2" s="249"/>
      <c r="BL2" s="249"/>
      <c r="BM2" s="249"/>
      <c r="BN2" s="249" t="str">
        <f>$A$2</f>
        <v>Percentage of adults at each proficiency level in literacy, by gender and labour force status</v>
      </c>
      <c r="BO2" s="249"/>
      <c r="BP2" s="249"/>
      <c r="BQ2" s="249"/>
      <c r="BR2" s="249"/>
      <c r="BS2" s="249"/>
      <c r="BT2" s="249"/>
      <c r="BU2" s="249"/>
      <c r="BV2" s="249"/>
      <c r="BW2" s="249"/>
      <c r="BX2" s="249"/>
      <c r="BY2" s="249"/>
      <c r="BZ2" s="249"/>
    </row>
    <row r="3" spans="1:78" x14ac:dyDescent="0.2">
      <c r="A3" s="249"/>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row>
    <row r="4" spans="1:78"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row>
    <row r="5" spans="1:78" x14ac:dyDescent="0.2">
      <c r="A5" s="30" t="s">
        <v>201</v>
      </c>
      <c r="B5" s="30"/>
      <c r="C5" s="30"/>
      <c r="D5" s="30"/>
      <c r="E5" s="30"/>
      <c r="F5" s="30"/>
      <c r="G5" s="30"/>
      <c r="H5" s="30"/>
      <c r="I5" s="30"/>
      <c r="J5" s="30"/>
      <c r="K5" s="30"/>
      <c r="N5" s="30" t="s">
        <v>202</v>
      </c>
      <c r="O5" s="30"/>
      <c r="P5" s="30"/>
      <c r="Q5" s="30"/>
      <c r="R5" s="30"/>
      <c r="S5" s="30"/>
      <c r="T5" s="30"/>
      <c r="U5" s="30"/>
      <c r="V5" s="30"/>
      <c r="W5" s="30"/>
      <c r="X5" s="30"/>
      <c r="AA5" s="30" t="s">
        <v>203</v>
      </c>
      <c r="AB5" s="30"/>
      <c r="AC5" s="30"/>
      <c r="AD5" s="30"/>
      <c r="AE5" s="30"/>
      <c r="AF5" s="30"/>
      <c r="AG5" s="30"/>
      <c r="AH5" s="30"/>
      <c r="AI5" s="30"/>
      <c r="AJ5" s="30"/>
      <c r="AK5" s="30"/>
      <c r="AN5" s="30" t="s">
        <v>204</v>
      </c>
      <c r="AO5" s="30"/>
      <c r="AP5" s="30"/>
      <c r="AQ5" s="30"/>
      <c r="AR5" s="30"/>
      <c r="AS5" s="30"/>
      <c r="AT5" s="30"/>
      <c r="AU5" s="30"/>
      <c r="AV5" s="30"/>
      <c r="AW5" s="30"/>
      <c r="AX5" s="30"/>
      <c r="BA5" s="30" t="s">
        <v>205</v>
      </c>
      <c r="BB5" s="30"/>
      <c r="BC5" s="30"/>
      <c r="BD5" s="30"/>
      <c r="BE5" s="30"/>
      <c r="BF5" s="30"/>
      <c r="BG5" s="30"/>
      <c r="BH5" s="30"/>
      <c r="BI5" s="30"/>
      <c r="BJ5" s="30"/>
      <c r="BK5" s="30"/>
      <c r="BN5" s="30" t="s">
        <v>206</v>
      </c>
      <c r="BO5" s="30"/>
      <c r="BP5" s="30"/>
      <c r="BQ5" s="30"/>
      <c r="BR5" s="30"/>
      <c r="BS5" s="30"/>
      <c r="BT5" s="30"/>
      <c r="BU5" s="30"/>
      <c r="BV5" s="30"/>
      <c r="BW5" s="30"/>
      <c r="BX5" s="30"/>
    </row>
    <row r="6" spans="1:78" customFormat="1" x14ac:dyDescent="0.2"/>
    <row r="7" spans="1:78" ht="15" x14ac:dyDescent="0.25">
      <c r="A7" s="5"/>
      <c r="B7" s="265" t="s">
        <v>196</v>
      </c>
      <c r="C7" s="266"/>
      <c r="D7" s="266"/>
      <c r="E7" s="266"/>
      <c r="F7" s="266"/>
      <c r="G7" s="266"/>
      <c r="H7" s="266"/>
      <c r="I7" s="266"/>
      <c r="J7" s="266"/>
      <c r="K7" s="267"/>
      <c r="N7" s="5"/>
      <c r="O7" s="265" t="s">
        <v>195</v>
      </c>
      <c r="P7" s="266"/>
      <c r="Q7" s="266"/>
      <c r="R7" s="266"/>
      <c r="S7" s="266"/>
      <c r="T7" s="266"/>
      <c r="U7" s="266"/>
      <c r="V7" s="266"/>
      <c r="W7" s="266"/>
      <c r="X7" s="267"/>
      <c r="AA7" s="5"/>
      <c r="AB7" s="273" t="s">
        <v>207</v>
      </c>
      <c r="AC7" s="274"/>
      <c r="AD7" s="274"/>
      <c r="AE7" s="274"/>
      <c r="AF7" s="274"/>
      <c r="AG7" s="274"/>
      <c r="AH7" s="274"/>
      <c r="AI7" s="274"/>
      <c r="AJ7" s="274"/>
      <c r="AK7" s="275"/>
      <c r="AN7" s="5"/>
      <c r="AO7" s="265" t="s">
        <v>208</v>
      </c>
      <c r="AP7" s="266"/>
      <c r="AQ7" s="266"/>
      <c r="AR7" s="266"/>
      <c r="AS7" s="266"/>
      <c r="AT7" s="266"/>
      <c r="AU7" s="266"/>
      <c r="AV7" s="266"/>
      <c r="AW7" s="266"/>
      <c r="AX7" s="267"/>
      <c r="BA7" s="5"/>
      <c r="BB7" s="265" t="s">
        <v>209</v>
      </c>
      <c r="BC7" s="266"/>
      <c r="BD7" s="266"/>
      <c r="BE7" s="266"/>
      <c r="BF7" s="266"/>
      <c r="BG7" s="266"/>
      <c r="BH7" s="266"/>
      <c r="BI7" s="266"/>
      <c r="BJ7" s="266"/>
      <c r="BK7" s="267"/>
      <c r="BN7" s="5"/>
      <c r="BO7" s="265" t="s">
        <v>210</v>
      </c>
      <c r="BP7" s="266"/>
      <c r="BQ7" s="266"/>
      <c r="BR7" s="266"/>
      <c r="BS7" s="266"/>
      <c r="BT7" s="266"/>
      <c r="BU7" s="266"/>
      <c r="BV7" s="266"/>
      <c r="BW7" s="266"/>
      <c r="BX7" s="267"/>
    </row>
    <row r="8" spans="1:78" ht="24" customHeight="1" x14ac:dyDescent="0.2">
      <c r="A8"/>
      <c r="B8" s="250" t="s">
        <v>61</v>
      </c>
      <c r="C8" s="251"/>
      <c r="D8" s="250" t="s">
        <v>62</v>
      </c>
      <c r="E8" s="251"/>
      <c r="F8" s="250" t="s">
        <v>63</v>
      </c>
      <c r="G8" s="251"/>
      <c r="H8" s="250" t="s">
        <v>64</v>
      </c>
      <c r="I8" s="251"/>
      <c r="J8" s="250" t="s">
        <v>65</v>
      </c>
      <c r="K8" s="251"/>
      <c r="N8"/>
      <c r="O8" s="250" t="s">
        <v>61</v>
      </c>
      <c r="P8" s="251"/>
      <c r="Q8" s="250" t="s">
        <v>62</v>
      </c>
      <c r="R8" s="251"/>
      <c r="S8" s="250" t="s">
        <v>63</v>
      </c>
      <c r="T8" s="251"/>
      <c r="U8" s="250" t="s">
        <v>64</v>
      </c>
      <c r="V8" s="251"/>
      <c r="W8" s="250" t="s">
        <v>65</v>
      </c>
      <c r="X8" s="251"/>
      <c r="AA8"/>
      <c r="AB8" s="250" t="s">
        <v>61</v>
      </c>
      <c r="AC8" s="251"/>
      <c r="AD8" s="250" t="s">
        <v>62</v>
      </c>
      <c r="AE8" s="251"/>
      <c r="AF8" s="250" t="s">
        <v>63</v>
      </c>
      <c r="AG8" s="251"/>
      <c r="AH8" s="250" t="s">
        <v>64</v>
      </c>
      <c r="AI8" s="251"/>
      <c r="AJ8" s="250" t="s">
        <v>65</v>
      </c>
      <c r="AK8" s="251"/>
      <c r="AN8"/>
      <c r="AO8" s="250" t="s">
        <v>61</v>
      </c>
      <c r="AP8" s="251"/>
      <c r="AQ8" s="250" t="s">
        <v>62</v>
      </c>
      <c r="AR8" s="251"/>
      <c r="AS8" s="250" t="s">
        <v>63</v>
      </c>
      <c r="AT8" s="251"/>
      <c r="AU8" s="250" t="s">
        <v>64</v>
      </c>
      <c r="AV8" s="251"/>
      <c r="AW8" s="250" t="s">
        <v>65</v>
      </c>
      <c r="AX8" s="251"/>
      <c r="BA8"/>
      <c r="BB8" s="250" t="s">
        <v>61</v>
      </c>
      <c r="BC8" s="251"/>
      <c r="BD8" s="250" t="s">
        <v>62</v>
      </c>
      <c r="BE8" s="251"/>
      <c r="BF8" s="250" t="s">
        <v>63</v>
      </c>
      <c r="BG8" s="251"/>
      <c r="BH8" s="250" t="s">
        <v>64</v>
      </c>
      <c r="BI8" s="251"/>
      <c r="BJ8" s="250" t="s">
        <v>65</v>
      </c>
      <c r="BK8" s="251"/>
      <c r="BN8"/>
      <c r="BO8" s="250" t="s">
        <v>61</v>
      </c>
      <c r="BP8" s="251"/>
      <c r="BQ8" s="250" t="s">
        <v>62</v>
      </c>
      <c r="BR8" s="251"/>
      <c r="BS8" s="250" t="s">
        <v>63</v>
      </c>
      <c r="BT8" s="251"/>
      <c r="BU8" s="250" t="s">
        <v>64</v>
      </c>
      <c r="BV8" s="251"/>
      <c r="BW8" s="250" t="s">
        <v>65</v>
      </c>
      <c r="BX8" s="251"/>
    </row>
    <row r="9" spans="1:78" s="11" customFormat="1" ht="20.25" customHeight="1" x14ac:dyDescent="0.2">
      <c r="A9" s="184"/>
      <c r="B9" s="34" t="s">
        <v>66</v>
      </c>
      <c r="C9" s="35" t="s">
        <v>67</v>
      </c>
      <c r="D9" s="34" t="s">
        <v>66</v>
      </c>
      <c r="E9" s="35" t="s">
        <v>67</v>
      </c>
      <c r="F9" s="34" t="s">
        <v>66</v>
      </c>
      <c r="G9" s="35" t="s">
        <v>67</v>
      </c>
      <c r="H9" s="34" t="s">
        <v>66</v>
      </c>
      <c r="I9" s="35" t="s">
        <v>67</v>
      </c>
      <c r="J9" s="34" t="s">
        <v>66</v>
      </c>
      <c r="K9" s="35" t="s">
        <v>67</v>
      </c>
      <c r="N9" s="8"/>
      <c r="O9" s="34" t="s">
        <v>66</v>
      </c>
      <c r="P9" s="35" t="s">
        <v>67</v>
      </c>
      <c r="Q9" s="34" t="s">
        <v>66</v>
      </c>
      <c r="R9" s="35" t="s">
        <v>67</v>
      </c>
      <c r="S9" s="34" t="s">
        <v>66</v>
      </c>
      <c r="T9" s="35" t="s">
        <v>67</v>
      </c>
      <c r="U9" s="34" t="s">
        <v>66</v>
      </c>
      <c r="V9" s="35" t="s">
        <v>67</v>
      </c>
      <c r="W9" s="34" t="s">
        <v>66</v>
      </c>
      <c r="X9" s="35" t="s">
        <v>67</v>
      </c>
      <c r="AA9" s="8"/>
      <c r="AB9" s="34" t="s">
        <v>66</v>
      </c>
      <c r="AC9" s="35" t="s">
        <v>67</v>
      </c>
      <c r="AD9" s="34" t="s">
        <v>66</v>
      </c>
      <c r="AE9" s="35" t="s">
        <v>67</v>
      </c>
      <c r="AF9" s="34" t="s">
        <v>66</v>
      </c>
      <c r="AG9" s="35" t="s">
        <v>67</v>
      </c>
      <c r="AH9" s="34" t="s">
        <v>66</v>
      </c>
      <c r="AI9" s="35" t="s">
        <v>67</v>
      </c>
      <c r="AJ9" s="34" t="s">
        <v>66</v>
      </c>
      <c r="AK9" s="35" t="s">
        <v>67</v>
      </c>
      <c r="AN9" s="8"/>
      <c r="AO9" s="34" t="s">
        <v>66</v>
      </c>
      <c r="AP9" s="35" t="s">
        <v>67</v>
      </c>
      <c r="AQ9" s="34" t="s">
        <v>66</v>
      </c>
      <c r="AR9" s="35" t="s">
        <v>67</v>
      </c>
      <c r="AS9" s="34" t="s">
        <v>66</v>
      </c>
      <c r="AT9" s="35" t="s">
        <v>67</v>
      </c>
      <c r="AU9" s="34" t="s">
        <v>66</v>
      </c>
      <c r="AV9" s="35" t="s">
        <v>67</v>
      </c>
      <c r="AW9" s="34" t="s">
        <v>66</v>
      </c>
      <c r="AX9" s="35" t="s">
        <v>67</v>
      </c>
      <c r="BA9" s="8"/>
      <c r="BB9" s="34" t="s">
        <v>66</v>
      </c>
      <c r="BC9" s="35" t="s">
        <v>67</v>
      </c>
      <c r="BD9" s="34" t="s">
        <v>66</v>
      </c>
      <c r="BE9" s="35" t="s">
        <v>67</v>
      </c>
      <c r="BF9" s="34" t="s">
        <v>66</v>
      </c>
      <c r="BG9" s="35" t="s">
        <v>67</v>
      </c>
      <c r="BH9" s="34" t="s">
        <v>66</v>
      </c>
      <c r="BI9" s="35" t="s">
        <v>67</v>
      </c>
      <c r="BJ9" s="34" t="s">
        <v>66</v>
      </c>
      <c r="BK9" s="35" t="s">
        <v>67</v>
      </c>
      <c r="BN9" s="8"/>
      <c r="BO9" s="34" t="s">
        <v>66</v>
      </c>
      <c r="BP9" s="35" t="s">
        <v>67</v>
      </c>
      <c r="BQ9" s="34" t="s">
        <v>66</v>
      </c>
      <c r="BR9" s="35" t="s">
        <v>67</v>
      </c>
      <c r="BS9" s="34" t="s">
        <v>66</v>
      </c>
      <c r="BT9" s="35" t="s">
        <v>67</v>
      </c>
      <c r="BU9" s="34" t="s">
        <v>66</v>
      </c>
      <c r="BV9" s="35" t="s">
        <v>67</v>
      </c>
      <c r="BW9" s="34" t="s">
        <v>66</v>
      </c>
      <c r="BX9" s="35" t="s">
        <v>67</v>
      </c>
    </row>
    <row r="10" spans="1:78" x14ac:dyDescent="0.2">
      <c r="A10" s="185" t="s">
        <v>16</v>
      </c>
      <c r="B10" s="36"/>
      <c r="C10" s="36"/>
      <c r="D10" s="36"/>
      <c r="E10" s="36"/>
      <c r="F10" s="36"/>
      <c r="G10" s="36"/>
      <c r="H10" s="36"/>
      <c r="I10" s="36"/>
      <c r="J10" s="36"/>
      <c r="K10" s="40"/>
      <c r="M10" s="38"/>
      <c r="N10" s="39" t="s">
        <v>16</v>
      </c>
      <c r="O10" s="36"/>
      <c r="P10" s="36"/>
      <c r="Q10" s="36"/>
      <c r="R10" s="36"/>
      <c r="S10" s="36"/>
      <c r="T10" s="36"/>
      <c r="U10" s="36"/>
      <c r="V10" s="36"/>
      <c r="W10" s="36"/>
      <c r="X10" s="40"/>
      <c r="Z10" s="38"/>
      <c r="AA10" s="39" t="s">
        <v>16</v>
      </c>
      <c r="AB10" s="36"/>
      <c r="AC10" s="36"/>
      <c r="AD10" s="36"/>
      <c r="AE10" s="36"/>
      <c r="AF10" s="36"/>
      <c r="AG10" s="36"/>
      <c r="AH10" s="36"/>
      <c r="AI10" s="36"/>
      <c r="AJ10" s="36"/>
      <c r="AK10" s="40"/>
      <c r="AM10" s="38"/>
      <c r="AN10" s="39" t="s">
        <v>16</v>
      </c>
      <c r="AO10" s="36"/>
      <c r="AP10" s="36"/>
      <c r="AQ10" s="36"/>
      <c r="AR10" s="36"/>
      <c r="AS10" s="36"/>
      <c r="AT10" s="36"/>
      <c r="AU10" s="36"/>
      <c r="AV10" s="36"/>
      <c r="AW10" s="36"/>
      <c r="AX10" s="40"/>
      <c r="AZ10" s="38"/>
      <c r="BA10" s="39" t="s">
        <v>16</v>
      </c>
      <c r="BB10" s="36"/>
      <c r="BC10" s="36"/>
      <c r="BD10" s="36"/>
      <c r="BE10" s="36"/>
      <c r="BF10" s="36"/>
      <c r="BG10" s="36"/>
      <c r="BH10" s="36"/>
      <c r="BI10" s="36"/>
      <c r="BJ10" s="36"/>
      <c r="BK10" s="40"/>
      <c r="BM10" s="38"/>
      <c r="BN10" s="39" t="s">
        <v>16</v>
      </c>
      <c r="BO10" s="36"/>
      <c r="BP10" s="36"/>
      <c r="BQ10" s="36"/>
      <c r="BR10" s="36"/>
      <c r="BS10" s="36"/>
      <c r="BT10" s="36"/>
      <c r="BU10" s="36"/>
      <c r="BV10" s="36"/>
      <c r="BW10" s="36"/>
      <c r="BX10" s="40"/>
    </row>
    <row r="11" spans="1:78" x14ac:dyDescent="0.2">
      <c r="A11" s="14" t="s">
        <v>17</v>
      </c>
      <c r="B11"/>
      <c r="C11"/>
      <c r="D11"/>
      <c r="E11"/>
      <c r="F11"/>
      <c r="G11"/>
      <c r="H11"/>
      <c r="I11"/>
      <c r="J11"/>
      <c r="K11" s="13"/>
      <c r="M11" s="38"/>
      <c r="N11" s="41" t="s">
        <v>17</v>
      </c>
      <c r="O11"/>
      <c r="P11"/>
      <c r="Q11"/>
      <c r="R11"/>
      <c r="S11"/>
      <c r="T11"/>
      <c r="U11"/>
      <c r="V11"/>
      <c r="W11"/>
      <c r="X11" s="13"/>
      <c r="Z11" s="38"/>
      <c r="AA11" s="41" t="s">
        <v>17</v>
      </c>
      <c r="AB11"/>
      <c r="AC11"/>
      <c r="AD11"/>
      <c r="AE11"/>
      <c r="AF11"/>
      <c r="AG11"/>
      <c r="AH11"/>
      <c r="AI11"/>
      <c r="AJ11"/>
      <c r="AK11" s="13"/>
      <c r="AM11" s="38"/>
      <c r="AN11" s="41" t="s">
        <v>17</v>
      </c>
      <c r="AO11"/>
      <c r="AP11"/>
      <c r="AQ11"/>
      <c r="AR11"/>
      <c r="AS11"/>
      <c r="AT11"/>
      <c r="AU11"/>
      <c r="AV11"/>
      <c r="AW11"/>
      <c r="AX11" s="13"/>
      <c r="AZ11" s="38"/>
      <c r="BA11" s="41" t="s">
        <v>17</v>
      </c>
      <c r="BB11"/>
      <c r="BC11"/>
      <c r="BD11"/>
      <c r="BE11"/>
      <c r="BF11"/>
      <c r="BG11"/>
      <c r="BH11"/>
      <c r="BI11"/>
      <c r="BJ11"/>
      <c r="BK11" s="13"/>
      <c r="BM11" s="38"/>
      <c r="BN11" s="41" t="s">
        <v>17</v>
      </c>
      <c r="BO11"/>
      <c r="BP11"/>
      <c r="BQ11"/>
      <c r="BR11"/>
      <c r="BS11"/>
      <c r="BT11"/>
      <c r="BU11"/>
      <c r="BV11"/>
      <c r="BW11"/>
      <c r="BX11" s="13"/>
    </row>
    <row r="12" spans="1:78" x14ac:dyDescent="0.2">
      <c r="A12" s="15" t="s">
        <v>18</v>
      </c>
      <c r="B12" s="16">
        <v>3.3145051349446901</v>
      </c>
      <c r="C12" s="42">
        <v>0.39398641443228599</v>
      </c>
      <c r="D12" s="16">
        <v>9.0188747418755408</v>
      </c>
      <c r="E12" s="42">
        <v>0.71600143419068796</v>
      </c>
      <c r="F12" s="16">
        <v>29.299457488801998</v>
      </c>
      <c r="G12" s="42">
        <v>1.0882924115868899</v>
      </c>
      <c r="H12" s="16">
        <v>40.192524585191599</v>
      </c>
      <c r="I12" s="42">
        <v>1.36316107890961</v>
      </c>
      <c r="J12" s="16">
        <v>15.7294678737164</v>
      </c>
      <c r="K12" s="43">
        <v>0.83872109707730202</v>
      </c>
      <c r="M12" s="155"/>
      <c r="N12" s="28" t="s">
        <v>18</v>
      </c>
      <c r="O12" s="16">
        <v>2.94489182580738</v>
      </c>
      <c r="P12" s="42">
        <v>0.43206268791519897</v>
      </c>
      <c r="Q12" s="16">
        <v>9.8338216512877707</v>
      </c>
      <c r="R12" s="42">
        <v>0.79190030533977895</v>
      </c>
      <c r="S12" s="16">
        <v>29.017411974208599</v>
      </c>
      <c r="T12" s="42">
        <v>1.1357455292477401</v>
      </c>
      <c r="U12" s="16">
        <v>38.5397764581747</v>
      </c>
      <c r="V12" s="42">
        <v>1.2697866386013801</v>
      </c>
      <c r="W12" s="16">
        <v>18.295148304444101</v>
      </c>
      <c r="X12" s="43">
        <v>1.1149884196175599</v>
      </c>
      <c r="Z12" s="155"/>
      <c r="AA12" s="28" t="s">
        <v>18</v>
      </c>
      <c r="AB12" s="16">
        <v>1.73261477212364</v>
      </c>
      <c r="AC12" s="42">
        <v>0.32263182583010402</v>
      </c>
      <c r="AD12" s="16">
        <v>6.9804811383434204</v>
      </c>
      <c r="AE12" s="42">
        <v>0.79495470492093401</v>
      </c>
      <c r="AF12" s="16">
        <v>28.377409511083702</v>
      </c>
      <c r="AG12" s="42">
        <v>1.2948019062442699</v>
      </c>
      <c r="AH12" s="16">
        <v>43.840640258708298</v>
      </c>
      <c r="AI12" s="42">
        <v>1.67057952973155</v>
      </c>
      <c r="AJ12" s="16">
        <v>18.918061850381601</v>
      </c>
      <c r="AK12" s="43">
        <v>1.0630976730936601</v>
      </c>
      <c r="AM12" s="155"/>
      <c r="AN12" s="28" t="s">
        <v>18</v>
      </c>
      <c r="AO12" s="16">
        <v>7.2760402721973696</v>
      </c>
      <c r="AP12" s="42">
        <v>1.2248284839819601</v>
      </c>
      <c r="AQ12" s="16">
        <v>14.491076161011099</v>
      </c>
      <c r="AR12" s="42">
        <v>1.5599204484391</v>
      </c>
      <c r="AS12" s="16">
        <v>33.812155257743697</v>
      </c>
      <c r="AT12" s="42">
        <v>2.2180536841266001</v>
      </c>
      <c r="AU12" s="16">
        <v>34.750279605655599</v>
      </c>
      <c r="AV12" s="42">
        <v>2.21238322712522</v>
      </c>
      <c r="AW12" s="16">
        <v>9.4302693840523499</v>
      </c>
      <c r="AX12" s="43">
        <v>1.2944522830831899</v>
      </c>
      <c r="AZ12" s="155"/>
      <c r="BA12" s="28" t="s">
        <v>18</v>
      </c>
      <c r="BB12" s="16">
        <v>2.0925858130370698</v>
      </c>
      <c r="BC12" s="42">
        <v>0.40163545041861998</v>
      </c>
      <c r="BD12" s="16">
        <v>9.3325847633114396</v>
      </c>
      <c r="BE12" s="42">
        <v>0.81564738083187105</v>
      </c>
      <c r="BF12" s="16">
        <v>28.670960557608002</v>
      </c>
      <c r="BG12" s="42">
        <v>1.25929657393137</v>
      </c>
      <c r="BH12" s="16">
        <v>40.521694228846002</v>
      </c>
      <c r="BI12" s="42">
        <v>1.3441408605176699</v>
      </c>
      <c r="BJ12" s="16">
        <v>19.240383548134702</v>
      </c>
      <c r="BK12" s="43">
        <v>1.18494442823737</v>
      </c>
      <c r="BM12" s="155"/>
      <c r="BN12" s="28" t="s">
        <v>18</v>
      </c>
      <c r="BO12" s="16">
        <v>8.2028209009063602</v>
      </c>
      <c r="BP12" s="42">
        <v>1.9167789246995</v>
      </c>
      <c r="BQ12" s="16">
        <v>13.5289122509904</v>
      </c>
      <c r="BR12" s="42">
        <v>2.1116530031209302</v>
      </c>
      <c r="BS12" s="16">
        <v>33.455305603842902</v>
      </c>
      <c r="BT12" s="42">
        <v>3.5926957065614902</v>
      </c>
      <c r="BU12" s="16">
        <v>30.220921321042599</v>
      </c>
      <c r="BV12" s="42">
        <v>3.5985355061091102</v>
      </c>
      <c r="BW12" s="16">
        <v>14.320269210405099</v>
      </c>
      <c r="BX12" s="43">
        <v>2.9965650145182301</v>
      </c>
      <c r="BZ12" s="44"/>
    </row>
    <row r="13" spans="1:78" ht="12.75" customHeight="1" x14ac:dyDescent="0.2">
      <c r="A13" s="15" t="s">
        <v>19</v>
      </c>
      <c r="B13" s="16">
        <v>2.3878158515138899</v>
      </c>
      <c r="C13" s="42">
        <v>0.43228974269530401</v>
      </c>
      <c r="D13" s="16">
        <v>13.459812285796399</v>
      </c>
      <c r="E13" s="42">
        <v>0.88127825522921499</v>
      </c>
      <c r="F13" s="16">
        <v>39.080857022875399</v>
      </c>
      <c r="G13" s="42">
        <v>1.37858391302265</v>
      </c>
      <c r="H13" s="16">
        <v>35.935976903949097</v>
      </c>
      <c r="I13" s="42">
        <v>1.3132604866158899</v>
      </c>
      <c r="J13" s="16">
        <v>7.3117834375147703</v>
      </c>
      <c r="K13" s="43">
        <v>0.52418472285235296</v>
      </c>
      <c r="M13" s="155"/>
      <c r="N13" s="28" t="s">
        <v>19</v>
      </c>
      <c r="O13" s="16">
        <v>2.5167986746001101</v>
      </c>
      <c r="P13" s="42">
        <v>0.47556786304587501</v>
      </c>
      <c r="Q13" s="16">
        <v>12.211477722315699</v>
      </c>
      <c r="R13" s="42">
        <v>0.91218724167281495</v>
      </c>
      <c r="S13" s="16">
        <v>35.258514745631402</v>
      </c>
      <c r="T13" s="42">
        <v>1.27490707766728</v>
      </c>
      <c r="U13" s="16">
        <v>38.657482817495698</v>
      </c>
      <c r="V13" s="42">
        <v>1.24638373791692</v>
      </c>
      <c r="W13" s="16">
        <v>9.5246007287855701</v>
      </c>
      <c r="X13" s="43">
        <v>0.67791144733680697</v>
      </c>
      <c r="Z13" s="155"/>
      <c r="AA13" s="28" t="s">
        <v>19</v>
      </c>
      <c r="AB13" s="16">
        <v>1.75585185830391</v>
      </c>
      <c r="AC13" s="42">
        <v>0.460489381176313</v>
      </c>
      <c r="AD13" s="16">
        <v>12.0737910783808</v>
      </c>
      <c r="AE13" s="42">
        <v>0.883847178466586</v>
      </c>
      <c r="AF13" s="16">
        <v>38.0163297238105</v>
      </c>
      <c r="AG13" s="42">
        <v>1.5303642166193101</v>
      </c>
      <c r="AH13" s="16">
        <v>39.870206046003403</v>
      </c>
      <c r="AI13" s="42">
        <v>1.55503109550239</v>
      </c>
      <c r="AJ13" s="16">
        <v>8.2838212935014308</v>
      </c>
      <c r="AK13" s="43">
        <v>0.729880026677863</v>
      </c>
      <c r="AM13" s="155"/>
      <c r="AN13" s="28" t="s">
        <v>19</v>
      </c>
      <c r="AO13" s="16">
        <v>4.3357207477554001</v>
      </c>
      <c r="AP13" s="42">
        <v>0.97578942468363805</v>
      </c>
      <c r="AQ13" s="16">
        <v>18.314627441596599</v>
      </c>
      <c r="AR13" s="42">
        <v>2.0385184356511599</v>
      </c>
      <c r="AS13" s="16">
        <v>44.846329689800598</v>
      </c>
      <c r="AT13" s="42">
        <v>2.5933145148835002</v>
      </c>
      <c r="AU13" s="16">
        <v>27.409283679419101</v>
      </c>
      <c r="AV13" s="42">
        <v>2.3617458312128501</v>
      </c>
      <c r="AW13" s="16">
        <v>5.0940384414282898</v>
      </c>
      <c r="AX13" s="43">
        <v>0.97371307802302198</v>
      </c>
      <c r="AZ13" s="155"/>
      <c r="BA13" s="28" t="s">
        <v>19</v>
      </c>
      <c r="BB13" s="16">
        <v>2.1736663928004099</v>
      </c>
      <c r="BC13" s="42">
        <v>0.38979051857554398</v>
      </c>
      <c r="BD13" s="16">
        <v>10.933821948463599</v>
      </c>
      <c r="BE13" s="42">
        <v>0.85632387152946099</v>
      </c>
      <c r="BF13" s="16">
        <v>34.919995447520797</v>
      </c>
      <c r="BG13" s="42">
        <v>1.4057090202837399</v>
      </c>
      <c r="BH13" s="16">
        <v>41.680835382818998</v>
      </c>
      <c r="BI13" s="42">
        <v>1.46634601600078</v>
      </c>
      <c r="BJ13" s="16">
        <v>10.2916808283963</v>
      </c>
      <c r="BK13" s="43">
        <v>0.833951183334665</v>
      </c>
      <c r="BM13" s="155"/>
      <c r="BN13" s="28" t="s">
        <v>19</v>
      </c>
      <c r="BO13" s="16">
        <v>4.1339113104610599</v>
      </c>
      <c r="BP13" s="42">
        <v>1.5024384584628201</v>
      </c>
      <c r="BQ13" s="16">
        <v>18.499032719585401</v>
      </c>
      <c r="BR13" s="42">
        <v>2.4992105336765502</v>
      </c>
      <c r="BS13" s="16">
        <v>39.926115940985802</v>
      </c>
      <c r="BT13" s="42">
        <v>2.8865643188243801</v>
      </c>
      <c r="BU13" s="16">
        <v>30.111250637051501</v>
      </c>
      <c r="BV13" s="42">
        <v>2.7005601822456899</v>
      </c>
      <c r="BW13" s="16">
        <v>7.3296893919162596</v>
      </c>
      <c r="BX13" s="43">
        <v>1.48152325383529</v>
      </c>
      <c r="BZ13" s="44"/>
    </row>
    <row r="14" spans="1:78" x14ac:dyDescent="0.2">
      <c r="A14" s="15" t="s">
        <v>20</v>
      </c>
      <c r="B14" s="16">
        <v>3.84077425708174</v>
      </c>
      <c r="C14" s="42">
        <v>0.301546660922203</v>
      </c>
      <c r="D14" s="16">
        <v>12.7734038546196</v>
      </c>
      <c r="E14" s="42">
        <v>0.50900862638866196</v>
      </c>
      <c r="F14" s="16">
        <v>32.346612475803902</v>
      </c>
      <c r="G14" s="42">
        <v>0.99592799532115905</v>
      </c>
      <c r="H14" s="16">
        <v>37.261583810726101</v>
      </c>
      <c r="I14" s="42">
        <v>0.8721425640596</v>
      </c>
      <c r="J14" s="16">
        <v>12.8310768074872</v>
      </c>
      <c r="K14" s="43">
        <v>0.58758801220266899</v>
      </c>
      <c r="M14" s="155"/>
      <c r="N14" s="28" t="s">
        <v>20</v>
      </c>
      <c r="O14" s="16">
        <v>3.7880856626663499</v>
      </c>
      <c r="P14" s="42">
        <v>0.32857974732002199</v>
      </c>
      <c r="Q14" s="16">
        <v>12.3626594360758</v>
      </c>
      <c r="R14" s="42">
        <v>0.71966715165800499</v>
      </c>
      <c r="S14" s="16">
        <v>31.080048493870599</v>
      </c>
      <c r="T14" s="42">
        <v>0.879727269290559</v>
      </c>
      <c r="U14" s="16">
        <v>37.319600735816501</v>
      </c>
      <c r="V14" s="42">
        <v>1.0394808342200199</v>
      </c>
      <c r="W14" s="16">
        <v>14.6469474780402</v>
      </c>
      <c r="X14" s="43">
        <v>0.70228505366006999</v>
      </c>
      <c r="Z14" s="155"/>
      <c r="AA14" s="28" t="s">
        <v>20</v>
      </c>
      <c r="AB14" s="16">
        <v>2.5613577369571199</v>
      </c>
      <c r="AC14" s="42">
        <v>0.291992640544875</v>
      </c>
      <c r="AD14" s="16">
        <v>11.039139275051401</v>
      </c>
      <c r="AE14" s="42">
        <v>0.51912659823918905</v>
      </c>
      <c r="AF14" s="16">
        <v>31.867461976301701</v>
      </c>
      <c r="AG14" s="42">
        <v>1.0694468439510201</v>
      </c>
      <c r="AH14" s="16">
        <v>40.153024560829799</v>
      </c>
      <c r="AI14" s="42">
        <v>1.01005047460396</v>
      </c>
      <c r="AJ14" s="16">
        <v>14.3742978625052</v>
      </c>
      <c r="AK14" s="43">
        <v>0.72249552690943297</v>
      </c>
      <c r="AM14" s="155"/>
      <c r="AN14" s="28" t="s">
        <v>20</v>
      </c>
      <c r="AO14" s="16">
        <v>8.0413933591995992</v>
      </c>
      <c r="AP14" s="42">
        <v>0.98001362728770403</v>
      </c>
      <c r="AQ14" s="16">
        <v>18.777193852290999</v>
      </c>
      <c r="AR14" s="42">
        <v>1.2433043396260699</v>
      </c>
      <c r="AS14" s="16">
        <v>35.0461640675111</v>
      </c>
      <c r="AT14" s="42">
        <v>1.61840417956247</v>
      </c>
      <c r="AU14" s="16">
        <v>29.6499122214952</v>
      </c>
      <c r="AV14" s="42">
        <v>1.3936983281889399</v>
      </c>
      <c r="AW14" s="16">
        <v>8.4641178233752896</v>
      </c>
      <c r="AX14" s="43">
        <v>0.99619055509162602</v>
      </c>
      <c r="AZ14" s="155"/>
      <c r="BA14" s="28" t="s">
        <v>20</v>
      </c>
      <c r="BB14" s="16">
        <v>2.9845721038944002</v>
      </c>
      <c r="BC14" s="42">
        <v>0.31664886002887099</v>
      </c>
      <c r="BD14" s="16">
        <v>11.685878274943001</v>
      </c>
      <c r="BE14" s="42">
        <v>0.70320495409940298</v>
      </c>
      <c r="BF14" s="16">
        <v>30.854339331878599</v>
      </c>
      <c r="BG14" s="42">
        <v>0.87778675957110397</v>
      </c>
      <c r="BH14" s="16">
        <v>38.544995746927</v>
      </c>
      <c r="BI14" s="42">
        <v>1.14104121543565</v>
      </c>
      <c r="BJ14" s="16">
        <v>15.9055551284416</v>
      </c>
      <c r="BK14" s="43">
        <v>0.814874388990385</v>
      </c>
      <c r="BM14" s="155"/>
      <c r="BN14" s="28" t="s">
        <v>20</v>
      </c>
      <c r="BO14" s="16">
        <v>8.3958343012531191</v>
      </c>
      <c r="BP14" s="42">
        <v>1.21999520048039</v>
      </c>
      <c r="BQ14" s="16">
        <v>16.7215754875409</v>
      </c>
      <c r="BR14" s="42">
        <v>1.83367096185527</v>
      </c>
      <c r="BS14" s="16">
        <v>33.943948094292701</v>
      </c>
      <c r="BT14" s="42">
        <v>2.5822880394248702</v>
      </c>
      <c r="BU14" s="16">
        <v>32.472655550892902</v>
      </c>
      <c r="BV14" s="42">
        <v>2.0261469560257401</v>
      </c>
      <c r="BW14" s="16">
        <v>8.4608397855600099</v>
      </c>
      <c r="BX14" s="43">
        <v>1.2900447745247099</v>
      </c>
      <c r="BZ14" s="44"/>
    </row>
    <row r="15" spans="1:78" x14ac:dyDescent="0.2">
      <c r="A15" s="15" t="s">
        <v>21</v>
      </c>
      <c r="B15" s="16">
        <v>1.7911818197901801</v>
      </c>
      <c r="C15" s="42">
        <v>0.53334585667328405</v>
      </c>
      <c r="D15" s="16">
        <v>10.539316588945599</v>
      </c>
      <c r="E15" s="42">
        <v>1.1181068545994699</v>
      </c>
      <c r="F15" s="16">
        <v>38.4923063530413</v>
      </c>
      <c r="G15" s="42">
        <v>1.8371069629946499</v>
      </c>
      <c r="H15" s="16">
        <v>40.660966306244397</v>
      </c>
      <c r="I15" s="42">
        <v>1.88681113512674</v>
      </c>
      <c r="J15" s="16">
        <v>7.8436587290908601</v>
      </c>
      <c r="K15" s="43">
        <v>0.87827266442603502</v>
      </c>
      <c r="M15" s="155"/>
      <c r="N15" s="28" t="s">
        <v>21</v>
      </c>
      <c r="O15" s="16">
        <v>1.28345889176345</v>
      </c>
      <c r="P15" s="42">
        <v>0.39242152738867198</v>
      </c>
      <c r="Q15" s="16">
        <v>9.9894388436697206</v>
      </c>
      <c r="R15" s="42">
        <v>1.2091977627789201</v>
      </c>
      <c r="S15" s="16">
        <v>36.484641508291197</v>
      </c>
      <c r="T15" s="42">
        <v>2.0676341586186999</v>
      </c>
      <c r="U15" s="16">
        <v>42.222499681265099</v>
      </c>
      <c r="V15" s="42">
        <v>1.9516284633797301</v>
      </c>
      <c r="W15" s="16">
        <v>9.4498887598470898</v>
      </c>
      <c r="X15" s="43">
        <v>1.2121949172797599</v>
      </c>
      <c r="Z15" s="155"/>
      <c r="AA15" s="28" t="s">
        <v>21</v>
      </c>
      <c r="AB15" s="16">
        <v>1.57877072292844</v>
      </c>
      <c r="AC15" s="42">
        <v>0.72475244804915195</v>
      </c>
      <c r="AD15" s="16">
        <v>10.227569588204</v>
      </c>
      <c r="AE15" s="42">
        <v>1.4922546461251001</v>
      </c>
      <c r="AF15" s="16">
        <v>39.3566211325262</v>
      </c>
      <c r="AG15" s="42">
        <v>2.2905620271870899</v>
      </c>
      <c r="AH15" s="16">
        <v>40.174282064459902</v>
      </c>
      <c r="AI15" s="42">
        <v>2.40968496342267</v>
      </c>
      <c r="AJ15" s="16">
        <v>8.6627564918814901</v>
      </c>
      <c r="AK15" s="43">
        <v>1.2650467379930199</v>
      </c>
      <c r="AM15" s="155"/>
      <c r="AN15" s="28" t="s">
        <v>21</v>
      </c>
      <c r="AO15" s="16">
        <v>2.2064130343983699</v>
      </c>
      <c r="AP15" s="42">
        <v>0.70200807169301604</v>
      </c>
      <c r="AQ15" s="16">
        <v>11.305202398775601</v>
      </c>
      <c r="AR15" s="42">
        <v>1.8134689768982699</v>
      </c>
      <c r="AS15" s="16">
        <v>37.594542801313501</v>
      </c>
      <c r="AT15" s="42">
        <v>2.9989403687311702</v>
      </c>
      <c r="AU15" s="16">
        <v>42.345506815427498</v>
      </c>
      <c r="AV15" s="42">
        <v>2.7818832746229498</v>
      </c>
      <c r="AW15" s="16">
        <v>6.5483349500850503</v>
      </c>
      <c r="AX15" s="43">
        <v>1.33923185714266</v>
      </c>
      <c r="AZ15" s="155"/>
      <c r="BA15" s="28" t="s">
        <v>21</v>
      </c>
      <c r="BB15" s="16">
        <v>0.91602921211838295</v>
      </c>
      <c r="BC15" s="42">
        <v>0.51250985499815005</v>
      </c>
      <c r="BD15" s="16">
        <v>8.7041741146400398</v>
      </c>
      <c r="BE15" s="42">
        <v>1.3090669174851901</v>
      </c>
      <c r="BF15" s="16">
        <v>36.3627129797881</v>
      </c>
      <c r="BG15" s="42">
        <v>2.3460195935397299</v>
      </c>
      <c r="BH15" s="16">
        <v>44.119647687852499</v>
      </c>
      <c r="BI15" s="42">
        <v>2.27070147867017</v>
      </c>
      <c r="BJ15" s="16">
        <v>9.8974360056009498</v>
      </c>
      <c r="BK15" s="43">
        <v>1.21346786443014</v>
      </c>
      <c r="BM15" s="155"/>
      <c r="BN15" s="28" t="s">
        <v>21</v>
      </c>
      <c r="BO15" s="16">
        <v>2.5152635923350801</v>
      </c>
      <c r="BP15" s="42">
        <v>1.1413708658611901</v>
      </c>
      <c r="BQ15" s="16">
        <v>14.414200439307301</v>
      </c>
      <c r="BR15" s="42">
        <v>3.45198368419979</v>
      </c>
      <c r="BS15" s="16">
        <v>37.725761845014297</v>
      </c>
      <c r="BT15" s="42">
        <v>3.9481070901511099</v>
      </c>
      <c r="BU15" s="16">
        <v>37.113258368909598</v>
      </c>
      <c r="BV15" s="42">
        <v>3.61261143498893</v>
      </c>
      <c r="BW15" s="16">
        <v>8.2315157544338309</v>
      </c>
      <c r="BX15" s="43">
        <v>2.0918498620469399</v>
      </c>
      <c r="BZ15" s="44"/>
    </row>
    <row r="16" spans="1:78" x14ac:dyDescent="0.2">
      <c r="A16" s="15" t="s">
        <v>22</v>
      </c>
      <c r="B16" s="16">
        <v>3.3829137525514601</v>
      </c>
      <c r="C16" s="42">
        <v>0.368820385376535</v>
      </c>
      <c r="D16" s="16">
        <v>10.9801881971299</v>
      </c>
      <c r="E16" s="42">
        <v>0.79231744388480596</v>
      </c>
      <c r="F16" s="16">
        <v>35.722284523105799</v>
      </c>
      <c r="G16" s="42">
        <v>1.2463943784766101</v>
      </c>
      <c r="H16" s="16">
        <v>40.587519461789398</v>
      </c>
      <c r="I16" s="42">
        <v>1.1885942020542899</v>
      </c>
      <c r="J16" s="16">
        <v>9.0752691959064293</v>
      </c>
      <c r="K16" s="43">
        <v>0.68336340277434504</v>
      </c>
      <c r="M16" s="155"/>
      <c r="N16" s="28" t="s">
        <v>22</v>
      </c>
      <c r="O16" s="16">
        <v>4.2323189442201699</v>
      </c>
      <c r="P16" s="42">
        <v>0.417762504906805</v>
      </c>
      <c r="Q16" s="16">
        <v>12.784951731450001</v>
      </c>
      <c r="R16" s="42">
        <v>0.75355801230030495</v>
      </c>
      <c r="S16" s="16">
        <v>32.246156203934099</v>
      </c>
      <c r="T16" s="42">
        <v>1.03506190026901</v>
      </c>
      <c r="U16" s="16">
        <v>39.297862206529103</v>
      </c>
      <c r="V16" s="42">
        <v>1.1297935156393</v>
      </c>
      <c r="W16" s="16">
        <v>10.9251193282422</v>
      </c>
      <c r="X16" s="43">
        <v>0.70137244409368504</v>
      </c>
      <c r="Z16" s="155"/>
      <c r="AA16" s="28" t="s">
        <v>22</v>
      </c>
      <c r="AB16" s="16">
        <v>2.0539421001418599</v>
      </c>
      <c r="AC16" s="42">
        <v>0.32517707594183598</v>
      </c>
      <c r="AD16" s="16">
        <v>8.9461204680042705</v>
      </c>
      <c r="AE16" s="42">
        <v>0.74871878172564299</v>
      </c>
      <c r="AF16" s="16">
        <v>34.633769765042899</v>
      </c>
      <c r="AG16" s="42">
        <v>1.3753137737430099</v>
      </c>
      <c r="AH16" s="16">
        <v>44.059740910838102</v>
      </c>
      <c r="AI16" s="42">
        <v>1.44296677984542</v>
      </c>
      <c r="AJ16" s="16">
        <v>10.2701210993093</v>
      </c>
      <c r="AK16" s="43">
        <v>0.79876038221901902</v>
      </c>
      <c r="AM16" s="155"/>
      <c r="AN16" s="28" t="s">
        <v>22</v>
      </c>
      <c r="AO16" s="16">
        <v>7.4958116820903902</v>
      </c>
      <c r="AP16" s="42">
        <v>1.0545481063709501</v>
      </c>
      <c r="AQ16" s="16">
        <v>17.3008978349899</v>
      </c>
      <c r="AR16" s="42">
        <v>1.7837738815903701</v>
      </c>
      <c r="AS16" s="16">
        <v>39.321089249164203</v>
      </c>
      <c r="AT16" s="42">
        <v>2.35142849381623</v>
      </c>
      <c r="AU16" s="16">
        <v>30.370405900389802</v>
      </c>
      <c r="AV16" s="42">
        <v>2.1299071772149598</v>
      </c>
      <c r="AW16" s="16">
        <v>5.5117953333657903</v>
      </c>
      <c r="AX16" s="43">
        <v>1.06823093621358</v>
      </c>
      <c r="AZ16" s="155"/>
      <c r="BA16" s="28" t="s">
        <v>22</v>
      </c>
      <c r="BB16" s="16">
        <v>3.3920251371121899</v>
      </c>
      <c r="BC16" s="42">
        <v>0.397805095955588</v>
      </c>
      <c r="BD16" s="16">
        <v>10.6067557091928</v>
      </c>
      <c r="BE16" s="42">
        <v>0.67592579777862105</v>
      </c>
      <c r="BF16" s="16">
        <v>31.6928518926909</v>
      </c>
      <c r="BG16" s="42">
        <v>1.1816442336448101</v>
      </c>
      <c r="BH16" s="16">
        <v>42.156357880709301</v>
      </c>
      <c r="BI16" s="42">
        <v>1.24503585376548</v>
      </c>
      <c r="BJ16" s="16">
        <v>12.1520093802948</v>
      </c>
      <c r="BK16" s="43">
        <v>0.76695259318644804</v>
      </c>
      <c r="BM16" s="155"/>
      <c r="BN16" s="28" t="s">
        <v>22</v>
      </c>
      <c r="BO16" s="16">
        <v>8.0223639918816794</v>
      </c>
      <c r="BP16" s="42">
        <v>1.6095177343165601</v>
      </c>
      <c r="BQ16" s="16">
        <v>22.659108878884702</v>
      </c>
      <c r="BR16" s="42">
        <v>2.7250846461692499</v>
      </c>
      <c r="BS16" s="16">
        <v>35.532925780383202</v>
      </c>
      <c r="BT16" s="42">
        <v>2.27441720782062</v>
      </c>
      <c r="BU16" s="16">
        <v>27.8135088348882</v>
      </c>
      <c r="BV16" s="42">
        <v>2.3305650185021798</v>
      </c>
      <c r="BW16" s="16">
        <v>5.8596668875284603</v>
      </c>
      <c r="BX16" s="43">
        <v>1.5259744258448</v>
      </c>
      <c r="BZ16" s="44"/>
    </row>
    <row r="17" spans="1:78" x14ac:dyDescent="0.2">
      <c r="A17" s="15" t="s">
        <v>23</v>
      </c>
      <c r="B17" s="16">
        <v>1.66171926946395</v>
      </c>
      <c r="C17" s="42">
        <v>0.244417466728098</v>
      </c>
      <c r="D17" s="16">
        <v>10.829842800751599</v>
      </c>
      <c r="E17" s="42">
        <v>0.60766833796830699</v>
      </c>
      <c r="F17" s="16">
        <v>34.335097264087899</v>
      </c>
      <c r="G17" s="42">
        <v>0.858770637215725</v>
      </c>
      <c r="H17" s="16">
        <v>41.2197742713753</v>
      </c>
      <c r="I17" s="42">
        <v>1.1037039423736901</v>
      </c>
      <c r="J17" s="16">
        <v>11.7392281772203</v>
      </c>
      <c r="K17" s="43">
        <v>0.58493603874324995</v>
      </c>
      <c r="M17" s="155"/>
      <c r="N17" s="28" t="s">
        <v>23</v>
      </c>
      <c r="O17" s="16">
        <v>2.39103744666135</v>
      </c>
      <c r="P17" s="42">
        <v>0.32316402405251599</v>
      </c>
      <c r="Q17" s="16">
        <v>11.1951786419169</v>
      </c>
      <c r="R17" s="42">
        <v>0.72401753028743998</v>
      </c>
      <c r="S17" s="16">
        <v>34.204885414546403</v>
      </c>
      <c r="T17" s="42">
        <v>1.0761185564464799</v>
      </c>
      <c r="U17" s="16">
        <v>39.919311676947601</v>
      </c>
      <c r="V17" s="42">
        <v>1.2305294869394601</v>
      </c>
      <c r="W17" s="16">
        <v>11.724108798347901</v>
      </c>
      <c r="X17" s="43">
        <v>0.838889240329457</v>
      </c>
      <c r="Z17" s="155"/>
      <c r="AA17" s="28" t="s">
        <v>23</v>
      </c>
      <c r="AB17" s="16">
        <v>1.2915765185414501</v>
      </c>
      <c r="AC17" s="42">
        <v>0.27287095698194602</v>
      </c>
      <c r="AD17" s="16">
        <v>9.8965539327548893</v>
      </c>
      <c r="AE17" s="42">
        <v>0.62547144205633798</v>
      </c>
      <c r="AF17" s="16">
        <v>33.476973570977698</v>
      </c>
      <c r="AG17" s="42">
        <v>1.03996728225883</v>
      </c>
      <c r="AH17" s="16">
        <v>42.557903237604798</v>
      </c>
      <c r="AI17" s="42">
        <v>1.3692192487335799</v>
      </c>
      <c r="AJ17" s="16">
        <v>12.7769927401211</v>
      </c>
      <c r="AK17" s="43">
        <v>0.69770927356729195</v>
      </c>
      <c r="AM17" s="155"/>
      <c r="AN17" s="28" t="s">
        <v>23</v>
      </c>
      <c r="AO17" s="16">
        <v>2.8690877864275102</v>
      </c>
      <c r="AP17" s="42">
        <v>0.59375268075939103</v>
      </c>
      <c r="AQ17" s="16">
        <v>13.943868293414001</v>
      </c>
      <c r="AR17" s="42">
        <v>1.4231321535329999</v>
      </c>
      <c r="AS17" s="16">
        <v>37.505800117320597</v>
      </c>
      <c r="AT17" s="42">
        <v>1.85781348435009</v>
      </c>
      <c r="AU17" s="16">
        <v>37.392039858061899</v>
      </c>
      <c r="AV17" s="42">
        <v>1.7213520809562399</v>
      </c>
      <c r="AW17" s="16">
        <v>8.2892039447760393</v>
      </c>
      <c r="AX17" s="43">
        <v>0.94663803551006698</v>
      </c>
      <c r="AZ17" s="155"/>
      <c r="BA17" s="28" t="s">
        <v>23</v>
      </c>
      <c r="BB17" s="16">
        <v>1.8831312334199499</v>
      </c>
      <c r="BC17" s="42">
        <v>0.32114121856535699</v>
      </c>
      <c r="BD17" s="16">
        <v>10.762081873840099</v>
      </c>
      <c r="BE17" s="42">
        <v>0.834914716641453</v>
      </c>
      <c r="BF17" s="16">
        <v>33.960797867802299</v>
      </c>
      <c r="BG17" s="42">
        <v>1.17618255094792</v>
      </c>
      <c r="BH17" s="16">
        <v>40.692100920362797</v>
      </c>
      <c r="BI17" s="42">
        <v>1.3905212894354999</v>
      </c>
      <c r="BJ17" s="16">
        <v>12.6807119134078</v>
      </c>
      <c r="BK17" s="43">
        <v>0.946517831904921</v>
      </c>
      <c r="BM17" s="155"/>
      <c r="BN17" s="28" t="s">
        <v>23</v>
      </c>
      <c r="BO17" s="16">
        <v>4.4509300794299902</v>
      </c>
      <c r="BP17" s="42">
        <v>0.97129686036693996</v>
      </c>
      <c r="BQ17" s="16">
        <v>13.2132968671156</v>
      </c>
      <c r="BR17" s="42">
        <v>1.7660008602272701</v>
      </c>
      <c r="BS17" s="16">
        <v>36.111053189046999</v>
      </c>
      <c r="BT17" s="42">
        <v>2.3585533018965599</v>
      </c>
      <c r="BU17" s="16">
        <v>37.916590708456603</v>
      </c>
      <c r="BV17" s="42">
        <v>2.0334364613673999</v>
      </c>
      <c r="BW17" s="16">
        <v>8.3081291559508408</v>
      </c>
      <c r="BX17" s="43">
        <v>1.4377683562377099</v>
      </c>
      <c r="BZ17" s="44"/>
    </row>
    <row r="18" spans="1:78" x14ac:dyDescent="0.2">
      <c r="A18" s="15" t="s">
        <v>24</v>
      </c>
      <c r="B18" s="16">
        <v>2.3176423552546801</v>
      </c>
      <c r="C18" s="42">
        <v>0.39094542351764999</v>
      </c>
      <c r="D18" s="16">
        <v>7.39761865934799</v>
      </c>
      <c r="E18" s="42">
        <v>0.66028737904909596</v>
      </c>
      <c r="F18" s="16">
        <v>26.060262492978399</v>
      </c>
      <c r="G18" s="42">
        <v>1.21646788856337</v>
      </c>
      <c r="H18" s="16">
        <v>41.7839742364283</v>
      </c>
      <c r="I18" s="42">
        <v>1.1024427408617401</v>
      </c>
      <c r="J18" s="16">
        <v>22.440502255990701</v>
      </c>
      <c r="K18" s="43">
        <v>0.90791317354390599</v>
      </c>
      <c r="M18" s="155"/>
      <c r="N18" s="28" t="s">
        <v>24</v>
      </c>
      <c r="O18" s="16">
        <v>2.9945992537547101</v>
      </c>
      <c r="P18" s="42">
        <v>0.38643030757267799</v>
      </c>
      <c r="Q18" s="16">
        <v>8.5006835757993393</v>
      </c>
      <c r="R18" s="42">
        <v>0.72557374101400196</v>
      </c>
      <c r="S18" s="16">
        <v>26.9392832402763</v>
      </c>
      <c r="T18" s="42">
        <v>1.02724755969794</v>
      </c>
      <c r="U18" s="16">
        <v>39.626277216945603</v>
      </c>
      <c r="V18" s="42">
        <v>1.10772842042302</v>
      </c>
      <c r="W18" s="16">
        <v>21.939156713224101</v>
      </c>
      <c r="X18" s="43">
        <v>0.95956820268438603</v>
      </c>
      <c r="Z18" s="155"/>
      <c r="AA18" s="28" t="s">
        <v>24</v>
      </c>
      <c r="AB18" s="16">
        <v>1.1951477556588499</v>
      </c>
      <c r="AC18" s="42">
        <v>0.35827585689762897</v>
      </c>
      <c r="AD18" s="16">
        <v>5.1955428783108601</v>
      </c>
      <c r="AE18" s="42">
        <v>0.77219947407007306</v>
      </c>
      <c r="AF18" s="16">
        <v>23.880510826637899</v>
      </c>
      <c r="AG18" s="42">
        <v>1.40128908523494</v>
      </c>
      <c r="AH18" s="16">
        <v>44.568589280154903</v>
      </c>
      <c r="AI18" s="42">
        <v>1.2927754823150599</v>
      </c>
      <c r="AJ18" s="16">
        <v>25.160209259237501</v>
      </c>
      <c r="AK18" s="43">
        <v>1.0297405298665001</v>
      </c>
      <c r="AM18" s="155"/>
      <c r="AN18" s="28" t="s">
        <v>24</v>
      </c>
      <c r="AO18" s="16">
        <v>5.5096087030546599</v>
      </c>
      <c r="AP18" s="42">
        <v>1.1563330691715901</v>
      </c>
      <c r="AQ18" s="16">
        <v>13.6713007821134</v>
      </c>
      <c r="AR18" s="42">
        <v>1.4965485337268201</v>
      </c>
      <c r="AS18" s="16">
        <v>32.311158987805499</v>
      </c>
      <c r="AT18" s="42">
        <v>2.3589698808211099</v>
      </c>
      <c r="AU18" s="16">
        <v>33.699582716878297</v>
      </c>
      <c r="AV18" s="42">
        <v>2.0261287185908099</v>
      </c>
      <c r="AW18" s="16">
        <v>14.8083488101482</v>
      </c>
      <c r="AX18" s="43">
        <v>1.67198106626342</v>
      </c>
      <c r="AZ18" s="155"/>
      <c r="BA18" s="28" t="s">
        <v>24</v>
      </c>
      <c r="BB18" s="16">
        <v>1.8870689717018201</v>
      </c>
      <c r="BC18" s="42">
        <v>0.386353744062019</v>
      </c>
      <c r="BD18" s="16">
        <v>6.4975430403514496</v>
      </c>
      <c r="BE18" s="42">
        <v>0.61469544261164699</v>
      </c>
      <c r="BF18" s="16">
        <v>24.933149808121101</v>
      </c>
      <c r="BG18" s="42">
        <v>1.14494502425759</v>
      </c>
      <c r="BH18" s="16">
        <v>41.872775034342801</v>
      </c>
      <c r="BI18" s="42">
        <v>1.3310618816598601</v>
      </c>
      <c r="BJ18" s="16">
        <v>24.809463145482901</v>
      </c>
      <c r="BK18" s="43">
        <v>1.1337082958575699</v>
      </c>
      <c r="BM18" s="155"/>
      <c r="BN18" s="28" t="s">
        <v>24</v>
      </c>
      <c r="BO18" s="16">
        <v>6.3532615450137397</v>
      </c>
      <c r="BP18" s="42">
        <v>1.2182140833036901</v>
      </c>
      <c r="BQ18" s="16">
        <v>14.5753459931833</v>
      </c>
      <c r="BR18" s="42">
        <v>1.8938432161697401</v>
      </c>
      <c r="BS18" s="16">
        <v>33.023021824222198</v>
      </c>
      <c r="BT18" s="42">
        <v>2.4026518233248799</v>
      </c>
      <c r="BU18" s="16">
        <v>32.813616986381</v>
      </c>
      <c r="BV18" s="42">
        <v>2.07756132002342</v>
      </c>
      <c r="BW18" s="16">
        <v>13.234753651199799</v>
      </c>
      <c r="BX18" s="43">
        <v>1.5569972321505201</v>
      </c>
      <c r="BZ18" s="44"/>
    </row>
    <row r="19" spans="1:78" x14ac:dyDescent="0.2">
      <c r="A19" s="15" t="s">
        <v>25</v>
      </c>
      <c r="B19" s="16">
        <v>5.4580350498976404</v>
      </c>
      <c r="C19" s="42">
        <v>0.43930025994551702</v>
      </c>
      <c r="D19" s="16">
        <v>15.4283358549258</v>
      </c>
      <c r="E19" s="42">
        <v>0.72235458991786095</v>
      </c>
      <c r="F19" s="16">
        <v>36.344482455023801</v>
      </c>
      <c r="G19" s="42">
        <v>1.0054485509222599</v>
      </c>
      <c r="H19" s="16">
        <v>34.7511551692482</v>
      </c>
      <c r="I19" s="42">
        <v>0.83037307268230898</v>
      </c>
      <c r="J19" s="16">
        <v>7.2688920682057496</v>
      </c>
      <c r="K19" s="43">
        <v>0.49994887246203601</v>
      </c>
      <c r="M19" s="155"/>
      <c r="N19" s="28" t="s">
        <v>25</v>
      </c>
      <c r="O19" s="16">
        <v>5.1893341952225196</v>
      </c>
      <c r="P19" s="42">
        <v>0.43326523981294102</v>
      </c>
      <c r="Q19" s="16">
        <v>17.0675537641823</v>
      </c>
      <c r="R19" s="42">
        <v>0.71891762144022797</v>
      </c>
      <c r="S19" s="16">
        <v>35.379912886220602</v>
      </c>
      <c r="T19" s="42">
        <v>0.97494112950425604</v>
      </c>
      <c r="U19" s="16">
        <v>33.272318393198603</v>
      </c>
      <c r="V19" s="42">
        <v>1.01304133099212</v>
      </c>
      <c r="W19" s="16">
        <v>8.1458652622257297</v>
      </c>
      <c r="X19" s="43">
        <v>0.53742911969209395</v>
      </c>
      <c r="Z19" s="155"/>
      <c r="AA19" s="28" t="s">
        <v>25</v>
      </c>
      <c r="AB19" s="16">
        <v>4.0249157348810503</v>
      </c>
      <c r="AC19" s="42">
        <v>0.52716524018856903</v>
      </c>
      <c r="AD19" s="16">
        <v>13.9139146033001</v>
      </c>
      <c r="AE19" s="42">
        <v>0.83544556675839998</v>
      </c>
      <c r="AF19" s="16">
        <v>36.934956028725601</v>
      </c>
      <c r="AG19" s="42">
        <v>1.10184797260266</v>
      </c>
      <c r="AH19" s="16">
        <v>37.147938488625101</v>
      </c>
      <c r="AI19" s="42">
        <v>1.0177201085521399</v>
      </c>
      <c r="AJ19" s="16">
        <v>7.9477651982180699</v>
      </c>
      <c r="AK19" s="43">
        <v>0.64877871331747905</v>
      </c>
      <c r="AM19" s="155"/>
      <c r="AN19" s="28" t="s">
        <v>25</v>
      </c>
      <c r="AO19" s="16">
        <v>8.4108430757221893</v>
      </c>
      <c r="AP19" s="42">
        <v>0.91369809085024001</v>
      </c>
      <c r="AQ19" s="16">
        <v>18.7011756241291</v>
      </c>
      <c r="AR19" s="42">
        <v>1.40464628379332</v>
      </c>
      <c r="AS19" s="16">
        <v>35.937441790712597</v>
      </c>
      <c r="AT19" s="42">
        <v>1.7351144339965301</v>
      </c>
      <c r="AU19" s="16">
        <v>30.590508401031599</v>
      </c>
      <c r="AV19" s="42">
        <v>1.3761991970092899</v>
      </c>
      <c r="AW19" s="16">
        <v>6.0854504819414599</v>
      </c>
      <c r="AX19" s="43">
        <v>0.72911194260580303</v>
      </c>
      <c r="AZ19" s="155"/>
      <c r="BA19" s="28" t="s">
        <v>25</v>
      </c>
      <c r="BB19" s="16">
        <v>4.5958568330309397</v>
      </c>
      <c r="BC19" s="42">
        <v>0.47712710644759998</v>
      </c>
      <c r="BD19" s="16">
        <v>16.0339672427368</v>
      </c>
      <c r="BE19" s="42">
        <v>0.71933849664353899</v>
      </c>
      <c r="BF19" s="16">
        <v>35.6098746599924</v>
      </c>
      <c r="BG19" s="42">
        <v>1.22470578344347</v>
      </c>
      <c r="BH19" s="16">
        <v>34.854420006850098</v>
      </c>
      <c r="BI19" s="42">
        <v>1.2033797985149099</v>
      </c>
      <c r="BJ19" s="16">
        <v>8.8186823162853205</v>
      </c>
      <c r="BK19" s="43">
        <v>0.64715280898968697</v>
      </c>
      <c r="BM19" s="155"/>
      <c r="BN19" s="28" t="s">
        <v>25</v>
      </c>
      <c r="BO19" s="16">
        <v>7.09213564035975</v>
      </c>
      <c r="BP19" s="42">
        <v>0.986467112669003</v>
      </c>
      <c r="BQ19" s="16">
        <v>20.634849988912102</v>
      </c>
      <c r="BR19" s="42">
        <v>1.8887501450425801</v>
      </c>
      <c r="BS19" s="16">
        <v>35.822645177193998</v>
      </c>
      <c r="BT19" s="42">
        <v>1.8709406314055499</v>
      </c>
      <c r="BU19" s="16">
        <v>29.686447963770199</v>
      </c>
      <c r="BV19" s="42">
        <v>2.0397163666720601</v>
      </c>
      <c r="BW19" s="16">
        <v>6.4314328469240198</v>
      </c>
      <c r="BX19" s="43">
        <v>0.89965804588601805</v>
      </c>
      <c r="BZ19" s="44"/>
    </row>
    <row r="20" spans="1:78" x14ac:dyDescent="0.2">
      <c r="A20" s="15" t="s">
        <v>26</v>
      </c>
      <c r="B20" s="16">
        <v>3.5683029879176198</v>
      </c>
      <c r="C20" s="42">
        <v>0.55695890343324705</v>
      </c>
      <c r="D20" s="16">
        <v>14.958126280566299</v>
      </c>
      <c r="E20" s="42">
        <v>0.96336419452941702</v>
      </c>
      <c r="F20" s="16">
        <v>34.940269899603599</v>
      </c>
      <c r="G20" s="42">
        <v>1.2385511659431301</v>
      </c>
      <c r="H20" s="16">
        <v>35.542427589244397</v>
      </c>
      <c r="I20" s="42">
        <v>1.1861540588830799</v>
      </c>
      <c r="J20" s="16">
        <v>9.2294052744660107</v>
      </c>
      <c r="K20" s="43">
        <v>0.68224330533281796</v>
      </c>
      <c r="M20" s="155"/>
      <c r="N20" s="28" t="s">
        <v>26</v>
      </c>
      <c r="O20" s="16">
        <v>2.9940358754979202</v>
      </c>
      <c r="P20" s="42">
        <v>0.45090556942562399</v>
      </c>
      <c r="Q20" s="16">
        <v>13.5317729077648</v>
      </c>
      <c r="R20" s="42">
        <v>0.9576827429425</v>
      </c>
      <c r="S20" s="16">
        <v>32.942217999093899</v>
      </c>
      <c r="T20" s="42">
        <v>1.38861361359114</v>
      </c>
      <c r="U20" s="16">
        <v>37.294320927036097</v>
      </c>
      <c r="V20" s="42">
        <v>1.22570651727215</v>
      </c>
      <c r="W20" s="16">
        <v>12.041626896785701</v>
      </c>
      <c r="X20" s="43">
        <v>0.85118927848425496</v>
      </c>
      <c r="Z20" s="155"/>
      <c r="AA20" s="28" t="s">
        <v>26</v>
      </c>
      <c r="AB20" s="16">
        <v>2.1467780711134901</v>
      </c>
      <c r="AC20" s="42">
        <v>0.46300712926418203</v>
      </c>
      <c r="AD20" s="16">
        <v>13.5638977943704</v>
      </c>
      <c r="AE20" s="42">
        <v>1.0810131376794601</v>
      </c>
      <c r="AF20" s="16">
        <v>34.919142162530299</v>
      </c>
      <c r="AG20" s="42">
        <v>1.54345335171919</v>
      </c>
      <c r="AH20" s="16">
        <v>39.080009913881099</v>
      </c>
      <c r="AI20" s="42">
        <v>1.42442152595932</v>
      </c>
      <c r="AJ20" s="16">
        <v>10.2901720581047</v>
      </c>
      <c r="AK20" s="43">
        <v>0.85349269637683101</v>
      </c>
      <c r="AM20" s="155"/>
      <c r="AN20" s="28" t="s">
        <v>26</v>
      </c>
      <c r="AO20" s="16">
        <v>7.9497453268649503</v>
      </c>
      <c r="AP20" s="42">
        <v>1.84341103639641</v>
      </c>
      <c r="AQ20" s="16">
        <v>20.0580187896418</v>
      </c>
      <c r="AR20" s="42">
        <v>2.3286020893305799</v>
      </c>
      <c r="AS20" s="16">
        <v>37.449017663314898</v>
      </c>
      <c r="AT20" s="42">
        <v>2.2685483862865201</v>
      </c>
      <c r="AU20" s="16">
        <v>27.750353947389598</v>
      </c>
      <c r="AV20" s="42">
        <v>2.2834288873231698</v>
      </c>
      <c r="AW20" s="16">
        <v>6.7928642727887798</v>
      </c>
      <c r="AX20" s="43">
        <v>1.25965401805248</v>
      </c>
      <c r="AZ20" s="155"/>
      <c r="BA20" s="28" t="s">
        <v>26</v>
      </c>
      <c r="BB20" s="16">
        <v>2.5076676660719599</v>
      </c>
      <c r="BC20" s="42">
        <v>0.43244472340175</v>
      </c>
      <c r="BD20" s="16">
        <v>12.6992912197399</v>
      </c>
      <c r="BE20" s="42">
        <v>1.0002583634325599</v>
      </c>
      <c r="BF20" s="16">
        <v>33.557593429442399</v>
      </c>
      <c r="BG20" s="42">
        <v>1.3527932009291901</v>
      </c>
      <c r="BH20" s="16">
        <v>38.836482149142697</v>
      </c>
      <c r="BI20" s="42">
        <v>1.34273284788534</v>
      </c>
      <c r="BJ20" s="16">
        <v>12.3989655356031</v>
      </c>
      <c r="BK20" s="43">
        <v>0.941787506872661</v>
      </c>
      <c r="BM20" s="155"/>
      <c r="BN20" s="28" t="s">
        <v>26</v>
      </c>
      <c r="BO20" s="16">
        <v>5.94930754016025</v>
      </c>
      <c r="BP20" s="42">
        <v>1.77856208147699</v>
      </c>
      <c r="BQ20" s="16">
        <v>19.139543917735701</v>
      </c>
      <c r="BR20" s="42">
        <v>2.67034058289717</v>
      </c>
      <c r="BS20" s="16">
        <v>32.027469562028401</v>
      </c>
      <c r="BT20" s="42">
        <v>3.4607296794505098</v>
      </c>
      <c r="BU20" s="16">
        <v>31.814798127342101</v>
      </c>
      <c r="BV20" s="42">
        <v>2.8173569839574402</v>
      </c>
      <c r="BW20" s="16">
        <v>11.068880852733599</v>
      </c>
      <c r="BX20" s="43">
        <v>1.9160320137128</v>
      </c>
      <c r="BZ20" s="44"/>
    </row>
    <row r="21" spans="1:78" x14ac:dyDescent="0.2">
      <c r="A21" s="15" t="s">
        <v>27</v>
      </c>
      <c r="B21" s="16">
        <v>3.9527869478658801</v>
      </c>
      <c r="C21" s="42">
        <v>0.53830511367464295</v>
      </c>
      <c r="D21" s="16">
        <v>13.3095259316206</v>
      </c>
      <c r="E21" s="42">
        <v>1.0065082214658601</v>
      </c>
      <c r="F21" s="16">
        <v>39.535256762170597</v>
      </c>
      <c r="G21" s="42">
        <v>1.17840775364182</v>
      </c>
      <c r="H21" s="16">
        <v>35.821495874393001</v>
      </c>
      <c r="I21" s="42">
        <v>1.43251483856193</v>
      </c>
      <c r="J21" s="16">
        <v>7.2649887122372299</v>
      </c>
      <c r="K21" s="43">
        <v>0.74369323360113104</v>
      </c>
      <c r="M21" s="155"/>
      <c r="N21" s="28" t="s">
        <v>27</v>
      </c>
      <c r="O21" s="16">
        <v>4.6269402298212503</v>
      </c>
      <c r="P21" s="42">
        <v>0.60055520268474805</v>
      </c>
      <c r="Q21" s="16">
        <v>13.000250902507</v>
      </c>
      <c r="R21" s="42">
        <v>1.00720477277248</v>
      </c>
      <c r="S21" s="16">
        <v>35.5242347208467</v>
      </c>
      <c r="T21" s="42">
        <v>1.32491899090146</v>
      </c>
      <c r="U21" s="16">
        <v>36.2343433791251</v>
      </c>
      <c r="V21" s="42">
        <v>1.2216392611198501</v>
      </c>
      <c r="W21" s="16">
        <v>9.7778525720753304</v>
      </c>
      <c r="X21" s="43">
        <v>0.82249631902498099</v>
      </c>
      <c r="Z21" s="155"/>
      <c r="AA21" s="28" t="s">
        <v>27</v>
      </c>
      <c r="AB21" s="16">
        <v>2.5108418761389601</v>
      </c>
      <c r="AC21" s="42">
        <v>0.51709874944065803</v>
      </c>
      <c r="AD21" s="16">
        <v>10.835557532492601</v>
      </c>
      <c r="AE21" s="42">
        <v>1.0829310229671401</v>
      </c>
      <c r="AF21" s="16">
        <v>38.392330147589</v>
      </c>
      <c r="AG21" s="42">
        <v>1.4365458803461699</v>
      </c>
      <c r="AH21" s="16">
        <v>39.175579699544201</v>
      </c>
      <c r="AI21" s="42">
        <v>2.03084674216784</v>
      </c>
      <c r="AJ21" s="16">
        <v>9.0028674061215099</v>
      </c>
      <c r="AK21" s="43">
        <v>1.17466850780595</v>
      </c>
      <c r="AM21" s="155"/>
      <c r="AN21" s="28" t="s">
        <v>27</v>
      </c>
      <c r="AO21" s="16">
        <v>6.6070386248914899</v>
      </c>
      <c r="AP21" s="42">
        <v>1.3341007236520399</v>
      </c>
      <c r="AQ21" s="16">
        <v>17.875019681700401</v>
      </c>
      <c r="AR21" s="42">
        <v>1.64819301925505</v>
      </c>
      <c r="AS21" s="16">
        <v>41.703509363459602</v>
      </c>
      <c r="AT21" s="42">
        <v>2.1750069930571101</v>
      </c>
      <c r="AU21" s="16">
        <v>29.7271467532901</v>
      </c>
      <c r="AV21" s="42">
        <v>1.66952295847024</v>
      </c>
      <c r="AW21" s="16">
        <v>4.0872855766585099</v>
      </c>
      <c r="AX21" s="43">
        <v>0.74579366233173805</v>
      </c>
      <c r="AZ21" s="155"/>
      <c r="BA21" s="28" t="s">
        <v>27</v>
      </c>
      <c r="BB21" s="16">
        <v>3.3456783800459098</v>
      </c>
      <c r="BC21" s="42">
        <v>0.55740666823957197</v>
      </c>
      <c r="BD21" s="16">
        <v>11.8306612753127</v>
      </c>
      <c r="BE21" s="42">
        <v>1.0333317934702</v>
      </c>
      <c r="BF21" s="16">
        <v>35.808554730773999</v>
      </c>
      <c r="BG21" s="42">
        <v>1.4121766749095701</v>
      </c>
      <c r="BH21" s="16">
        <v>38.339084466285897</v>
      </c>
      <c r="BI21" s="42">
        <v>1.4457674989400899</v>
      </c>
      <c r="BJ21" s="16">
        <v>10.676021147581499</v>
      </c>
      <c r="BK21" s="43">
        <v>0.96947197294314702</v>
      </c>
      <c r="BM21" s="155"/>
      <c r="BN21" s="28" t="s">
        <v>27</v>
      </c>
      <c r="BO21" s="16">
        <v>8.8964018132566807</v>
      </c>
      <c r="BP21" s="42">
        <v>1.5230068924907401</v>
      </c>
      <c r="BQ21" s="16">
        <v>17.1953873519575</v>
      </c>
      <c r="BR21" s="42">
        <v>2.13352374153239</v>
      </c>
      <c r="BS21" s="16">
        <v>35.728866637544797</v>
      </c>
      <c r="BT21" s="42">
        <v>2.9791403293657699</v>
      </c>
      <c r="BU21" s="16">
        <v>30.686163113245598</v>
      </c>
      <c r="BV21" s="42">
        <v>2.3931643180939899</v>
      </c>
      <c r="BW21" s="16">
        <v>7.22676562863162</v>
      </c>
      <c r="BX21" s="43">
        <v>1.34652764989619</v>
      </c>
      <c r="BZ21" s="44"/>
    </row>
    <row r="22" spans="1:78" x14ac:dyDescent="0.2">
      <c r="A22" s="15" t="s">
        <v>28</v>
      </c>
      <c r="B22" s="16">
        <v>5.0553042175463903</v>
      </c>
      <c r="C22" s="42">
        <v>0.65122883712797397</v>
      </c>
      <c r="D22" s="16">
        <v>21.298666315198499</v>
      </c>
      <c r="E22" s="42">
        <v>1.28905253717994</v>
      </c>
      <c r="F22" s="16">
        <v>44.403386221224999</v>
      </c>
      <c r="G22" s="42">
        <v>1.47897837346443</v>
      </c>
      <c r="H22" s="16">
        <v>25.966580105563999</v>
      </c>
      <c r="I22" s="42">
        <v>1.35233220927174</v>
      </c>
      <c r="J22" s="16">
        <v>2.5907557068410201</v>
      </c>
      <c r="K22" s="43">
        <v>0.45081237170442001</v>
      </c>
      <c r="M22" s="155"/>
      <c r="N22" s="28" t="s">
        <v>28</v>
      </c>
      <c r="O22" s="16">
        <v>5.98827414980867</v>
      </c>
      <c r="P22" s="42">
        <v>0.91718404640289597</v>
      </c>
      <c r="Q22" s="16">
        <v>23.023324476123499</v>
      </c>
      <c r="R22" s="42">
        <v>1.4232917831067</v>
      </c>
      <c r="S22" s="16">
        <v>39.574194594679</v>
      </c>
      <c r="T22" s="42">
        <v>1.52645113966222</v>
      </c>
      <c r="U22" s="16">
        <v>26.747918318653198</v>
      </c>
      <c r="V22" s="42">
        <v>1.51171416129859</v>
      </c>
      <c r="W22" s="16">
        <v>4.0460150297835202</v>
      </c>
      <c r="X22" s="43">
        <v>0.56519155651112196</v>
      </c>
      <c r="Z22" s="155"/>
      <c r="AA22" s="28" t="s">
        <v>28</v>
      </c>
      <c r="AB22" s="16">
        <v>3.9307173137084099</v>
      </c>
      <c r="AC22" s="42">
        <v>0.67591650623237898</v>
      </c>
      <c r="AD22" s="16">
        <v>18.874557464643399</v>
      </c>
      <c r="AE22" s="42">
        <v>1.8343166316981201</v>
      </c>
      <c r="AF22" s="16">
        <v>43.514187762617397</v>
      </c>
      <c r="AG22" s="42">
        <v>2.11792471168802</v>
      </c>
      <c r="AH22" s="16">
        <v>30.082316196094201</v>
      </c>
      <c r="AI22" s="42">
        <v>1.79556045010607</v>
      </c>
      <c r="AJ22" s="16">
        <v>3.5982212629366099</v>
      </c>
      <c r="AK22" s="43">
        <v>0.67246937391167705</v>
      </c>
      <c r="AM22" s="155"/>
      <c r="AN22" s="28" t="s">
        <v>28</v>
      </c>
      <c r="AO22" s="16">
        <v>6.4569087636083902</v>
      </c>
      <c r="AP22" s="42">
        <v>1.2069353537102101</v>
      </c>
      <c r="AQ22" s="16">
        <v>24.4284126285296</v>
      </c>
      <c r="AR22" s="42">
        <v>1.83359298868967</v>
      </c>
      <c r="AS22" s="16">
        <v>46.159033660414799</v>
      </c>
      <c r="AT22" s="42">
        <v>2.3188771402368999</v>
      </c>
      <c r="AU22" s="16">
        <v>21.515074060833999</v>
      </c>
      <c r="AV22" s="42">
        <v>1.7700121333471399</v>
      </c>
      <c r="AW22" s="16">
        <v>1.4405708866131699</v>
      </c>
      <c r="AX22" s="43">
        <v>0.60751531945544501</v>
      </c>
      <c r="AZ22" s="155"/>
      <c r="BA22" s="28" t="s">
        <v>28</v>
      </c>
      <c r="BB22" s="16">
        <v>6.1389247360312398</v>
      </c>
      <c r="BC22" s="42">
        <v>1.00183522328761</v>
      </c>
      <c r="BD22" s="16">
        <v>23.065817983707898</v>
      </c>
      <c r="BE22" s="42">
        <v>1.6726328191984801</v>
      </c>
      <c r="BF22" s="16">
        <v>39.5695030515109</v>
      </c>
      <c r="BG22" s="42">
        <v>1.7613830147804701</v>
      </c>
      <c r="BH22" s="16">
        <v>27.099198436031099</v>
      </c>
      <c r="BI22" s="42">
        <v>1.64141570796668</v>
      </c>
      <c r="BJ22" s="16">
        <v>4.1265557927188299</v>
      </c>
      <c r="BK22" s="43">
        <v>0.60442814238721898</v>
      </c>
      <c r="BM22" s="155"/>
      <c r="BN22" s="28" t="s">
        <v>28</v>
      </c>
      <c r="BO22" s="16">
        <v>5.6994537024201302</v>
      </c>
      <c r="BP22" s="42">
        <v>1.39514601666394</v>
      </c>
      <c r="BQ22" s="16">
        <v>23.5147008535025</v>
      </c>
      <c r="BR22" s="42">
        <v>2.4760758895205202</v>
      </c>
      <c r="BS22" s="16">
        <v>40.369785361109301</v>
      </c>
      <c r="BT22" s="42">
        <v>3.0701009160099302</v>
      </c>
      <c r="BU22" s="16">
        <v>26.4965693856272</v>
      </c>
      <c r="BV22" s="42">
        <v>2.9007863487818999</v>
      </c>
      <c r="BW22" s="16">
        <v>3.9194906973408199</v>
      </c>
      <c r="BX22" s="43">
        <v>1.3657839787649999</v>
      </c>
      <c r="BZ22" s="44"/>
    </row>
    <row r="23" spans="1:78" x14ac:dyDescent="0.2">
      <c r="A23" s="15" t="s">
        <v>29</v>
      </c>
      <c r="B23" s="16">
        <v>0.55366004075002295</v>
      </c>
      <c r="C23" s="42">
        <v>0.183928752196891</v>
      </c>
      <c r="D23" s="16">
        <v>4.1456944527356301</v>
      </c>
      <c r="E23" s="42">
        <v>0.56929526656720597</v>
      </c>
      <c r="F23" s="16">
        <v>24.210976497722399</v>
      </c>
      <c r="G23" s="42">
        <v>1.22291031490663</v>
      </c>
      <c r="H23" s="16">
        <v>48.854740181887799</v>
      </c>
      <c r="I23" s="42">
        <v>1.3205767199793099</v>
      </c>
      <c r="J23" s="16">
        <v>20.998708586006899</v>
      </c>
      <c r="K23" s="43">
        <v>1.1441726090408799</v>
      </c>
      <c r="M23" s="155"/>
      <c r="N23" s="28" t="s">
        <v>29</v>
      </c>
      <c r="O23" s="16">
        <v>0.57544548649808003</v>
      </c>
      <c r="P23" s="42">
        <v>0.21502502764289499</v>
      </c>
      <c r="Q23" s="16">
        <v>4.4600337020515299</v>
      </c>
      <c r="R23" s="42">
        <v>0.51235974753076896</v>
      </c>
      <c r="S23" s="16">
        <v>21.353354812708002</v>
      </c>
      <c r="T23" s="42">
        <v>0.871435462288359</v>
      </c>
      <c r="U23" s="16">
        <v>48.274960593642497</v>
      </c>
      <c r="V23" s="42">
        <v>1.16993791321308</v>
      </c>
      <c r="W23" s="16">
        <v>24.1005926540785</v>
      </c>
      <c r="X23" s="43">
        <v>1.01011355393878</v>
      </c>
      <c r="Z23" s="155"/>
      <c r="AA23" s="28" t="s">
        <v>29</v>
      </c>
      <c r="AB23" s="16">
        <v>0.41939834136509002</v>
      </c>
      <c r="AC23" s="42">
        <v>0.173196657799882</v>
      </c>
      <c r="AD23" s="16">
        <v>3.7577730167630898</v>
      </c>
      <c r="AE23" s="42">
        <v>0.55952256980613102</v>
      </c>
      <c r="AF23" s="16">
        <v>22.7906634798893</v>
      </c>
      <c r="AG23" s="42">
        <v>1.4404096738110299</v>
      </c>
      <c r="AH23" s="16">
        <v>50.846606482501898</v>
      </c>
      <c r="AI23" s="42">
        <v>1.5825511523454401</v>
      </c>
      <c r="AJ23" s="16">
        <v>22.1855586794806</v>
      </c>
      <c r="AK23" s="43">
        <v>1.4886989923043099</v>
      </c>
      <c r="AM23" s="155"/>
      <c r="AN23" s="28" t="s">
        <v>29</v>
      </c>
      <c r="AO23" s="16">
        <v>0.81266037795285795</v>
      </c>
      <c r="AP23" s="42">
        <v>0.36172607660543699</v>
      </c>
      <c r="AQ23" s="16">
        <v>4.8936725108095898</v>
      </c>
      <c r="AR23" s="42">
        <v>1.1345259518980899</v>
      </c>
      <c r="AS23" s="16">
        <v>27.579983561892501</v>
      </c>
      <c r="AT23" s="42">
        <v>1.98395831488497</v>
      </c>
      <c r="AU23" s="16">
        <v>47.022469644377203</v>
      </c>
      <c r="AV23" s="42">
        <v>2.3753242568731601</v>
      </c>
      <c r="AW23" s="16">
        <v>19.691213904967899</v>
      </c>
      <c r="AX23" s="43">
        <v>1.8296173734026899</v>
      </c>
      <c r="AZ23" s="155"/>
      <c r="BA23" s="28" t="s">
        <v>29</v>
      </c>
      <c r="BB23" s="16">
        <v>0.58822991374928302</v>
      </c>
      <c r="BC23" s="42">
        <v>0.20780000090604001</v>
      </c>
      <c r="BD23" s="16">
        <v>4.1908400004644397</v>
      </c>
      <c r="BE23" s="42">
        <v>0.54200490586842798</v>
      </c>
      <c r="BF23" s="16">
        <v>20.740953262377499</v>
      </c>
      <c r="BG23" s="42">
        <v>0.91872668057173701</v>
      </c>
      <c r="BH23" s="16">
        <v>49.103898730114601</v>
      </c>
      <c r="BI23" s="42">
        <v>1.23814311268192</v>
      </c>
      <c r="BJ23" s="16">
        <v>25.3760780932942</v>
      </c>
      <c r="BK23" s="43">
        <v>1.14349382262439</v>
      </c>
      <c r="BM23" s="155"/>
      <c r="BN23" s="28" t="s">
        <v>29</v>
      </c>
      <c r="BO23" s="16">
        <v>0</v>
      </c>
      <c r="BP23" s="42">
        <v>0</v>
      </c>
      <c r="BQ23" s="16">
        <v>6.4760144964299702</v>
      </c>
      <c r="BR23" s="42">
        <v>1.6035339811895399</v>
      </c>
      <c r="BS23" s="16">
        <v>26.931783652572701</v>
      </c>
      <c r="BT23" s="42">
        <v>2.9043592563146898</v>
      </c>
      <c r="BU23" s="16">
        <v>47.621960057022001</v>
      </c>
      <c r="BV23" s="42">
        <v>3.91391893927364</v>
      </c>
      <c r="BW23" s="16">
        <v>18.4106068354256</v>
      </c>
      <c r="BX23" s="43">
        <v>3.10987835283172</v>
      </c>
      <c r="BZ23" s="44"/>
    </row>
    <row r="24" spans="1:78" x14ac:dyDescent="0.2">
      <c r="A24" s="15" t="s">
        <v>31</v>
      </c>
      <c r="B24" s="16">
        <v>2.5512274352070401</v>
      </c>
      <c r="C24" s="42">
        <v>0.310614163902664</v>
      </c>
      <c r="D24" s="16">
        <v>11.8017752898939</v>
      </c>
      <c r="E24" s="42">
        <v>0.76194372315177905</v>
      </c>
      <c r="F24" s="16">
        <v>38.511134754719698</v>
      </c>
      <c r="G24" s="42">
        <v>1.1597441575507901</v>
      </c>
      <c r="H24" s="16">
        <v>40.262859085258697</v>
      </c>
      <c r="I24" s="42">
        <v>1.0702636257574101</v>
      </c>
      <c r="J24" s="16">
        <v>6.6635810541135703</v>
      </c>
      <c r="K24" s="43">
        <v>0.62091227935863802</v>
      </c>
      <c r="M24" s="155"/>
      <c r="N24" s="28" t="s">
        <v>31</v>
      </c>
      <c r="O24" s="16">
        <v>1.89144425504872</v>
      </c>
      <c r="P24" s="42">
        <v>0.28376636457927301</v>
      </c>
      <c r="Q24" s="16">
        <v>9.4710426749831491</v>
      </c>
      <c r="R24" s="42">
        <v>0.65016798256485797</v>
      </c>
      <c r="S24" s="16">
        <v>35.545732771694297</v>
      </c>
      <c r="T24" s="42">
        <v>1.1911510575815001</v>
      </c>
      <c r="U24" s="16">
        <v>43.185104444791598</v>
      </c>
      <c r="V24" s="42">
        <v>1.4408778311433601</v>
      </c>
      <c r="W24" s="16">
        <v>9.5801678009493205</v>
      </c>
      <c r="X24" s="43">
        <v>0.72594502461708199</v>
      </c>
      <c r="Z24" s="155"/>
      <c r="AA24" s="28" t="s">
        <v>31</v>
      </c>
      <c r="AB24" s="16">
        <v>2.1380366217716098</v>
      </c>
      <c r="AC24" s="42">
        <v>0.45693184062522102</v>
      </c>
      <c r="AD24" s="16">
        <v>11.8804704785385</v>
      </c>
      <c r="AE24" s="42">
        <v>0.94202086554154696</v>
      </c>
      <c r="AF24" s="16">
        <v>39.262340045378799</v>
      </c>
      <c r="AG24" s="42">
        <v>1.5884586374435801</v>
      </c>
      <c r="AH24" s="16">
        <v>40.2103126874974</v>
      </c>
      <c r="AI24" s="42">
        <v>1.53679648538531</v>
      </c>
      <c r="AJ24" s="16">
        <v>6.5088401668136298</v>
      </c>
      <c r="AK24" s="43">
        <v>0.80122229531940503</v>
      </c>
      <c r="AM24" s="155"/>
      <c r="AN24" s="28" t="s">
        <v>31</v>
      </c>
      <c r="AO24" s="16">
        <v>3.0654742708865301</v>
      </c>
      <c r="AP24" s="42">
        <v>0.56760117024742895</v>
      </c>
      <c r="AQ24" s="16">
        <v>11.6520659451841</v>
      </c>
      <c r="AR24" s="42">
        <v>1.2264970596625799</v>
      </c>
      <c r="AS24" s="16">
        <v>37.661850433105798</v>
      </c>
      <c r="AT24" s="42">
        <v>1.7205639964822499</v>
      </c>
      <c r="AU24" s="16">
        <v>40.681498246219697</v>
      </c>
      <c r="AV24" s="42">
        <v>1.7520428495770499</v>
      </c>
      <c r="AW24" s="16">
        <v>6.9391111046037999</v>
      </c>
      <c r="AX24" s="43">
        <v>0.96844725233692996</v>
      </c>
      <c r="AZ24" s="155"/>
      <c r="BA24" s="28" t="s">
        <v>31</v>
      </c>
      <c r="BB24" s="16">
        <v>1.7903996507189499</v>
      </c>
      <c r="BC24" s="42">
        <v>0.30392248285145801</v>
      </c>
      <c r="BD24" s="16">
        <v>9.6871218017221494</v>
      </c>
      <c r="BE24" s="42">
        <v>0.75055365538397301</v>
      </c>
      <c r="BF24" s="16">
        <v>37.451429882824002</v>
      </c>
      <c r="BG24" s="42">
        <v>1.3513268202856701</v>
      </c>
      <c r="BH24" s="16">
        <v>42.162673157047301</v>
      </c>
      <c r="BI24" s="42">
        <v>1.5188384930033201</v>
      </c>
      <c r="BJ24" s="16">
        <v>8.9083755076876301</v>
      </c>
      <c r="BK24" s="43">
        <v>0.71127732464259597</v>
      </c>
      <c r="BM24" s="155"/>
      <c r="BN24" s="28" t="s">
        <v>31</v>
      </c>
      <c r="BO24" s="16">
        <v>2.26935554742589</v>
      </c>
      <c r="BP24" s="42">
        <v>0.83296813590643404</v>
      </c>
      <c r="BQ24" s="16">
        <v>8.4232513938247706</v>
      </c>
      <c r="BR24" s="42">
        <v>1.5398570144208299</v>
      </c>
      <c r="BS24" s="16">
        <v>27.465052516243102</v>
      </c>
      <c r="BT24" s="42">
        <v>2.2362707945005398</v>
      </c>
      <c r="BU24" s="16">
        <v>48.925394251739597</v>
      </c>
      <c r="BV24" s="42">
        <v>3.16304582384039</v>
      </c>
      <c r="BW24" s="16">
        <v>12.9169462907666</v>
      </c>
      <c r="BX24" s="43">
        <v>2.1389772643978802</v>
      </c>
      <c r="BZ24" s="44"/>
    </row>
    <row r="25" spans="1:78" x14ac:dyDescent="0.2">
      <c r="A25" s="15" t="s">
        <v>32</v>
      </c>
      <c r="B25" s="16">
        <v>2.5262367507889301</v>
      </c>
      <c r="C25" s="42">
        <v>0.40654474667860502</v>
      </c>
      <c r="D25" s="16">
        <v>9.9410591768035808</v>
      </c>
      <c r="E25" s="42">
        <v>0.73426654990205398</v>
      </c>
      <c r="F25" s="16">
        <v>28.604921688654901</v>
      </c>
      <c r="G25" s="42">
        <v>1.0744395001147999</v>
      </c>
      <c r="H25" s="16">
        <v>40.648159837411797</v>
      </c>
      <c r="I25" s="42">
        <v>1.0319323615081299</v>
      </c>
      <c r="J25" s="16">
        <v>16.165419251637399</v>
      </c>
      <c r="K25" s="43">
        <v>0.77920686558829499</v>
      </c>
      <c r="M25" s="155"/>
      <c r="N25" s="28" t="s">
        <v>32</v>
      </c>
      <c r="O25" s="16">
        <v>2.5971540106648301</v>
      </c>
      <c r="P25" s="42">
        <v>0.40699230621256</v>
      </c>
      <c r="Q25" s="16">
        <v>8.3015573206822992</v>
      </c>
      <c r="R25" s="42">
        <v>0.69230013208202801</v>
      </c>
      <c r="S25" s="16">
        <v>24.290032087783501</v>
      </c>
      <c r="T25" s="42">
        <v>1.01729793475073</v>
      </c>
      <c r="U25" s="16">
        <v>42.3084633434772</v>
      </c>
      <c r="V25" s="42">
        <v>1.37918712851404</v>
      </c>
      <c r="W25" s="16">
        <v>20.0958582355935</v>
      </c>
      <c r="X25" s="43">
        <v>1.0826725170993201</v>
      </c>
      <c r="Z25" s="155"/>
      <c r="AA25" s="28" t="s">
        <v>32</v>
      </c>
      <c r="AB25" s="16">
        <v>1.6868857540815301</v>
      </c>
      <c r="AC25" s="42">
        <v>0.35016585502473402</v>
      </c>
      <c r="AD25" s="16">
        <v>7.7056068838402396</v>
      </c>
      <c r="AE25" s="42">
        <v>0.71163439974454501</v>
      </c>
      <c r="AF25" s="16">
        <v>26.039371802023499</v>
      </c>
      <c r="AG25" s="42">
        <v>1.3114728426227</v>
      </c>
      <c r="AH25" s="16">
        <v>45.422777335233903</v>
      </c>
      <c r="AI25" s="42">
        <v>1.3005553689643301</v>
      </c>
      <c r="AJ25" s="16">
        <v>19.1453582248208</v>
      </c>
      <c r="AK25" s="43">
        <v>0.97995311564244103</v>
      </c>
      <c r="AM25" s="155"/>
      <c r="AN25" s="28" t="s">
        <v>32</v>
      </c>
      <c r="AO25" s="16">
        <v>5.1701312380233597</v>
      </c>
      <c r="AP25" s="42">
        <v>1.4980625041147</v>
      </c>
      <c r="AQ25" s="16">
        <v>17.252975154818099</v>
      </c>
      <c r="AR25" s="42">
        <v>2.0516394418197299</v>
      </c>
      <c r="AS25" s="16">
        <v>38.443790357316999</v>
      </c>
      <c r="AT25" s="42">
        <v>2.4141565095994699</v>
      </c>
      <c r="AU25" s="16">
        <v>30.2389264208364</v>
      </c>
      <c r="AV25" s="42">
        <v>2.0513454432098501</v>
      </c>
      <c r="AW25" s="16">
        <v>8.89417682900514</v>
      </c>
      <c r="AX25" s="43">
        <v>1.2618632783639501</v>
      </c>
      <c r="AZ25" s="155"/>
      <c r="BA25" s="28" t="s">
        <v>32</v>
      </c>
      <c r="BB25" s="16">
        <v>2.0238424476652401</v>
      </c>
      <c r="BC25" s="42">
        <v>0.39914111507189398</v>
      </c>
      <c r="BD25" s="16">
        <v>7.3359816402518803</v>
      </c>
      <c r="BE25" s="42">
        <v>0.75876595078793896</v>
      </c>
      <c r="BF25" s="16">
        <v>24.2820500984913</v>
      </c>
      <c r="BG25" s="42">
        <v>1.17191739182646</v>
      </c>
      <c r="BH25" s="16">
        <v>44.518700639098498</v>
      </c>
      <c r="BI25" s="42">
        <v>1.4907672629636599</v>
      </c>
      <c r="BJ25" s="16">
        <v>21.781013738488099</v>
      </c>
      <c r="BK25" s="43">
        <v>1.1459696118037099</v>
      </c>
      <c r="BM25" s="155"/>
      <c r="BN25" s="28" t="s">
        <v>32</v>
      </c>
      <c r="BO25" s="16">
        <v>6.48163232992807</v>
      </c>
      <c r="BP25" s="42">
        <v>1.74850683294112</v>
      </c>
      <c r="BQ25" s="16">
        <v>15.4947787444277</v>
      </c>
      <c r="BR25" s="42">
        <v>2.2838465987616199</v>
      </c>
      <c r="BS25" s="16">
        <v>28.157868232857801</v>
      </c>
      <c r="BT25" s="42">
        <v>2.7329801063394599</v>
      </c>
      <c r="BU25" s="16">
        <v>36.0049940895547</v>
      </c>
      <c r="BV25" s="42">
        <v>3.0281662101291</v>
      </c>
      <c r="BW25" s="16">
        <v>13.274174759824399</v>
      </c>
      <c r="BX25" s="43">
        <v>2.1369470227890601</v>
      </c>
      <c r="BZ25" s="44"/>
    </row>
    <row r="26" spans="1:78" x14ac:dyDescent="0.2">
      <c r="A26" s="15" t="s">
        <v>33</v>
      </c>
      <c r="B26" s="16">
        <v>2.9908781374482398</v>
      </c>
      <c r="C26" s="42">
        <v>0.43758214355832598</v>
      </c>
      <c r="D26" s="16">
        <v>9.4010462120022407</v>
      </c>
      <c r="E26" s="42">
        <v>0.83419448563551402</v>
      </c>
      <c r="F26" s="16">
        <v>31.631996243328999</v>
      </c>
      <c r="G26" s="42">
        <v>1.2710917359642999</v>
      </c>
      <c r="H26" s="16">
        <v>42.119247065620598</v>
      </c>
      <c r="I26" s="42">
        <v>1.2562442359941499</v>
      </c>
      <c r="J26" s="16">
        <v>11.6942693654587</v>
      </c>
      <c r="K26" s="43">
        <v>0.70272361266259897</v>
      </c>
      <c r="M26" s="155"/>
      <c r="N26" s="28" t="s">
        <v>33</v>
      </c>
      <c r="O26" s="16">
        <v>2.9733205241927898</v>
      </c>
      <c r="P26" s="42">
        <v>0.39363185949339002</v>
      </c>
      <c r="Q26" s="16">
        <v>9.1581326389625701</v>
      </c>
      <c r="R26" s="42">
        <v>0.74506057272789405</v>
      </c>
      <c r="S26" s="16">
        <v>28.788495727620699</v>
      </c>
      <c r="T26" s="42">
        <v>0.96361834223610998</v>
      </c>
      <c r="U26" s="16">
        <v>41.151896055563199</v>
      </c>
      <c r="V26" s="42">
        <v>1.0885495454682901</v>
      </c>
      <c r="W26" s="16">
        <v>15.6004925125103</v>
      </c>
      <c r="X26" s="43">
        <v>0.88759633319854603</v>
      </c>
      <c r="Z26" s="155"/>
      <c r="AA26" s="28" t="s">
        <v>33</v>
      </c>
      <c r="AB26" s="16">
        <v>2.1209560328770198</v>
      </c>
      <c r="AC26" s="42">
        <v>0.38362868218635199</v>
      </c>
      <c r="AD26" s="16">
        <v>7.8025723310868198</v>
      </c>
      <c r="AE26" s="42">
        <v>0.73715807132436495</v>
      </c>
      <c r="AF26" s="16">
        <v>30.5272244183762</v>
      </c>
      <c r="AG26" s="42">
        <v>1.28313178303418</v>
      </c>
      <c r="AH26" s="16">
        <v>46.026138755372301</v>
      </c>
      <c r="AI26" s="42">
        <v>1.4252603588369599</v>
      </c>
      <c r="AJ26" s="16">
        <v>13.5231084622877</v>
      </c>
      <c r="AK26" s="43">
        <v>0.84829039092801894</v>
      </c>
      <c r="AM26" s="155"/>
      <c r="AN26" s="28" t="s">
        <v>33</v>
      </c>
      <c r="AO26" s="16">
        <v>6.9018025477289697</v>
      </c>
      <c r="AP26" s="42">
        <v>1.52713212768707</v>
      </c>
      <c r="AQ26" s="16">
        <v>16.9630644505425</v>
      </c>
      <c r="AR26" s="42">
        <v>2.4869813293476399</v>
      </c>
      <c r="AS26" s="16">
        <v>39.6133819720704</v>
      </c>
      <c r="AT26" s="42">
        <v>3.0760321556933401</v>
      </c>
      <c r="AU26" s="16">
        <v>30.953700018962198</v>
      </c>
      <c r="AV26" s="42">
        <v>2.5114738126923899</v>
      </c>
      <c r="AW26" s="16">
        <v>5.56805101069597</v>
      </c>
      <c r="AX26" s="43">
        <v>1.40760942876316</v>
      </c>
      <c r="AZ26" s="155"/>
      <c r="BA26" s="28" t="s">
        <v>33</v>
      </c>
      <c r="BB26" s="16">
        <v>2.6437875607503698</v>
      </c>
      <c r="BC26" s="42">
        <v>0.42797958834057498</v>
      </c>
      <c r="BD26" s="16">
        <v>8.0007877941933092</v>
      </c>
      <c r="BE26" s="42">
        <v>0.84118217418733698</v>
      </c>
      <c r="BF26" s="16">
        <v>28.350394571187099</v>
      </c>
      <c r="BG26" s="42">
        <v>1.0809729681775699</v>
      </c>
      <c r="BH26" s="16">
        <v>43.486384648834097</v>
      </c>
      <c r="BI26" s="42">
        <v>1.2759045310385999</v>
      </c>
      <c r="BJ26" s="16">
        <v>17.428057538739498</v>
      </c>
      <c r="BK26" s="43">
        <v>1.0137145004495201</v>
      </c>
      <c r="BM26" s="155"/>
      <c r="BN26" s="28" t="s">
        <v>33</v>
      </c>
      <c r="BO26" s="16">
        <v>5.1121997345436396</v>
      </c>
      <c r="BP26" s="42">
        <v>1.3953651741764499</v>
      </c>
      <c r="BQ26" s="16">
        <v>16.483163198638302</v>
      </c>
      <c r="BR26" s="42">
        <v>2.7385905118304699</v>
      </c>
      <c r="BS26" s="16">
        <v>35.245560930510102</v>
      </c>
      <c r="BT26" s="42">
        <v>2.67612047975922</v>
      </c>
      <c r="BU26" s="16">
        <v>34.811631189608001</v>
      </c>
      <c r="BV26" s="42">
        <v>2.6909336188094901</v>
      </c>
      <c r="BW26" s="16">
        <v>8.3474449467000404</v>
      </c>
      <c r="BX26" s="43">
        <v>1.86036512066925</v>
      </c>
      <c r="BZ26" s="44"/>
    </row>
    <row r="27" spans="1:78" x14ac:dyDescent="0.2">
      <c r="A27" s="15" t="s">
        <v>34</v>
      </c>
      <c r="B27" s="16">
        <v>2.7838473824083501</v>
      </c>
      <c r="C27" s="42">
        <v>0.41067276964399202</v>
      </c>
      <c r="D27" s="16">
        <v>13.4612736303988</v>
      </c>
      <c r="E27" s="42">
        <v>0.82855043193205502</v>
      </c>
      <c r="F27" s="16">
        <v>37.176412911370598</v>
      </c>
      <c r="G27" s="42">
        <v>1.0763636265305101</v>
      </c>
      <c r="H27" s="16">
        <v>36.424780586572901</v>
      </c>
      <c r="I27" s="42">
        <v>1.06849148179304</v>
      </c>
      <c r="J27" s="16">
        <v>10.1536854892493</v>
      </c>
      <c r="K27" s="43">
        <v>0.663030788582049</v>
      </c>
      <c r="M27" s="155"/>
      <c r="N27" s="28" t="s">
        <v>34</v>
      </c>
      <c r="O27" s="16">
        <v>5.1225343917200004</v>
      </c>
      <c r="P27" s="42">
        <v>0.48975757801129399</v>
      </c>
      <c r="Q27" s="16">
        <v>16.223929032101299</v>
      </c>
      <c r="R27" s="42">
        <v>1.0553017796236099</v>
      </c>
      <c r="S27" s="16">
        <v>35.884788482742799</v>
      </c>
      <c r="T27" s="42">
        <v>1.48109041031108</v>
      </c>
      <c r="U27" s="16">
        <v>33.613619347852101</v>
      </c>
      <c r="V27" s="42">
        <v>1.2394426279058299</v>
      </c>
      <c r="W27" s="16">
        <v>9.1551287455837809</v>
      </c>
      <c r="X27" s="43">
        <v>0.68066274064674903</v>
      </c>
      <c r="Z27" s="155"/>
      <c r="AA27" s="28" t="s">
        <v>34</v>
      </c>
      <c r="AB27" s="16">
        <v>2.06816120213192</v>
      </c>
      <c r="AC27" s="42">
        <v>0.49351214819343397</v>
      </c>
      <c r="AD27" s="16">
        <v>11.3839384287326</v>
      </c>
      <c r="AE27" s="42">
        <v>1.2077591422254801</v>
      </c>
      <c r="AF27" s="16">
        <v>35.889735525996798</v>
      </c>
      <c r="AG27" s="42">
        <v>1.4622467528269001</v>
      </c>
      <c r="AH27" s="16">
        <v>37.854031256674901</v>
      </c>
      <c r="AI27" s="42">
        <v>1.3535568470139601</v>
      </c>
      <c r="AJ27" s="16">
        <v>12.8041335864638</v>
      </c>
      <c r="AK27" s="43">
        <v>0.97000762488738701</v>
      </c>
      <c r="AM27" s="155"/>
      <c r="AN27" s="28" t="s">
        <v>34</v>
      </c>
      <c r="AO27" s="16">
        <v>3.9059753780412998</v>
      </c>
      <c r="AP27" s="42">
        <v>0.71831728175409504</v>
      </c>
      <c r="AQ27" s="16">
        <v>16.7331847550766</v>
      </c>
      <c r="AR27" s="42">
        <v>1.3430497172315901</v>
      </c>
      <c r="AS27" s="16">
        <v>39.164238776931903</v>
      </c>
      <c r="AT27" s="42">
        <v>2.0673699135227199</v>
      </c>
      <c r="AU27" s="16">
        <v>34.157434682414703</v>
      </c>
      <c r="AV27" s="42">
        <v>1.7933172942894</v>
      </c>
      <c r="AW27" s="16">
        <v>6.03916640753555</v>
      </c>
      <c r="AX27" s="43">
        <v>0.74992739213443904</v>
      </c>
      <c r="AZ27" s="155"/>
      <c r="BA27" s="28" t="s">
        <v>34</v>
      </c>
      <c r="BB27" s="16">
        <v>3.8657298673810998</v>
      </c>
      <c r="BC27" s="42">
        <v>0.50806521164742702</v>
      </c>
      <c r="BD27" s="16">
        <v>15.1848962375956</v>
      </c>
      <c r="BE27" s="42">
        <v>1.2384849811879799</v>
      </c>
      <c r="BF27" s="16">
        <v>36.322808045400599</v>
      </c>
      <c r="BG27" s="42">
        <v>1.91629971686388</v>
      </c>
      <c r="BH27" s="16">
        <v>35.025053017990103</v>
      </c>
      <c r="BI27" s="42">
        <v>1.5382690047010901</v>
      </c>
      <c r="BJ27" s="16">
        <v>9.6015128316326006</v>
      </c>
      <c r="BK27" s="43">
        <v>0.85599404681425095</v>
      </c>
      <c r="BM27" s="155"/>
      <c r="BN27" s="28" t="s">
        <v>34</v>
      </c>
      <c r="BO27" s="16">
        <v>9.0249232714040293</v>
      </c>
      <c r="BP27" s="42">
        <v>1.33388954473463</v>
      </c>
      <c r="BQ27" s="16">
        <v>19.3792424527674</v>
      </c>
      <c r="BR27" s="42">
        <v>1.81376428835732</v>
      </c>
      <c r="BS27" s="16">
        <v>34.575636191268799</v>
      </c>
      <c r="BT27" s="42">
        <v>2.32969343928939</v>
      </c>
      <c r="BU27" s="16">
        <v>29.242921968798701</v>
      </c>
      <c r="BV27" s="42">
        <v>1.9317306782817101</v>
      </c>
      <c r="BW27" s="16">
        <v>7.7772761157611301</v>
      </c>
      <c r="BX27" s="43">
        <v>1.0945588244477</v>
      </c>
      <c r="BZ27" s="44"/>
    </row>
    <row r="28" spans="1:78" x14ac:dyDescent="0.2">
      <c r="A28" s="15" t="s">
        <v>35</v>
      </c>
      <c r="B28" s="16">
        <v>1.8412370957830999</v>
      </c>
      <c r="C28" s="42">
        <v>0.28589816277126101</v>
      </c>
      <c r="D28" s="16">
        <v>9.5207553219851295</v>
      </c>
      <c r="E28" s="42">
        <v>0.75380382538868895</v>
      </c>
      <c r="F28" s="16">
        <v>35.700068229207602</v>
      </c>
      <c r="G28" s="42">
        <v>1.3823024871955301</v>
      </c>
      <c r="H28" s="16">
        <v>45.520365097886298</v>
      </c>
      <c r="I28" s="42">
        <v>1.16775511329549</v>
      </c>
      <c r="J28" s="16">
        <v>7.1322007532092098</v>
      </c>
      <c r="K28" s="43">
        <v>0.65870700658495795</v>
      </c>
      <c r="M28" s="155"/>
      <c r="N28" s="28" t="s">
        <v>35</v>
      </c>
      <c r="O28" s="16">
        <v>1.928456920525</v>
      </c>
      <c r="P28" s="42">
        <v>0.32479201007293002</v>
      </c>
      <c r="Q28" s="16">
        <v>9.9633965724519093</v>
      </c>
      <c r="R28" s="42">
        <v>0.73521810012416999</v>
      </c>
      <c r="S28" s="16">
        <v>36.764293014163997</v>
      </c>
      <c r="T28" s="42">
        <v>1.47806669939943</v>
      </c>
      <c r="U28" s="16">
        <v>43.321343245605497</v>
      </c>
      <c r="V28" s="42">
        <v>1.46589565806863</v>
      </c>
      <c r="W28" s="16">
        <v>7.76604000244616</v>
      </c>
      <c r="X28" s="43">
        <v>0.69406246066571498</v>
      </c>
      <c r="Z28" s="155"/>
      <c r="AA28" s="28" t="s">
        <v>35</v>
      </c>
      <c r="AB28" s="16">
        <v>0.79483349059030195</v>
      </c>
      <c r="AC28" s="42">
        <v>0.262087834216301</v>
      </c>
      <c r="AD28" s="16">
        <v>7.6603324102444601</v>
      </c>
      <c r="AE28" s="42">
        <v>0.81637763358307003</v>
      </c>
      <c r="AF28" s="16">
        <v>34.731455528979403</v>
      </c>
      <c r="AG28" s="42">
        <v>1.55339968688019</v>
      </c>
      <c r="AH28" s="16">
        <v>48.539993364408097</v>
      </c>
      <c r="AI28" s="42">
        <v>1.46123983071182</v>
      </c>
      <c r="AJ28" s="16">
        <v>8.2733852057778101</v>
      </c>
      <c r="AK28" s="43">
        <v>1.0201588549006799</v>
      </c>
      <c r="AM28" s="155"/>
      <c r="AN28" s="28" t="s">
        <v>35</v>
      </c>
      <c r="AO28" s="16">
        <v>3.49961361836912</v>
      </c>
      <c r="AP28" s="42">
        <v>0.65541973458307101</v>
      </c>
      <c r="AQ28" s="16">
        <v>12.417964154109701</v>
      </c>
      <c r="AR28" s="42">
        <v>1.3175704505872801</v>
      </c>
      <c r="AS28" s="16">
        <v>37.496856353348697</v>
      </c>
      <c r="AT28" s="42">
        <v>2.0093776809916202</v>
      </c>
      <c r="AU28" s="16">
        <v>41.165540622078197</v>
      </c>
      <c r="AV28" s="42">
        <v>2.2000865383742001</v>
      </c>
      <c r="AW28" s="16">
        <v>5.4200252520942804</v>
      </c>
      <c r="AX28" s="43">
        <v>1.01055296970224</v>
      </c>
      <c r="AZ28" s="155"/>
      <c r="BA28" s="28" t="s">
        <v>35</v>
      </c>
      <c r="BB28" s="16">
        <v>1.2938274237210301</v>
      </c>
      <c r="BC28" s="42">
        <v>0.30968444367914499</v>
      </c>
      <c r="BD28" s="16">
        <v>8.5172340665627608</v>
      </c>
      <c r="BE28" s="42">
        <v>0.76960854423564296</v>
      </c>
      <c r="BF28" s="16">
        <v>36.249893217929099</v>
      </c>
      <c r="BG28" s="42">
        <v>1.9036425996025901</v>
      </c>
      <c r="BH28" s="16">
        <v>45.657071561310197</v>
      </c>
      <c r="BI28" s="42">
        <v>1.79963366382013</v>
      </c>
      <c r="BJ28" s="16">
        <v>8.2819737304769507</v>
      </c>
      <c r="BK28" s="43">
        <v>0.88535687087386405</v>
      </c>
      <c r="BM28" s="155"/>
      <c r="BN28" s="28" t="s">
        <v>35</v>
      </c>
      <c r="BO28" s="16">
        <v>3.8951340850244698</v>
      </c>
      <c r="BP28" s="42">
        <v>0.88972190049342403</v>
      </c>
      <c r="BQ28" s="16">
        <v>14.387576969231</v>
      </c>
      <c r="BR28" s="42">
        <v>1.69209151974109</v>
      </c>
      <c r="BS28" s="16">
        <v>38.696402161936099</v>
      </c>
      <c r="BT28" s="42">
        <v>2.28147069073888</v>
      </c>
      <c r="BU28" s="16">
        <v>36.674815453016599</v>
      </c>
      <c r="BV28" s="42">
        <v>2.40231401898119</v>
      </c>
      <c r="BW28" s="16">
        <v>6.2557751081114796</v>
      </c>
      <c r="BX28" s="43">
        <v>1.15263067659757</v>
      </c>
      <c r="BZ28" s="44"/>
    </row>
    <row r="29" spans="1:78" x14ac:dyDescent="0.2">
      <c r="A29" s="15" t="s">
        <v>36</v>
      </c>
      <c r="B29" s="16">
        <v>7.3882771113021404</v>
      </c>
      <c r="C29" s="42">
        <v>0.59782631802775499</v>
      </c>
      <c r="D29" s="16">
        <v>21.286404298729099</v>
      </c>
      <c r="E29" s="42">
        <v>1.1194966418819099</v>
      </c>
      <c r="F29" s="16">
        <v>39.894804460711498</v>
      </c>
      <c r="G29" s="42">
        <v>1.1727212224363299</v>
      </c>
      <c r="H29" s="16">
        <v>26.954626942649899</v>
      </c>
      <c r="I29" s="42">
        <v>1.10200911763057</v>
      </c>
      <c r="J29" s="16">
        <v>3.6863803411340599</v>
      </c>
      <c r="K29" s="43">
        <v>0.46411375715196901</v>
      </c>
      <c r="M29" s="155"/>
      <c r="N29" s="28" t="s">
        <v>36</v>
      </c>
      <c r="O29" s="16">
        <v>7.0334505088691701</v>
      </c>
      <c r="P29" s="42">
        <v>0.57197811988487601</v>
      </c>
      <c r="Q29" s="16">
        <v>19.2837365677359</v>
      </c>
      <c r="R29" s="42">
        <v>0.97455216750857399</v>
      </c>
      <c r="S29" s="16">
        <v>38.405112025217697</v>
      </c>
      <c r="T29" s="42">
        <v>1.05777955950095</v>
      </c>
      <c r="U29" s="16">
        <v>28.690686373481601</v>
      </c>
      <c r="V29" s="42">
        <v>1.0243326228424401</v>
      </c>
      <c r="W29" s="16">
        <v>5.8468704155243696</v>
      </c>
      <c r="X29" s="43">
        <v>0.58344366644377299</v>
      </c>
      <c r="Z29" s="155"/>
      <c r="AA29" s="28" t="s">
        <v>36</v>
      </c>
      <c r="AB29" s="16">
        <v>5.3670995266362604</v>
      </c>
      <c r="AC29" s="42">
        <v>0.65455833612319902</v>
      </c>
      <c r="AD29" s="16">
        <v>19.8162984756197</v>
      </c>
      <c r="AE29" s="42">
        <v>1.27591267510255</v>
      </c>
      <c r="AF29" s="16">
        <v>40.473646439812498</v>
      </c>
      <c r="AG29" s="42">
        <v>1.5859819750050701</v>
      </c>
      <c r="AH29" s="16">
        <v>30.0613856683036</v>
      </c>
      <c r="AI29" s="42">
        <v>1.4882805260974801</v>
      </c>
      <c r="AJ29" s="16">
        <v>4.2815698896280301</v>
      </c>
      <c r="AK29" s="43">
        <v>0.58063893554618495</v>
      </c>
      <c r="AM29" s="155"/>
      <c r="AN29" s="28" t="s">
        <v>36</v>
      </c>
      <c r="AO29" s="16">
        <v>11.4924010294749</v>
      </c>
      <c r="AP29" s="42">
        <v>1.11435503015696</v>
      </c>
      <c r="AQ29" s="16">
        <v>24.620298518061901</v>
      </c>
      <c r="AR29" s="42">
        <v>1.83420260397983</v>
      </c>
      <c r="AS29" s="16">
        <v>39.641576529611299</v>
      </c>
      <c r="AT29" s="42">
        <v>1.7839308414667601</v>
      </c>
      <c r="AU29" s="16">
        <v>21.5969276024768</v>
      </c>
      <c r="AV29" s="42">
        <v>1.53470911667747</v>
      </c>
      <c r="AW29" s="16">
        <v>2.64879632037499</v>
      </c>
      <c r="AX29" s="43">
        <v>0.65162137243324603</v>
      </c>
      <c r="AZ29" s="155"/>
      <c r="BA29" s="28" t="s">
        <v>36</v>
      </c>
      <c r="BB29" s="16">
        <v>5.5379486505794304</v>
      </c>
      <c r="BC29" s="42">
        <v>0.55332131291996101</v>
      </c>
      <c r="BD29" s="16">
        <v>18.433246259921901</v>
      </c>
      <c r="BE29" s="42">
        <v>1.1128547468819401</v>
      </c>
      <c r="BF29" s="16">
        <v>38.373625934864101</v>
      </c>
      <c r="BG29" s="42">
        <v>1.2400293667704501</v>
      </c>
      <c r="BH29" s="16">
        <v>31.057140492846202</v>
      </c>
      <c r="BI29" s="42">
        <v>1.2484007732458999</v>
      </c>
      <c r="BJ29" s="16">
        <v>6.5980386617884204</v>
      </c>
      <c r="BK29" s="43">
        <v>0.71490927125465398</v>
      </c>
      <c r="BM29" s="155"/>
      <c r="BN29" s="28" t="s">
        <v>36</v>
      </c>
      <c r="BO29" s="16">
        <v>12.8055710998952</v>
      </c>
      <c r="BP29" s="42">
        <v>1.5708176106832701</v>
      </c>
      <c r="BQ29" s="16">
        <v>23.124967918584002</v>
      </c>
      <c r="BR29" s="42">
        <v>2.2520919721870798</v>
      </c>
      <c r="BS29" s="16">
        <v>39.766562669578498</v>
      </c>
      <c r="BT29" s="42">
        <v>2.3939567904631001</v>
      </c>
      <c r="BU29" s="16">
        <v>21.012445549109302</v>
      </c>
      <c r="BV29" s="42">
        <v>1.8777010238894201</v>
      </c>
      <c r="BW29" s="16">
        <v>3.2904527628330098</v>
      </c>
      <c r="BX29" s="43">
        <v>0.86942999537396304</v>
      </c>
      <c r="BZ29" s="44"/>
    </row>
    <row r="30" spans="1:78" x14ac:dyDescent="0.2">
      <c r="A30" s="15" t="s">
        <v>37</v>
      </c>
      <c r="B30" s="16">
        <v>4.1786803830318204</v>
      </c>
      <c r="C30" s="42">
        <v>0.54752442689865399</v>
      </c>
      <c r="D30" s="16">
        <v>9.8062046678541392</v>
      </c>
      <c r="E30" s="42">
        <v>0.78715350050129596</v>
      </c>
      <c r="F30" s="16">
        <v>28.944269108099</v>
      </c>
      <c r="G30" s="42">
        <v>1.3015813266339</v>
      </c>
      <c r="H30" s="16">
        <v>41.991372585209099</v>
      </c>
      <c r="I30" s="42">
        <v>1.2283760744208401</v>
      </c>
      <c r="J30" s="16">
        <v>15.079473255806001</v>
      </c>
      <c r="K30" s="43">
        <v>0.99856379569739595</v>
      </c>
      <c r="M30" s="155"/>
      <c r="N30" s="28" t="s">
        <v>37</v>
      </c>
      <c r="O30" s="16">
        <v>3.2009921334959399</v>
      </c>
      <c r="P30" s="42">
        <v>0.42106943623418702</v>
      </c>
      <c r="Q30" s="16">
        <v>9.3695283318328109</v>
      </c>
      <c r="R30" s="42">
        <v>0.85480951075760703</v>
      </c>
      <c r="S30" s="16">
        <v>29.210016458997899</v>
      </c>
      <c r="T30" s="42">
        <v>1.2585769441663099</v>
      </c>
      <c r="U30" s="16">
        <v>41.163883744079698</v>
      </c>
      <c r="V30" s="42">
        <v>1.4702305090379899</v>
      </c>
      <c r="W30" s="16">
        <v>17.055579331593599</v>
      </c>
      <c r="X30" s="43">
        <v>0.97904943590687499</v>
      </c>
      <c r="Z30" s="155"/>
      <c r="AA30" s="28" t="s">
        <v>37</v>
      </c>
      <c r="AB30" s="16">
        <v>2.1227404163527801</v>
      </c>
      <c r="AC30" s="42">
        <v>0.36998802678044201</v>
      </c>
      <c r="AD30" s="16">
        <v>7.1955789004814301</v>
      </c>
      <c r="AE30" s="42">
        <v>0.76751824906995503</v>
      </c>
      <c r="AF30" s="16">
        <v>27.949627159357998</v>
      </c>
      <c r="AG30" s="42">
        <v>1.3858135222897101</v>
      </c>
      <c r="AH30" s="16">
        <v>45.4744584877213</v>
      </c>
      <c r="AI30" s="42">
        <v>1.53901078576325</v>
      </c>
      <c r="AJ30" s="16">
        <v>17.257595036086499</v>
      </c>
      <c r="AK30" s="43">
        <v>1.3031147974007999</v>
      </c>
      <c r="AM30" s="155"/>
      <c r="AN30" s="28" t="s">
        <v>37</v>
      </c>
      <c r="AO30" s="16">
        <v>10.578874056267701</v>
      </c>
      <c r="AP30" s="42">
        <v>1.8592911108844601</v>
      </c>
      <c r="AQ30" s="16">
        <v>17.933149418344399</v>
      </c>
      <c r="AR30" s="42">
        <v>2.4103086701265402</v>
      </c>
      <c r="AS30" s="16">
        <v>32.040614921031299</v>
      </c>
      <c r="AT30" s="42">
        <v>2.4111268688326901</v>
      </c>
      <c r="AU30" s="16">
        <v>31.148437130919199</v>
      </c>
      <c r="AV30" s="42">
        <v>2.09196094981451</v>
      </c>
      <c r="AW30" s="16">
        <v>8.2989244734373493</v>
      </c>
      <c r="AX30" s="43">
        <v>1.4113025207329499</v>
      </c>
      <c r="AZ30" s="155"/>
      <c r="BA30" s="28" t="s">
        <v>37</v>
      </c>
      <c r="BB30" s="16">
        <v>2.7325251963372401</v>
      </c>
      <c r="BC30" s="42">
        <v>0.461344023235502</v>
      </c>
      <c r="BD30" s="16">
        <v>8.3214789200037202</v>
      </c>
      <c r="BE30" s="42">
        <v>0.91509555092182704</v>
      </c>
      <c r="BF30" s="16">
        <v>27.971819727965499</v>
      </c>
      <c r="BG30" s="42">
        <v>1.53440032204328</v>
      </c>
      <c r="BH30" s="16">
        <v>42.278605486213003</v>
      </c>
      <c r="BI30" s="42">
        <v>1.7589128971060499</v>
      </c>
      <c r="BJ30" s="16">
        <v>18.6955706694805</v>
      </c>
      <c r="BK30" s="43">
        <v>1.1773588788570499</v>
      </c>
      <c r="BM30" s="155"/>
      <c r="BN30" s="28" t="s">
        <v>37</v>
      </c>
      <c r="BO30" s="16">
        <v>5.0209457865546403</v>
      </c>
      <c r="BP30" s="42">
        <v>1.1110139626548201</v>
      </c>
      <c r="BQ30" s="16">
        <v>14.1465922055276</v>
      </c>
      <c r="BR30" s="42">
        <v>2.4059006130096701</v>
      </c>
      <c r="BS30" s="16">
        <v>34.910427639079501</v>
      </c>
      <c r="BT30" s="42">
        <v>3.0543246552017802</v>
      </c>
      <c r="BU30" s="16">
        <v>36.242581169394498</v>
      </c>
      <c r="BV30" s="42">
        <v>2.9358010711349598</v>
      </c>
      <c r="BW30" s="16">
        <v>9.6794531994438007</v>
      </c>
      <c r="BX30" s="43">
        <v>1.6560191518181799</v>
      </c>
      <c r="BZ30" s="44"/>
    </row>
    <row r="31" spans="1:78" x14ac:dyDescent="0.2">
      <c r="A31" s="15" t="s">
        <v>38</v>
      </c>
      <c r="B31" s="16">
        <v>3.9029453216389398</v>
      </c>
      <c r="C31" s="42">
        <v>0.61574401511385102</v>
      </c>
      <c r="D31" s="16">
        <v>12.816728869892099</v>
      </c>
      <c r="E31" s="42">
        <v>0.86567632566513297</v>
      </c>
      <c r="F31" s="16">
        <v>33.924546534388803</v>
      </c>
      <c r="G31" s="42">
        <v>1.37404093405292</v>
      </c>
      <c r="H31" s="16">
        <v>35.095205270620099</v>
      </c>
      <c r="I31" s="42">
        <v>1.22442827806859</v>
      </c>
      <c r="J31" s="16">
        <v>10.642751095464201</v>
      </c>
      <c r="K31" s="43">
        <v>0.89540591209104703</v>
      </c>
      <c r="M31" s="155"/>
      <c r="N31" s="28" t="s">
        <v>38</v>
      </c>
      <c r="O31" s="16">
        <v>3.9315628786554599</v>
      </c>
      <c r="P31" s="42">
        <v>0.54810583039360095</v>
      </c>
      <c r="Q31" s="16">
        <v>14.3447201246404</v>
      </c>
      <c r="R31" s="42">
        <v>1.00270961753899</v>
      </c>
      <c r="S31" s="16">
        <v>31.130916268699</v>
      </c>
      <c r="T31" s="42">
        <v>1.6250396660966799</v>
      </c>
      <c r="U31" s="16">
        <v>33.309394035422699</v>
      </c>
      <c r="V31" s="42">
        <v>1.2819969772153399</v>
      </c>
      <c r="W31" s="16">
        <v>12.415177192122499</v>
      </c>
      <c r="X31" s="43">
        <v>0.93216493987087101</v>
      </c>
      <c r="Z31" s="155"/>
      <c r="AA31" s="28" t="s">
        <v>38</v>
      </c>
      <c r="AB31" s="16">
        <v>3.2199409600148998</v>
      </c>
      <c r="AC31" s="42">
        <v>0.61770085541153097</v>
      </c>
      <c r="AD31" s="16">
        <v>11.672499771812699</v>
      </c>
      <c r="AE31" s="42">
        <v>0.86796692133613196</v>
      </c>
      <c r="AF31" s="16">
        <v>33.687225362364799</v>
      </c>
      <c r="AG31" s="42">
        <v>1.6097604216804</v>
      </c>
      <c r="AH31" s="16">
        <v>39.320303378094302</v>
      </c>
      <c r="AI31" s="42">
        <v>1.6822503836318501</v>
      </c>
      <c r="AJ31" s="16">
        <v>12.100030527713299</v>
      </c>
      <c r="AK31" s="43">
        <v>1.0621764988393301</v>
      </c>
      <c r="AM31" s="155"/>
      <c r="AN31" s="28" t="s">
        <v>38</v>
      </c>
      <c r="AO31" s="16">
        <v>6.5800429977831598</v>
      </c>
      <c r="AP31" s="42">
        <v>1.41606171724904</v>
      </c>
      <c r="AQ31" s="16">
        <v>18.5827888070414</v>
      </c>
      <c r="AR31" s="42">
        <v>2.2478377550718802</v>
      </c>
      <c r="AS31" s="16">
        <v>40.147323393506497</v>
      </c>
      <c r="AT31" s="42">
        <v>2.2567432626146098</v>
      </c>
      <c r="AU31" s="16">
        <v>27.055213713099899</v>
      </c>
      <c r="AV31" s="42">
        <v>2.4625590684455001</v>
      </c>
      <c r="AW31" s="16">
        <v>7.6346310885689697</v>
      </c>
      <c r="AX31" s="43">
        <v>1.4626415265333299</v>
      </c>
      <c r="AZ31" s="155"/>
      <c r="BA31" s="28" t="s">
        <v>38</v>
      </c>
      <c r="BB31" s="16">
        <v>3.8272543023167298</v>
      </c>
      <c r="BC31" s="42">
        <v>0.58412606031388903</v>
      </c>
      <c r="BD31" s="16">
        <v>14.411708716162</v>
      </c>
      <c r="BE31" s="42">
        <v>1.1343002520123699</v>
      </c>
      <c r="BF31" s="16">
        <v>31.770187662596701</v>
      </c>
      <c r="BG31" s="42">
        <v>1.8735252251388399</v>
      </c>
      <c r="BH31" s="16">
        <v>36.5318603978982</v>
      </c>
      <c r="BI31" s="42">
        <v>1.4752815838508699</v>
      </c>
      <c r="BJ31" s="16">
        <v>13.4589889210263</v>
      </c>
      <c r="BK31" s="43">
        <v>1.0778079325288801</v>
      </c>
      <c r="BM31" s="155"/>
      <c r="BN31" s="28" t="s">
        <v>38</v>
      </c>
      <c r="BO31" s="16">
        <v>6.0670110073075101</v>
      </c>
      <c r="BP31" s="42">
        <v>1.85019014643264</v>
      </c>
      <c r="BQ31" s="16">
        <v>18.9580668131617</v>
      </c>
      <c r="BR31" s="42">
        <v>3.1995768021961801</v>
      </c>
      <c r="BS31" s="16">
        <v>38.876439471833002</v>
      </c>
      <c r="BT31" s="42">
        <v>3.2604224756695701</v>
      </c>
      <c r="BU31" s="16">
        <v>25.569452223392702</v>
      </c>
      <c r="BV31" s="42">
        <v>2.7706355569928198</v>
      </c>
      <c r="BW31" s="16">
        <v>10.5290304843051</v>
      </c>
      <c r="BX31" s="43">
        <v>1.95007217228645</v>
      </c>
      <c r="BZ31" s="44"/>
    </row>
    <row r="32" spans="1:78" x14ac:dyDescent="0.2">
      <c r="A32" s="15"/>
      <c r="B32"/>
      <c r="C32"/>
      <c r="D32"/>
      <c r="E32"/>
      <c r="F32"/>
      <c r="G32"/>
      <c r="H32"/>
      <c r="I32"/>
      <c r="J32"/>
      <c r="K32" s="13"/>
      <c r="M32" s="155"/>
      <c r="N32" s="28"/>
      <c r="O32"/>
      <c r="P32"/>
      <c r="Q32"/>
      <c r="R32"/>
      <c r="S32"/>
      <c r="T32"/>
      <c r="U32"/>
      <c r="V32"/>
      <c r="W32"/>
      <c r="X32" s="13"/>
      <c r="Z32" s="155"/>
      <c r="AA32" s="28"/>
      <c r="AB32"/>
      <c r="AC32"/>
      <c r="AD32"/>
      <c r="AE32"/>
      <c r="AF32"/>
      <c r="AG32"/>
      <c r="AH32"/>
      <c r="AI32"/>
      <c r="AJ32"/>
      <c r="AK32" s="13"/>
      <c r="AM32" s="155"/>
      <c r="AN32" s="28"/>
      <c r="AO32"/>
      <c r="AP32"/>
      <c r="AQ32"/>
      <c r="AR32"/>
      <c r="AS32"/>
      <c r="AT32"/>
      <c r="AU32"/>
      <c r="AV32"/>
      <c r="AW32"/>
      <c r="AX32" s="13"/>
      <c r="AZ32" s="155"/>
      <c r="BA32" s="28"/>
      <c r="BB32"/>
      <c r="BC32"/>
      <c r="BD32"/>
      <c r="BE32"/>
      <c r="BF32"/>
      <c r="BG32"/>
      <c r="BH32"/>
      <c r="BI32"/>
      <c r="BJ32"/>
      <c r="BK32" s="13"/>
      <c r="BM32" s="155"/>
      <c r="BN32" s="28"/>
      <c r="BO32"/>
      <c r="BP32"/>
      <c r="BQ32"/>
      <c r="BR32"/>
      <c r="BS32"/>
      <c r="BT32"/>
      <c r="BU32"/>
      <c r="BV32"/>
      <c r="BW32"/>
      <c r="BX32" s="13"/>
      <c r="BZ32" s="44"/>
    </row>
    <row r="33" spans="1:78" x14ac:dyDescent="0.2">
      <c r="A33" s="14" t="s">
        <v>39</v>
      </c>
      <c r="B33"/>
      <c r="C33"/>
      <c r="D33"/>
      <c r="E33"/>
      <c r="F33"/>
      <c r="G33"/>
      <c r="H33"/>
      <c r="I33"/>
      <c r="J33"/>
      <c r="K33" s="13"/>
      <c r="M33" s="155"/>
      <c r="N33" s="41" t="s">
        <v>39</v>
      </c>
      <c r="O33"/>
      <c r="P33"/>
      <c r="Q33"/>
      <c r="R33"/>
      <c r="S33"/>
      <c r="T33"/>
      <c r="U33"/>
      <c r="V33"/>
      <c r="W33"/>
      <c r="X33" s="13"/>
      <c r="Z33" s="155"/>
      <c r="AA33" s="41" t="s">
        <v>39</v>
      </c>
      <c r="AB33"/>
      <c r="AC33"/>
      <c r="AD33"/>
      <c r="AE33"/>
      <c r="AF33"/>
      <c r="AG33"/>
      <c r="AH33"/>
      <c r="AI33"/>
      <c r="AJ33"/>
      <c r="AK33" s="13"/>
      <c r="AM33" s="155"/>
      <c r="AN33" s="41" t="s">
        <v>39</v>
      </c>
      <c r="AO33"/>
      <c r="AP33"/>
      <c r="AQ33"/>
      <c r="AR33"/>
      <c r="AS33"/>
      <c r="AT33"/>
      <c r="AU33"/>
      <c r="AV33"/>
      <c r="AW33"/>
      <c r="AX33" s="13"/>
      <c r="AZ33" s="155"/>
      <c r="BA33" s="41" t="s">
        <v>39</v>
      </c>
      <c r="BB33"/>
      <c r="BC33"/>
      <c r="BD33"/>
      <c r="BE33"/>
      <c r="BF33"/>
      <c r="BG33"/>
      <c r="BH33"/>
      <c r="BI33"/>
      <c r="BJ33"/>
      <c r="BK33" s="13"/>
      <c r="BM33" s="155"/>
      <c r="BN33" s="41" t="s">
        <v>39</v>
      </c>
      <c r="BO33"/>
      <c r="BP33"/>
      <c r="BQ33"/>
      <c r="BR33"/>
      <c r="BS33"/>
      <c r="BT33"/>
      <c r="BU33"/>
      <c r="BV33"/>
      <c r="BW33"/>
      <c r="BX33" s="13"/>
      <c r="BZ33" s="44"/>
    </row>
    <row r="34" spans="1:78" x14ac:dyDescent="0.2">
      <c r="A34" s="15" t="s">
        <v>40</v>
      </c>
      <c r="B34" s="16">
        <v>2.59588863568626</v>
      </c>
      <c r="C34" s="42">
        <v>0.34650322694208302</v>
      </c>
      <c r="D34" s="16">
        <v>12.2858099101999</v>
      </c>
      <c r="E34" s="42">
        <v>0.785912827713238</v>
      </c>
      <c r="F34" s="16">
        <v>31.058196132601498</v>
      </c>
      <c r="G34" s="42">
        <v>1.25141295062471</v>
      </c>
      <c r="H34" s="16">
        <v>38.440683214811003</v>
      </c>
      <c r="I34" s="42">
        <v>1.33690936110535</v>
      </c>
      <c r="J34" s="16">
        <v>10.314544895730799</v>
      </c>
      <c r="K34" s="43">
        <v>0.95786775462171603</v>
      </c>
      <c r="M34" s="155"/>
      <c r="N34" s="28" t="s">
        <v>40</v>
      </c>
      <c r="O34" s="16">
        <v>2.8995892349597199</v>
      </c>
      <c r="P34" s="42">
        <v>0.40691612845799002</v>
      </c>
      <c r="Q34" s="16">
        <v>10.2907954606997</v>
      </c>
      <c r="R34" s="42">
        <v>0.82097668466396001</v>
      </c>
      <c r="S34" s="16">
        <v>28.173532219701301</v>
      </c>
      <c r="T34" s="42">
        <v>1.0455735303229601</v>
      </c>
      <c r="U34" s="16">
        <v>39.227216534326203</v>
      </c>
      <c r="V34" s="42">
        <v>1.33541002543572</v>
      </c>
      <c r="W34" s="16">
        <v>14.4031930685109</v>
      </c>
      <c r="X34" s="43">
        <v>0.72828231115963504</v>
      </c>
      <c r="Z34" s="155"/>
      <c r="AA34" s="28" t="s">
        <v>40</v>
      </c>
      <c r="AB34" s="16">
        <v>1.4093883300379999</v>
      </c>
      <c r="AC34" s="42">
        <v>0.32267040311266199</v>
      </c>
      <c r="AD34" s="16">
        <v>9.7332602990599106</v>
      </c>
      <c r="AE34" s="42">
        <v>0.832677508029806</v>
      </c>
      <c r="AF34" s="16">
        <v>32.078145200263201</v>
      </c>
      <c r="AG34" s="42">
        <v>1.5662799411445201</v>
      </c>
      <c r="AH34" s="16">
        <v>43.718517419928702</v>
      </c>
      <c r="AI34" s="42">
        <v>1.74682388159239</v>
      </c>
      <c r="AJ34" s="16">
        <v>13.060688750710201</v>
      </c>
      <c r="AK34" s="43">
        <v>1.34874710239462</v>
      </c>
      <c r="AM34" s="155"/>
      <c r="AN34" s="28" t="s">
        <v>40</v>
      </c>
      <c r="AO34" s="16">
        <v>5.4977996000400902</v>
      </c>
      <c r="AP34" s="42">
        <v>0.83884226242543003</v>
      </c>
      <c r="AQ34" s="16">
        <v>19.6848918660849</v>
      </c>
      <c r="AR34" s="42">
        <v>1.7234870620604399</v>
      </c>
      <c r="AS34" s="16">
        <v>34.2587520262624</v>
      </c>
      <c r="AT34" s="42">
        <v>2.1627692505226501</v>
      </c>
      <c r="AU34" s="16">
        <v>34.144386814113901</v>
      </c>
      <c r="AV34" s="42">
        <v>1.9049788007366599</v>
      </c>
      <c r="AW34" s="16">
        <v>6.4141696934986303</v>
      </c>
      <c r="AX34" s="43">
        <v>1.0008716956868799</v>
      </c>
      <c r="AZ34" s="155"/>
      <c r="BA34" s="28" t="s">
        <v>40</v>
      </c>
      <c r="BB34" s="16">
        <v>2.5655659601675498</v>
      </c>
      <c r="BC34" s="42">
        <v>0.468983615277975</v>
      </c>
      <c r="BD34" s="16">
        <v>9.6435032824988092</v>
      </c>
      <c r="BE34" s="42">
        <v>0.96848977883593301</v>
      </c>
      <c r="BF34" s="16">
        <v>28.7342691690118</v>
      </c>
      <c r="BG34" s="42">
        <v>1.2684586020627799</v>
      </c>
      <c r="BH34" s="16">
        <v>42.0866148683631</v>
      </c>
      <c r="BI34" s="42">
        <v>1.5114187403074599</v>
      </c>
      <c r="BJ34" s="16">
        <v>16.9401231684792</v>
      </c>
      <c r="BK34" s="43">
        <v>0.93996120539553096</v>
      </c>
      <c r="BM34" s="155"/>
      <c r="BN34" s="28" t="s">
        <v>40</v>
      </c>
      <c r="BO34" s="16">
        <v>4.6517808196586197</v>
      </c>
      <c r="BP34" s="42">
        <v>1.0369987639298901</v>
      </c>
      <c r="BQ34" s="16">
        <v>14.6635672595485</v>
      </c>
      <c r="BR34" s="42">
        <v>1.72468347882003</v>
      </c>
      <c r="BS34" s="16">
        <v>32.629433306351999</v>
      </c>
      <c r="BT34" s="42">
        <v>2.09275866287325</v>
      </c>
      <c r="BU34" s="16">
        <v>38.743342035728801</v>
      </c>
      <c r="BV34" s="42">
        <v>2.6434848844444501</v>
      </c>
      <c r="BW34" s="16">
        <v>9.3118765787120701</v>
      </c>
      <c r="BX34" s="43">
        <v>1.55376430950886</v>
      </c>
      <c r="BZ34" s="44"/>
    </row>
    <row r="35" spans="1:78" x14ac:dyDescent="0.2">
      <c r="A35" s="15" t="s">
        <v>41</v>
      </c>
      <c r="B35" s="16">
        <v>3.39208294761232</v>
      </c>
      <c r="C35" s="42">
        <v>0.511244205379774</v>
      </c>
      <c r="D35" s="16">
        <v>12.736616243574</v>
      </c>
      <c r="E35" s="42">
        <v>0.90927629362791496</v>
      </c>
      <c r="F35" s="16">
        <v>34.501293117569702</v>
      </c>
      <c r="G35" s="42">
        <v>1.41072056434919</v>
      </c>
      <c r="H35" s="16">
        <v>36.306764612769797</v>
      </c>
      <c r="I35" s="42">
        <v>1.2470294320264299</v>
      </c>
      <c r="J35" s="16">
        <v>11.754493809606799</v>
      </c>
      <c r="K35" s="43">
        <v>0.91295859594030704</v>
      </c>
      <c r="M35" s="155"/>
      <c r="N35" s="28" t="s">
        <v>41</v>
      </c>
      <c r="O35" s="16">
        <v>3.1967237388663401</v>
      </c>
      <c r="P35" s="42">
        <v>0.56959599383902404</v>
      </c>
      <c r="Q35" s="16">
        <v>13.410786602791999</v>
      </c>
      <c r="R35" s="42">
        <v>1.0818563317360399</v>
      </c>
      <c r="S35" s="16">
        <v>31.717809946124799</v>
      </c>
      <c r="T35" s="42">
        <v>1.21498819404166</v>
      </c>
      <c r="U35" s="16">
        <v>35.592959816206097</v>
      </c>
      <c r="V35" s="42">
        <v>1.37275845027564</v>
      </c>
      <c r="W35" s="16">
        <v>14.6343976655837</v>
      </c>
      <c r="X35" s="43">
        <v>1.00133598611414</v>
      </c>
      <c r="Z35" s="155"/>
      <c r="AA35" s="28" t="s">
        <v>41</v>
      </c>
      <c r="AB35" s="16">
        <v>2.4286383003859502</v>
      </c>
      <c r="AC35" s="42">
        <v>0.54725505104282701</v>
      </c>
      <c r="AD35" s="16">
        <v>10.5084852380534</v>
      </c>
      <c r="AE35" s="42">
        <v>1.1143620002225201</v>
      </c>
      <c r="AF35" s="16">
        <v>33.804702262817997</v>
      </c>
      <c r="AG35" s="42">
        <v>1.71722250217396</v>
      </c>
      <c r="AH35" s="16">
        <v>39.704004734743698</v>
      </c>
      <c r="AI35" s="42">
        <v>1.4507561502098101</v>
      </c>
      <c r="AJ35" s="16">
        <v>13.554169463998999</v>
      </c>
      <c r="AK35" s="43">
        <v>1.12601374901907</v>
      </c>
      <c r="AM35" s="155"/>
      <c r="AN35" s="28" t="s">
        <v>41</v>
      </c>
      <c r="AO35" s="16">
        <v>5.83861075524882</v>
      </c>
      <c r="AP35" s="42">
        <v>1.09285229257718</v>
      </c>
      <c r="AQ35" s="16">
        <v>18.696243071774798</v>
      </c>
      <c r="AR35" s="42">
        <v>1.98852495320056</v>
      </c>
      <c r="AS35" s="16">
        <v>37.760283634285898</v>
      </c>
      <c r="AT35" s="42">
        <v>2.18080262611306</v>
      </c>
      <c r="AU35" s="16">
        <v>29.679269362945298</v>
      </c>
      <c r="AV35" s="42">
        <v>2.1789967299914901</v>
      </c>
      <c r="AW35" s="16">
        <v>7.86752856155013</v>
      </c>
      <c r="AX35" s="43">
        <v>1.4546687452921601</v>
      </c>
      <c r="AZ35" s="155"/>
      <c r="BA35" s="28" t="s">
        <v>41</v>
      </c>
      <c r="BB35" s="16">
        <v>2.6468490233202702</v>
      </c>
      <c r="BC35" s="42">
        <v>0.55277912087514303</v>
      </c>
      <c r="BD35" s="16">
        <v>12.3698780026041</v>
      </c>
      <c r="BE35" s="42">
        <v>1.13740463149597</v>
      </c>
      <c r="BF35" s="16">
        <v>32.0865587740427</v>
      </c>
      <c r="BG35" s="42">
        <v>1.41714132532137</v>
      </c>
      <c r="BH35" s="16">
        <v>36.694491176669203</v>
      </c>
      <c r="BI35" s="42">
        <v>1.5352373846456999</v>
      </c>
      <c r="BJ35" s="16">
        <v>16.2022230233638</v>
      </c>
      <c r="BK35" s="43">
        <v>1.1332929795529201</v>
      </c>
      <c r="BM35" s="155"/>
      <c r="BN35" s="28" t="s">
        <v>41</v>
      </c>
      <c r="BO35" s="16">
        <v>6.3102483277416503</v>
      </c>
      <c r="BP35" s="42">
        <v>1.6371008267956899</v>
      </c>
      <c r="BQ35" s="16">
        <v>19.430653066827499</v>
      </c>
      <c r="BR35" s="42">
        <v>3.3584303850712698</v>
      </c>
      <c r="BS35" s="16">
        <v>33.096548338495502</v>
      </c>
      <c r="BT35" s="42">
        <v>3.5138848134170702</v>
      </c>
      <c r="BU35" s="16">
        <v>33.121376125517401</v>
      </c>
      <c r="BV35" s="42">
        <v>3.6616703521876901</v>
      </c>
      <c r="BW35" s="16">
        <v>8.0411741414179101</v>
      </c>
      <c r="BX35" s="43">
        <v>2.2954699574008099</v>
      </c>
      <c r="BZ35" s="44"/>
    </row>
    <row r="36" spans="1:78" x14ac:dyDescent="0.2">
      <c r="A36" s="15" t="s">
        <v>42</v>
      </c>
      <c r="B36" s="16">
        <v>2.5198970141133001</v>
      </c>
      <c r="C36" s="42">
        <v>0.555861368863799</v>
      </c>
      <c r="D36" s="16">
        <v>15.8059603356376</v>
      </c>
      <c r="E36" s="42">
        <v>1.21641573714077</v>
      </c>
      <c r="F36" s="16">
        <v>38.415079927427598</v>
      </c>
      <c r="G36" s="42">
        <v>1.9753261763419601</v>
      </c>
      <c r="H36" s="16">
        <v>34.169102334945997</v>
      </c>
      <c r="I36" s="42">
        <v>1.8904127033468501</v>
      </c>
      <c r="J36" s="16">
        <v>7.45825250338192</v>
      </c>
      <c r="K36" s="43">
        <v>0.69345250497378597</v>
      </c>
      <c r="M36" s="155"/>
      <c r="N36" s="28" t="s">
        <v>42</v>
      </c>
      <c r="O36" s="16">
        <v>2.5698691090259098</v>
      </c>
      <c r="P36" s="42">
        <v>0.79156209154767398</v>
      </c>
      <c r="Q36" s="16">
        <v>13.954400182209399</v>
      </c>
      <c r="R36" s="42">
        <v>1.3185468529911299</v>
      </c>
      <c r="S36" s="16">
        <v>33.920642989618898</v>
      </c>
      <c r="T36" s="42">
        <v>1.8655880240538201</v>
      </c>
      <c r="U36" s="16">
        <v>34.487567839859899</v>
      </c>
      <c r="V36" s="42">
        <v>1.9896008457821299</v>
      </c>
      <c r="W36" s="16">
        <v>12.265896787377899</v>
      </c>
      <c r="X36" s="43">
        <v>1.04457355768299</v>
      </c>
      <c r="Z36" s="155"/>
      <c r="AA36" s="28" t="s">
        <v>42</v>
      </c>
      <c r="AB36" s="16">
        <v>1.73396902509412</v>
      </c>
      <c r="AC36" s="42">
        <v>0.56334158326268302</v>
      </c>
      <c r="AD36" s="16">
        <v>12.5163049397406</v>
      </c>
      <c r="AE36" s="42">
        <v>1.30703185093265</v>
      </c>
      <c r="AF36" s="16">
        <v>36.882784881084</v>
      </c>
      <c r="AG36" s="42">
        <v>2.3262076254755102</v>
      </c>
      <c r="AH36" s="16">
        <v>39.206081396584601</v>
      </c>
      <c r="AI36" s="42">
        <v>2.19053333253061</v>
      </c>
      <c r="AJ36" s="16">
        <v>9.6608597574967092</v>
      </c>
      <c r="AK36" s="43">
        <v>1.05252211995654</v>
      </c>
      <c r="AM36" s="155"/>
      <c r="AN36" s="28" t="s">
        <v>42</v>
      </c>
      <c r="AO36" s="16">
        <v>4.0819077889031901</v>
      </c>
      <c r="AP36" s="42">
        <v>1.3845466697856299</v>
      </c>
      <c r="AQ36" s="16">
        <v>22.5302131056836</v>
      </c>
      <c r="AR36" s="42">
        <v>2.2364666876315198</v>
      </c>
      <c r="AS36" s="16">
        <v>43.012207297853003</v>
      </c>
      <c r="AT36" s="42">
        <v>2.83522326467796</v>
      </c>
      <c r="AU36" s="16">
        <v>26.540803127850499</v>
      </c>
      <c r="AV36" s="42">
        <v>2.6179164457202</v>
      </c>
      <c r="AW36" s="16">
        <v>3.83486867970977</v>
      </c>
      <c r="AX36" s="43">
        <v>1.0433971549179399</v>
      </c>
      <c r="AZ36" s="155"/>
      <c r="BA36" s="28" t="s">
        <v>42</v>
      </c>
      <c r="BB36" s="16">
        <v>1.67932950218594</v>
      </c>
      <c r="BC36" s="42">
        <v>0.75996880474932205</v>
      </c>
      <c r="BD36" s="16">
        <v>12.529944230083199</v>
      </c>
      <c r="BE36" s="42">
        <v>1.3432902881925499</v>
      </c>
      <c r="BF36" s="16">
        <v>33.907827388245998</v>
      </c>
      <c r="BG36" s="42">
        <v>2.2090474526018999</v>
      </c>
      <c r="BH36" s="16">
        <v>37.743636262142502</v>
      </c>
      <c r="BI36" s="42">
        <v>2.42048684260455</v>
      </c>
      <c r="BJ36" s="16">
        <v>14.1392626173423</v>
      </c>
      <c r="BK36" s="43">
        <v>1.31771957178601</v>
      </c>
      <c r="BM36" s="155"/>
      <c r="BN36" s="28" t="s">
        <v>42</v>
      </c>
      <c r="BO36" s="16">
        <v>6.6162287684129</v>
      </c>
      <c r="BP36" s="42">
        <v>2.0510900747910901</v>
      </c>
      <c r="BQ36" s="16">
        <v>21.301207467129402</v>
      </c>
      <c r="BR36" s="42">
        <v>3.3275503928215699</v>
      </c>
      <c r="BS36" s="16">
        <v>38.310261342391101</v>
      </c>
      <c r="BT36" s="42">
        <v>3.6413967728092</v>
      </c>
      <c r="BU36" s="16">
        <v>27.006146432320701</v>
      </c>
      <c r="BV36" s="42">
        <v>3.2448100756883198</v>
      </c>
      <c r="BW36" s="16">
        <v>6.76615598974593</v>
      </c>
      <c r="BX36" s="43">
        <v>1.65763831146472</v>
      </c>
      <c r="BZ36" s="44"/>
    </row>
    <row r="37" spans="1:78" x14ac:dyDescent="0.2">
      <c r="A37" s="15" t="s">
        <v>43</v>
      </c>
      <c r="B37" s="16">
        <v>3.3631499959851099</v>
      </c>
      <c r="C37" s="42">
        <v>0.49491053304624799</v>
      </c>
      <c r="D37" s="16">
        <v>12.8384353405488</v>
      </c>
      <c r="E37" s="42">
        <v>0.87559845539410797</v>
      </c>
      <c r="F37" s="16">
        <v>34.631124842778199</v>
      </c>
      <c r="G37" s="42">
        <v>1.3759557179358901</v>
      </c>
      <c r="H37" s="16">
        <v>36.2358521193391</v>
      </c>
      <c r="I37" s="42">
        <v>1.2050141138944801</v>
      </c>
      <c r="J37" s="16">
        <v>11.6119749531134</v>
      </c>
      <c r="K37" s="43">
        <v>0.88251026665634102</v>
      </c>
      <c r="M37" s="155"/>
      <c r="N37" s="28" t="s">
        <v>43</v>
      </c>
      <c r="O37" s="16">
        <v>3.1762786253887199</v>
      </c>
      <c r="P37" s="42">
        <v>0.55850682334064805</v>
      </c>
      <c r="Q37" s="16">
        <v>13.4285167762486</v>
      </c>
      <c r="R37" s="42">
        <v>1.0520459895933101</v>
      </c>
      <c r="S37" s="16">
        <v>31.7896562233996</v>
      </c>
      <c r="T37" s="42">
        <v>1.18367530017168</v>
      </c>
      <c r="U37" s="16">
        <v>35.556907016533202</v>
      </c>
      <c r="V37" s="42">
        <v>1.34072134065973</v>
      </c>
      <c r="W37" s="16">
        <v>14.5571480658813</v>
      </c>
      <c r="X37" s="43">
        <v>0.96923078300562504</v>
      </c>
      <c r="Z37" s="155"/>
      <c r="AA37" s="28" t="s">
        <v>43</v>
      </c>
      <c r="AB37" s="16">
        <v>2.4076904251559199</v>
      </c>
      <c r="AC37" s="42">
        <v>0.53424950481966105</v>
      </c>
      <c r="AD37" s="16">
        <v>10.569031397342901</v>
      </c>
      <c r="AE37" s="42">
        <v>1.0758986748320201</v>
      </c>
      <c r="AF37" s="16">
        <v>33.897522390220402</v>
      </c>
      <c r="AG37" s="42">
        <v>1.67120981954889</v>
      </c>
      <c r="AH37" s="16">
        <v>39.6889897681504</v>
      </c>
      <c r="AI37" s="42">
        <v>1.3948457224522699</v>
      </c>
      <c r="AJ37" s="16">
        <v>13.436766019130401</v>
      </c>
      <c r="AK37" s="43">
        <v>1.09266609968193</v>
      </c>
      <c r="AM37" s="155"/>
      <c r="AN37" s="28" t="s">
        <v>43</v>
      </c>
      <c r="AO37" s="16">
        <v>5.7684330428435997</v>
      </c>
      <c r="AP37" s="42">
        <v>1.0549609312946999</v>
      </c>
      <c r="AQ37" s="16">
        <v>18.849404563253099</v>
      </c>
      <c r="AR37" s="42">
        <v>1.9043965053160701</v>
      </c>
      <c r="AS37" s="16">
        <v>37.970090297960397</v>
      </c>
      <c r="AT37" s="42">
        <v>2.0953391512928601</v>
      </c>
      <c r="AU37" s="16">
        <v>29.553892230294299</v>
      </c>
      <c r="AV37" s="42">
        <v>2.12679726642767</v>
      </c>
      <c r="AW37" s="16">
        <v>7.7064297014482603</v>
      </c>
      <c r="AX37" s="43">
        <v>1.4064758623125899</v>
      </c>
      <c r="AZ37" s="155"/>
      <c r="BA37" s="28" t="s">
        <v>43</v>
      </c>
      <c r="BB37" s="16">
        <v>2.6170757401136302</v>
      </c>
      <c r="BC37" s="42">
        <v>0.54041953862960501</v>
      </c>
      <c r="BD37" s="16">
        <v>12.3748036883587</v>
      </c>
      <c r="BE37" s="42">
        <v>1.1077870121567099</v>
      </c>
      <c r="BF37" s="16">
        <v>32.142604306005097</v>
      </c>
      <c r="BG37" s="42">
        <v>1.3866757115269499</v>
      </c>
      <c r="BH37" s="16">
        <v>36.726776306914502</v>
      </c>
      <c r="BI37" s="42">
        <v>1.5062473688900699</v>
      </c>
      <c r="BJ37" s="16">
        <v>16.138739958608099</v>
      </c>
      <c r="BK37" s="43">
        <v>1.09621104379934</v>
      </c>
      <c r="BM37" s="155"/>
      <c r="BN37" s="28" t="s">
        <v>43</v>
      </c>
      <c r="BO37" s="16">
        <v>6.3221564210113304</v>
      </c>
      <c r="BP37" s="42">
        <v>1.5833350036960001</v>
      </c>
      <c r="BQ37" s="16">
        <v>19.503450975791701</v>
      </c>
      <c r="BR37" s="42">
        <v>3.2221915612702601</v>
      </c>
      <c r="BS37" s="16">
        <v>33.299454709228101</v>
      </c>
      <c r="BT37" s="42">
        <v>3.3530357276358602</v>
      </c>
      <c r="BU37" s="16">
        <v>32.883384685958802</v>
      </c>
      <c r="BV37" s="42">
        <v>3.5179964261243399</v>
      </c>
      <c r="BW37" s="16">
        <v>7.9915532080100702</v>
      </c>
      <c r="BX37" s="43">
        <v>2.2223164802778399</v>
      </c>
      <c r="BZ37" s="44"/>
    </row>
    <row r="38" spans="1:78" x14ac:dyDescent="0.2">
      <c r="A38" s="20"/>
      <c r="B38"/>
      <c r="C38"/>
      <c r="D38"/>
      <c r="E38"/>
      <c r="F38"/>
      <c r="G38"/>
      <c r="H38"/>
      <c r="I38"/>
      <c r="J38"/>
      <c r="K38" s="13"/>
      <c r="M38" s="155"/>
      <c r="N38"/>
      <c r="O38"/>
      <c r="P38"/>
      <c r="Q38"/>
      <c r="R38"/>
      <c r="S38"/>
      <c r="T38"/>
      <c r="U38"/>
      <c r="V38"/>
      <c r="W38"/>
      <c r="X38" s="13"/>
      <c r="Z38" s="155"/>
      <c r="AA38"/>
      <c r="AB38"/>
      <c r="AC38"/>
      <c r="AD38"/>
      <c r="AE38"/>
      <c r="AF38"/>
      <c r="AG38"/>
      <c r="AH38"/>
      <c r="AI38"/>
      <c r="AJ38"/>
      <c r="AK38" s="13"/>
      <c r="AM38" s="155"/>
      <c r="AN38"/>
      <c r="AO38"/>
      <c r="AP38"/>
      <c r="AQ38"/>
      <c r="AR38"/>
      <c r="AS38"/>
      <c r="AT38"/>
      <c r="AU38"/>
      <c r="AV38"/>
      <c r="AW38"/>
      <c r="AX38" s="13"/>
      <c r="AZ38" s="155"/>
      <c r="BA38"/>
      <c r="BB38"/>
      <c r="BC38"/>
      <c r="BD38"/>
      <c r="BE38"/>
      <c r="BF38"/>
      <c r="BG38"/>
      <c r="BH38"/>
      <c r="BI38"/>
      <c r="BJ38"/>
      <c r="BK38" s="13"/>
      <c r="BM38" s="155"/>
      <c r="BN38"/>
      <c r="BO38"/>
      <c r="BP38"/>
      <c r="BQ38"/>
      <c r="BR38"/>
      <c r="BS38"/>
      <c r="BT38"/>
      <c r="BU38"/>
      <c r="BV38"/>
      <c r="BW38"/>
      <c r="BX38" s="13"/>
      <c r="BZ38" s="44"/>
    </row>
    <row r="39" spans="1:78" x14ac:dyDescent="0.2">
      <c r="A39" s="14" t="s">
        <v>44</v>
      </c>
      <c r="B39" s="64">
        <f>AVERAGE(B12:B19,B20:B31,B34,B37)</f>
        <v>3.2457731788117314</v>
      </c>
      <c r="C39" s="143">
        <f>SQRT(SUMSQ(C12:C19,C20:C31,C34,C37)/(22*22))</f>
        <v>9.5583597276697144E-2</v>
      </c>
      <c r="D39" s="64">
        <f>AVERAGE(D12:D19,D20:D31,D34,D37)</f>
        <v>12.149949940082779</v>
      </c>
      <c r="E39" s="143">
        <f>SQRT(SUMSQ(E12:E19,E20:E31,E34,E37)/(22*22))</f>
        <v>0.1804331389391646</v>
      </c>
      <c r="F39" s="64">
        <f>AVERAGE(F12:F19,F20:F31,F34,F37)</f>
        <v>34.311305652831855</v>
      </c>
      <c r="G39" s="143">
        <f>SQRT(SUMSQ(G12:G19,G20:G31,G34,G37)/(22*22))</f>
        <v>0.2667529023868439</v>
      </c>
      <c r="H39" s="64">
        <f>AVERAGE(H12:H19,H20:H31,H34,H37)</f>
        <v>38.285085013700957</v>
      </c>
      <c r="I39" s="143">
        <f>SQRT(SUMSQ(I12:I19,I20:I31,I34,I37)/(22*22))</f>
        <v>0.26201271197989379</v>
      </c>
      <c r="J39" s="64">
        <f>AVERAGE(J12:J19,J20:J31,J34,J37)</f>
        <v>10.794000785436372</v>
      </c>
      <c r="K39" s="55">
        <f>SQRT(SUMSQ(K12:K19,K20:K31,K34,K37)/(22*22))</f>
        <v>0.16121807184846923</v>
      </c>
      <c r="M39" s="155"/>
      <c r="N39" s="14" t="s">
        <v>44</v>
      </c>
      <c r="O39" s="64">
        <f>AVERAGE(O12:O19,O20:O31,O34,O37)</f>
        <v>3.3763638236291955</v>
      </c>
      <c r="P39" s="143">
        <f>SQRT(SUMSQ(P12:P19,P20:P31,P34,P37)/(22*22))</f>
        <v>9.9285756558908408E-2</v>
      </c>
      <c r="Q39" s="64">
        <f>AVERAGE(Q12:Q19,Q20:Q31,Q34,Q37)</f>
        <v>12.172568311612865</v>
      </c>
      <c r="R39" s="143">
        <f>SQRT(SUMSQ(R12:R19,R20:R31,R34,R37)/(22*22))</f>
        <v>0.18945612774551213</v>
      </c>
      <c r="S39" s="64">
        <f>AVERAGE(S12:S19,S20:S31,S34,S37)</f>
        <v>32.272155994287615</v>
      </c>
      <c r="T39" s="143">
        <f>SQRT(SUMSQ(T12:T19,T20:T31,T34,T37)/(22*22))</f>
        <v>0.26726022274658184</v>
      </c>
      <c r="U39" s="64">
        <f>AVERAGE(U12:U19,U20:U31,U34,U37)</f>
        <v>38.133417570271035</v>
      </c>
      <c r="V39" s="143">
        <f>SQRT(SUMSQ(V12:V19,V20:V31,V34,V37)/(22*22))</f>
        <v>0.27660668297516572</v>
      </c>
      <c r="W39" s="64">
        <f>AVERAGE(W12:W19,W20:W31,W34,W37)</f>
        <v>12.776935358936164</v>
      </c>
      <c r="X39" s="55">
        <f>SQRT(SUMSQ(X12:X19,X20:X31,X34,X37)/(22*22))</f>
        <v>0.18114160904119972</v>
      </c>
      <c r="Z39" s="155"/>
      <c r="AA39" s="14" t="s">
        <v>44</v>
      </c>
      <c r="AB39" s="64">
        <f>AVERAGE(AB12:AB19,AB20:AB31,AB34,AB37)</f>
        <v>2.2062566164323871</v>
      </c>
      <c r="AC39" s="143">
        <f>SQRT(SUMSQ(AC12:AC19,AC20:AC31,AC34,AC37)/(22*22))</f>
        <v>9.758453496778903E-2</v>
      </c>
      <c r="AD39" s="64">
        <f>AVERAGE(AD12:AD19,AD20:AD31,AD34,AD37)</f>
        <v>10.48747673397175</v>
      </c>
      <c r="AE39" s="143">
        <f>SQRT(SUMSQ(AE12:AE19,AE20:AE31,AE34,AE37)/(22*22))</f>
        <v>0.20858793294135322</v>
      </c>
      <c r="AF39" s="64">
        <f>AVERAGE(AF12:AF19,AF20:AF31,AF34,AF37)</f>
        <v>33.668029543659344</v>
      </c>
      <c r="AG39" s="143">
        <f>SQRT(SUMSQ(AG12:AG19,AG20:AG31,AG34,AG37)/(22*22))</f>
        <v>0.32231100500831572</v>
      </c>
      <c r="AH39" s="64">
        <f>AVERAGE(AH12:AH19,AH20:AH31,AH34,AH37)</f>
        <v>41.266988420937764</v>
      </c>
      <c r="AI39" s="143">
        <f>SQRT(SUMSQ(AI12:AI19,AI20:AI31,AI34,AI37)/(22*22))</f>
        <v>0.33105104214467507</v>
      </c>
      <c r="AJ39" s="64">
        <f>AVERAGE(AJ12:AJ19,AJ20:AJ31,AJ34,AJ37)</f>
        <v>12.357378230510513</v>
      </c>
      <c r="AK39" s="55">
        <f>SQRT(SUMSQ(AK12:AK19,AK20:AK31,AK34,AK37)/(22*22))</f>
        <v>0.2114886399744961</v>
      </c>
      <c r="AM39" s="155"/>
      <c r="AN39" s="14" t="s">
        <v>44</v>
      </c>
      <c r="AO39" s="64">
        <f>AVERAGE(AO12:AO19,AO20:AO31,AO34,AO37)</f>
        <v>5.9287190697100867</v>
      </c>
      <c r="AP39" s="143">
        <f>SQRT(SUMSQ(AP12:AP19,AP20:AP31,AP34,AP37)/(22*22))</f>
        <v>0.24339342438752332</v>
      </c>
      <c r="AQ39" s="64">
        <f>AVERAGE(AQ12:AQ19,AQ20:AQ31,AQ34,AQ37)</f>
        <v>16.747738801432671</v>
      </c>
      <c r="AR39" s="143">
        <f>SQRT(SUMSQ(AR12:AR19,AR20:AR31,AR34,AR37)/(22*22))</f>
        <v>0.38001069301258733</v>
      </c>
      <c r="AS39" s="64">
        <f>AVERAGE(AS12:AS19,AS20:AS31,AS34,AS37)</f>
        <v>37.532031875981787</v>
      </c>
      <c r="AT39" s="143">
        <f>SQRT(SUMSQ(AT12:AT19,AT20:AT31,AT34,AT37)/(22*22))</f>
        <v>0.47613098666020459</v>
      </c>
      <c r="AU39" s="64">
        <f>AVERAGE(AU12:AU19,AU20:AU31,AU34,AU37)</f>
        <v>32.40538732207569</v>
      </c>
      <c r="AV39" s="143">
        <f>SQRT(SUMSQ(AV12:AV19,AV20:AV31,AV34,AV37)/(22*22))</f>
        <v>0.43839130208183752</v>
      </c>
      <c r="AW39" s="64">
        <f>AVERAGE(AW12:AW19,AW20:AW31,AW34,AW37)</f>
        <v>7.3548625314301708</v>
      </c>
      <c r="AX39" s="55">
        <f>SQRT(SUMSQ(AX12:AX19,AX20:AX31,AX34,AX37)/(22*22))</f>
        <v>0.25005918297322405</v>
      </c>
      <c r="AZ39" s="155"/>
      <c r="BA39" s="14" t="s">
        <v>44</v>
      </c>
      <c r="BB39" s="64">
        <f>AVERAGE(BB12:BB19,BB20:BB31,BB34,BB37)</f>
        <v>2.7910633269438558</v>
      </c>
      <c r="BC39" s="143">
        <f>SQRT(SUMSQ(BC12:BC19,BC20:BC31,BC34,BC37)/(22*22))</f>
        <v>0.10184389473206809</v>
      </c>
      <c r="BD39" s="64">
        <f>AVERAGE(BD12:BD19,BD20:BD31,BD34,BD37)</f>
        <v>11.284280902453411</v>
      </c>
      <c r="BE39" s="143">
        <f>SQRT(SUMSQ(BE12:BE19,BE20:BE31,BE34,BE37)/(22*22))</f>
        <v>0.2048794041989867</v>
      </c>
      <c r="BF39" s="64">
        <f>AVERAGE(BF12:BF19,BF20:BF31,BF34,BF37)</f>
        <v>32.196834983444653</v>
      </c>
      <c r="BG39" s="143">
        <f>SQRT(SUMSQ(BG12:BG19,BG20:BG31,BG34,BG37)/(22*22))</f>
        <v>0.30760177344337503</v>
      </c>
      <c r="BH39" s="64">
        <f>AVERAGE(BH12:BH19,BH20:BH31,BH34,BH37)</f>
        <v>39.87965323849086</v>
      </c>
      <c r="BI39" s="143">
        <f>SQRT(SUMSQ(BI12:BI19,BI20:BI31,BI34,BI37)/(22*22))</f>
        <v>0.31617197109302175</v>
      </c>
      <c r="BJ39" s="64">
        <f>AVERAGE(BJ12:BJ19,BJ20:BJ31,BJ34,BJ37)</f>
        <v>13.827542616438603</v>
      </c>
      <c r="BK39" s="55">
        <f>SQRT(SUMSQ(BK12:BK19,BK20:BK31,BK34,BK37)/(22*22))</f>
        <v>0.20546039506575239</v>
      </c>
      <c r="BM39" s="155"/>
      <c r="BN39" s="33" t="s">
        <v>44</v>
      </c>
      <c r="BO39" s="64">
        <f>AVERAGE(BO12:BO18,BO20:BO31,BO34,BO37)</f>
        <v>5.9176313752319754</v>
      </c>
      <c r="BP39" s="143">
        <f>SQRT(SUMSQ(BP12:BP18,BP20:BP31,BP34,BP37)/(21*21))</f>
        <v>0.30171887253758917</v>
      </c>
      <c r="BQ39" s="64">
        <f t="shared" ref="BQ39" si="0">AVERAGE(BQ12:BQ18,BQ20:BQ31,BQ34,BQ37)</f>
        <v>16.404846532749328</v>
      </c>
      <c r="BR39" s="143">
        <f t="shared" ref="BR39" si="1">SQRT(SUMSQ(BR12:BR18,BR20:BR31,BR34,BR37)/(21*21))</f>
        <v>0.51330285703226519</v>
      </c>
      <c r="BS39" s="64">
        <f t="shared" ref="BS39" si="2">AVERAGE(BS12:BS18,BS20:BS31,BS34,BS37)</f>
        <v>34.6856607295205</v>
      </c>
      <c r="BT39" s="143">
        <f t="shared" ref="BT39" si="3">SQRT(SUMSQ(BT12:BT18,BT20:BT31,BT34,BT37)/(21*21))</f>
        <v>0.62141263998529006</v>
      </c>
      <c r="BU39" s="64">
        <f t="shared" ref="BU39" si="4">AVERAGE(BU12:BU18,BU20:BU31,BU34,BU37)</f>
        <v>33.580583605102902</v>
      </c>
      <c r="BV39" s="143">
        <f t="shared" ref="BV39" si="5">SQRT(SUMSQ(BV12:BV18,BV20:BV31,BV34,BV37)/(21*21))</f>
        <v>0.60941837591853176</v>
      </c>
      <c r="BW39" s="64">
        <f t="shared" ref="BW39" si="6">AVERAGE(BW12:BW18,BW20:BW31,BW34,BW37)</f>
        <v>9.3211710145520801</v>
      </c>
      <c r="BX39" s="55">
        <f>SQRT(SUMSQ(BX12:BX18,BX20:BX31,BX34,BX37)/(21*21))</f>
        <v>0.40078921547853058</v>
      </c>
      <c r="BZ39" s="44"/>
    </row>
    <row r="40" spans="1:78" x14ac:dyDescent="0.2">
      <c r="A40" s="31"/>
      <c r="B40" s="122"/>
      <c r="C40" s="122"/>
      <c r="D40" s="122"/>
      <c r="E40" s="122"/>
      <c r="F40" s="122"/>
      <c r="G40" s="122"/>
      <c r="H40" s="122"/>
      <c r="I40" s="122"/>
      <c r="J40" s="122"/>
      <c r="K40" s="48"/>
      <c r="M40" s="210"/>
      <c r="N40" s="31"/>
      <c r="O40" s="122"/>
      <c r="P40" s="122"/>
      <c r="Q40" s="122"/>
      <c r="R40" s="122"/>
      <c r="S40" s="122"/>
      <c r="T40" s="122"/>
      <c r="U40" s="122"/>
      <c r="V40" s="122"/>
      <c r="W40" s="122"/>
      <c r="X40" s="48"/>
      <c r="Z40" s="210"/>
      <c r="AA40" s="31"/>
      <c r="AB40" s="122"/>
      <c r="AC40" s="122"/>
      <c r="AD40" s="122"/>
      <c r="AE40" s="122"/>
      <c r="AF40" s="122"/>
      <c r="AG40" s="122"/>
      <c r="AH40" s="122"/>
      <c r="AI40" s="122"/>
      <c r="AJ40" s="122"/>
      <c r="AK40" s="48"/>
      <c r="AM40" s="210"/>
      <c r="AN40" s="31"/>
      <c r="AO40" s="122"/>
      <c r="AP40" s="122"/>
      <c r="AQ40" s="122"/>
      <c r="AR40" s="122"/>
      <c r="AS40" s="122"/>
      <c r="AT40" s="122"/>
      <c r="AU40" s="122"/>
      <c r="AV40" s="122"/>
      <c r="AW40" s="122"/>
      <c r="AX40" s="48"/>
      <c r="AZ40" s="210"/>
      <c r="BA40" s="31"/>
      <c r="BB40" s="122"/>
      <c r="BC40" s="122"/>
      <c r="BD40" s="122"/>
      <c r="BE40" s="122"/>
      <c r="BF40" s="122"/>
      <c r="BG40" s="122"/>
      <c r="BH40" s="122"/>
      <c r="BI40" s="122"/>
      <c r="BJ40" s="122"/>
      <c r="BK40" s="48"/>
      <c r="BM40" s="210"/>
      <c r="BN40" s="31"/>
      <c r="BO40" s="122"/>
      <c r="BP40" s="122"/>
      <c r="BQ40" s="122"/>
      <c r="BR40" s="122"/>
      <c r="BS40" s="122"/>
      <c r="BT40" s="122"/>
      <c r="BU40" s="122"/>
      <c r="BV40" s="122"/>
      <c r="BW40" s="122"/>
      <c r="BX40" s="48"/>
      <c r="BZ40" s="44"/>
    </row>
    <row r="41" spans="1:78" x14ac:dyDescent="0.2">
      <c r="A41" s="25" t="s">
        <v>45</v>
      </c>
      <c r="B41" s="7"/>
      <c r="C41" s="7"/>
      <c r="D41" s="7"/>
      <c r="E41" s="7"/>
      <c r="F41" s="7"/>
      <c r="G41" s="7"/>
      <c r="H41" s="7"/>
      <c r="I41" s="7"/>
      <c r="J41" s="7"/>
      <c r="K41" s="13"/>
      <c r="M41" s="210"/>
      <c r="N41" s="25" t="s">
        <v>45</v>
      </c>
      <c r="O41" s="7"/>
      <c r="P41" s="7"/>
      <c r="Q41" s="7"/>
      <c r="R41" s="7"/>
      <c r="S41" s="7"/>
      <c r="T41" s="7"/>
      <c r="U41" s="7"/>
      <c r="V41" s="7"/>
      <c r="W41" s="7"/>
      <c r="X41" s="13"/>
      <c r="Z41" s="210"/>
      <c r="AA41" s="25" t="s">
        <v>45</v>
      </c>
      <c r="AB41" s="7"/>
      <c r="AC41" s="7"/>
      <c r="AD41" s="7"/>
      <c r="AE41" s="7"/>
      <c r="AF41" s="7"/>
      <c r="AG41" s="7"/>
      <c r="AH41" s="7"/>
      <c r="AI41" s="7"/>
      <c r="AJ41" s="7"/>
      <c r="AK41" s="13"/>
      <c r="AM41" s="210"/>
      <c r="AN41" s="25" t="s">
        <v>45</v>
      </c>
      <c r="AO41" s="7"/>
      <c r="AP41" s="7"/>
      <c r="AQ41" s="7"/>
      <c r="AR41" s="7"/>
      <c r="AS41" s="7"/>
      <c r="AT41" s="7"/>
      <c r="AU41" s="7"/>
      <c r="AV41" s="7"/>
      <c r="AW41" s="7"/>
      <c r="AX41" s="13"/>
      <c r="AZ41" s="210"/>
      <c r="BA41" s="25" t="s">
        <v>45</v>
      </c>
      <c r="BB41" s="7"/>
      <c r="BC41" s="7"/>
      <c r="BD41" s="7"/>
      <c r="BE41" s="7"/>
      <c r="BF41" s="7"/>
      <c r="BG41" s="7"/>
      <c r="BH41" s="7"/>
      <c r="BI41" s="7"/>
      <c r="BJ41" s="7"/>
      <c r="BK41" s="13"/>
      <c r="BM41" s="210"/>
      <c r="BN41" s="25" t="s">
        <v>45</v>
      </c>
      <c r="BO41" s="7"/>
      <c r="BP41" s="7"/>
      <c r="BQ41" s="7"/>
      <c r="BR41" s="7"/>
      <c r="BS41" s="7"/>
      <c r="BT41" s="7"/>
      <c r="BU41" s="7"/>
      <c r="BV41" s="7"/>
      <c r="BW41" s="7"/>
      <c r="BX41" s="13"/>
      <c r="BZ41" s="44"/>
    </row>
    <row r="42" spans="1:78" ht="12.75" customHeight="1" x14ac:dyDescent="0.2">
      <c r="A42" s="15" t="s">
        <v>46</v>
      </c>
      <c r="B42" s="27">
        <v>1.33321015952014</v>
      </c>
      <c r="C42" s="174">
        <v>0.31761087457687398</v>
      </c>
      <c r="D42" s="27">
        <v>10.265854044043</v>
      </c>
      <c r="E42" s="174">
        <v>0.74438449752440505</v>
      </c>
      <c r="F42" s="27">
        <v>33.551857365833001</v>
      </c>
      <c r="G42" s="174">
        <v>1.3757667800997</v>
      </c>
      <c r="H42" s="27">
        <v>33.364519588765198</v>
      </c>
      <c r="I42" s="174">
        <v>1.22702085661061</v>
      </c>
      <c r="J42" s="27">
        <v>5.5227435583517499</v>
      </c>
      <c r="K42" s="43">
        <v>0.59434030328564202</v>
      </c>
      <c r="M42" s="210"/>
      <c r="N42" s="15" t="s">
        <v>46</v>
      </c>
      <c r="O42" s="27">
        <v>1.78593680718435</v>
      </c>
      <c r="P42" s="174">
        <v>0.35213892773454097</v>
      </c>
      <c r="Q42" s="27">
        <v>10.3288221326317</v>
      </c>
      <c r="R42" s="174">
        <v>0.80934929083203</v>
      </c>
      <c r="S42" s="27">
        <v>32.367466369718201</v>
      </c>
      <c r="T42" s="174">
        <v>1.4415213220107601</v>
      </c>
      <c r="U42" s="27">
        <v>30.802323490439601</v>
      </c>
      <c r="V42" s="174">
        <v>1.3843668106677001</v>
      </c>
      <c r="W42" s="27">
        <v>5.1846083365267104</v>
      </c>
      <c r="X42" s="43">
        <v>0.66169385089595201</v>
      </c>
      <c r="Z42" s="210"/>
      <c r="AA42" s="15" t="s">
        <v>46</v>
      </c>
      <c r="AB42" s="27">
        <v>1.2244180690130699</v>
      </c>
      <c r="AC42" s="174">
        <v>0.48075415228837398</v>
      </c>
      <c r="AD42" s="27">
        <v>9.8710602957974398</v>
      </c>
      <c r="AE42" s="174">
        <v>0.94072130595730197</v>
      </c>
      <c r="AF42" s="27">
        <v>38.783104090476897</v>
      </c>
      <c r="AG42" s="174">
        <v>1.9339167781278399</v>
      </c>
      <c r="AH42" s="27">
        <v>41.751039590317298</v>
      </c>
      <c r="AI42" s="174">
        <v>1.67404860589291</v>
      </c>
      <c r="AJ42" s="27">
        <v>8.3703779543953001</v>
      </c>
      <c r="AK42" s="43">
        <v>0.99534732609714005</v>
      </c>
      <c r="AM42" s="210"/>
      <c r="AN42" s="15" t="s">
        <v>46</v>
      </c>
      <c r="AO42" s="27">
        <v>2.1843492169568002</v>
      </c>
      <c r="AP42" s="174">
        <v>0.53315226043685804</v>
      </c>
      <c r="AQ42" s="27">
        <v>16.060103166845501</v>
      </c>
      <c r="AR42" s="174">
        <v>1.55197364488289</v>
      </c>
      <c r="AS42" s="27">
        <v>41.629399528376403</v>
      </c>
      <c r="AT42" s="174">
        <v>2.39975602582017</v>
      </c>
      <c r="AU42" s="27">
        <v>36.465294279797</v>
      </c>
      <c r="AV42" s="174">
        <v>2.4489417122743502</v>
      </c>
      <c r="AW42" s="27">
        <v>3.6608538080242798</v>
      </c>
      <c r="AX42" s="43">
        <v>1.12723896600384</v>
      </c>
      <c r="AZ42" s="210"/>
      <c r="BA42" s="15" t="s">
        <v>46</v>
      </c>
      <c r="BB42" s="27">
        <v>2.3674287108739098</v>
      </c>
      <c r="BC42" s="174">
        <v>0.563301882827281</v>
      </c>
      <c r="BD42" s="27">
        <v>12.2897551798237</v>
      </c>
      <c r="BE42" s="174">
        <v>1.12748732775323</v>
      </c>
      <c r="BF42" s="27">
        <v>39.999156322051498</v>
      </c>
      <c r="BG42" s="174">
        <v>2.0824622909589001</v>
      </c>
      <c r="BH42" s="27">
        <v>38.353056874870497</v>
      </c>
      <c r="BI42" s="174">
        <v>1.9348939972894299</v>
      </c>
      <c r="BJ42" s="27">
        <v>6.9906029123803997</v>
      </c>
      <c r="BK42" s="43">
        <v>0.83625505101943698</v>
      </c>
      <c r="BM42" s="210"/>
      <c r="BN42" s="15" t="s">
        <v>46</v>
      </c>
      <c r="BO42" s="27">
        <v>1.69556226871584</v>
      </c>
      <c r="BP42" s="174">
        <v>0.85652219462830703</v>
      </c>
      <c r="BQ42" s="27">
        <v>14.7679964503706</v>
      </c>
      <c r="BR42" s="174">
        <v>2.7905946336308101</v>
      </c>
      <c r="BS42" s="27">
        <v>41.017180836664799</v>
      </c>
      <c r="BT42" s="174">
        <v>3.8514940464940102</v>
      </c>
      <c r="BU42" s="27">
        <v>38.014294613942297</v>
      </c>
      <c r="BV42" s="174">
        <v>3.49469470952448</v>
      </c>
      <c r="BW42" s="27">
        <v>4.5049658303063804</v>
      </c>
      <c r="BX42" s="43">
        <v>1.7894661715442499</v>
      </c>
      <c r="BZ42" s="44"/>
    </row>
    <row r="43" spans="1:78" ht="12.75" customHeight="1" x14ac:dyDescent="0.2">
      <c r="A43" s="26" t="s">
        <v>316</v>
      </c>
      <c r="B43" s="117">
        <v>1.1764019027480701</v>
      </c>
      <c r="C43" s="148">
        <v>0.467957199476987</v>
      </c>
      <c r="D43" s="117">
        <v>9.7840468855722893</v>
      </c>
      <c r="E43" s="148">
        <v>1.43382806692923</v>
      </c>
      <c r="F43" s="117">
        <v>35.341613943604699</v>
      </c>
      <c r="G43" s="148">
        <v>2.2505792275735801</v>
      </c>
      <c r="H43" s="117">
        <v>42.848079481724398</v>
      </c>
      <c r="I43" s="148">
        <v>1.8904347968224</v>
      </c>
      <c r="J43" s="117">
        <v>10.849857786350601</v>
      </c>
      <c r="K43" s="50">
        <v>1.95827185235396</v>
      </c>
      <c r="L43" s="174"/>
      <c r="N43" s="26" t="s">
        <v>316</v>
      </c>
      <c r="O43" s="117">
        <v>1.9805503844343999</v>
      </c>
      <c r="P43" s="148">
        <v>0.81728345761128995</v>
      </c>
      <c r="Q43" s="117">
        <v>13.3409458110961</v>
      </c>
      <c r="R43" s="148">
        <v>1.6029773477477001</v>
      </c>
      <c r="S43" s="117">
        <v>34.442891247355</v>
      </c>
      <c r="T43" s="148">
        <v>2.1190407569502701</v>
      </c>
      <c r="U43" s="117">
        <v>39.405046560683203</v>
      </c>
      <c r="V43" s="148">
        <v>2.7701803689242199</v>
      </c>
      <c r="W43" s="117">
        <v>10.8305659964313</v>
      </c>
      <c r="X43" s="50">
        <v>1.9246472461169499</v>
      </c>
      <c r="Z43" s="210"/>
      <c r="AA43" s="26" t="s">
        <v>316</v>
      </c>
      <c r="AB43" s="117">
        <v>1.18418545061425</v>
      </c>
      <c r="AC43" s="148">
        <v>0.53431495632003401</v>
      </c>
      <c r="AD43" s="117">
        <v>7.6398279489092999</v>
      </c>
      <c r="AE43" s="148">
        <v>1.3749359910657799</v>
      </c>
      <c r="AF43" s="117">
        <v>33.209886927993601</v>
      </c>
      <c r="AG43" s="148">
        <v>2.83048612326284</v>
      </c>
      <c r="AH43" s="117">
        <v>46.050638042568799</v>
      </c>
      <c r="AI43" s="148">
        <v>2.55114084298754</v>
      </c>
      <c r="AJ43" s="117">
        <v>11.915461629914001</v>
      </c>
      <c r="AK43" s="50">
        <v>1.99641574816996</v>
      </c>
      <c r="AM43" s="210"/>
      <c r="AN43" s="26" t="s">
        <v>316</v>
      </c>
      <c r="AO43" s="117">
        <v>1.16747313929632</v>
      </c>
      <c r="AP43" s="148">
        <v>0.70253628447761896</v>
      </c>
      <c r="AQ43" s="117">
        <v>12.7217913544676</v>
      </c>
      <c r="AR43" s="148">
        <v>1.9987911578777799</v>
      </c>
      <c r="AS43" s="117">
        <v>38.298919938556601</v>
      </c>
      <c r="AT43" s="148">
        <v>2.9640501935104102</v>
      </c>
      <c r="AU43" s="117">
        <v>38.4083843245837</v>
      </c>
      <c r="AV43" s="148">
        <v>2.5135831291886199</v>
      </c>
      <c r="AW43" s="117">
        <v>9.4034312430957492</v>
      </c>
      <c r="AX43" s="50">
        <v>2.7319823984341101</v>
      </c>
      <c r="AZ43" s="210"/>
      <c r="BA43" s="26" t="s">
        <v>316</v>
      </c>
      <c r="BB43" s="117">
        <v>1.4910639890967601</v>
      </c>
      <c r="BC43" s="148">
        <v>0.67962728386380999</v>
      </c>
      <c r="BD43" s="117">
        <v>11.4263519433333</v>
      </c>
      <c r="BE43" s="148">
        <v>1.6850228442938999</v>
      </c>
      <c r="BF43" s="117">
        <v>33.694624641969902</v>
      </c>
      <c r="BG43" s="148">
        <v>2.2435324630575901</v>
      </c>
      <c r="BH43" s="117">
        <v>41.500977016632902</v>
      </c>
      <c r="BI43" s="148">
        <v>2.8575766944969501</v>
      </c>
      <c r="BJ43" s="117">
        <v>11.886982408967199</v>
      </c>
      <c r="BK43" s="50">
        <v>2.2507531640642302</v>
      </c>
      <c r="BM43" s="210"/>
      <c r="BN43" s="26" t="s">
        <v>316</v>
      </c>
      <c r="BO43" s="117">
        <v>3.1822053339788998</v>
      </c>
      <c r="BP43" s="148">
        <v>2.16646986170253</v>
      </c>
      <c r="BQ43" s="117">
        <v>17.917292651351701</v>
      </c>
      <c r="BR43" s="148">
        <v>3.51858558429642</v>
      </c>
      <c r="BS43" s="117">
        <v>36.407538127761399</v>
      </c>
      <c r="BT43" s="148">
        <v>4.5488886752678797</v>
      </c>
      <c r="BU43" s="117">
        <v>34.273537871129598</v>
      </c>
      <c r="BV43" s="148">
        <v>5.10195379503946</v>
      </c>
      <c r="BW43" s="117">
        <v>8.2194260157784491</v>
      </c>
      <c r="BX43" s="50">
        <v>2.0464076264521198</v>
      </c>
      <c r="BZ43" s="44"/>
    </row>
    <row r="44" spans="1:78" ht="120" customHeight="1" x14ac:dyDescent="0.2">
      <c r="A44" s="252" t="s">
        <v>47</v>
      </c>
      <c r="B44" s="252"/>
      <c r="C44" s="252"/>
      <c r="D44" s="252"/>
      <c r="E44" s="252"/>
      <c r="F44" s="252"/>
      <c r="G44" s="252"/>
      <c r="H44" s="252"/>
      <c r="I44" s="252"/>
      <c r="J44" s="252"/>
      <c r="K44" s="252"/>
      <c r="L44" s="149"/>
      <c r="M44" s="149"/>
      <c r="N44" s="252" t="s">
        <v>47</v>
      </c>
      <c r="O44" s="252"/>
      <c r="P44" s="252"/>
      <c r="Q44" s="252"/>
      <c r="R44" s="252"/>
      <c r="S44" s="252"/>
      <c r="T44" s="252"/>
      <c r="U44" s="252"/>
      <c r="V44" s="252"/>
      <c r="W44" s="252"/>
      <c r="X44" s="252"/>
      <c r="AA44" s="252" t="s">
        <v>47</v>
      </c>
      <c r="AB44" s="252"/>
      <c r="AC44" s="252"/>
      <c r="AD44" s="252"/>
      <c r="AE44" s="252"/>
      <c r="AF44" s="252"/>
      <c r="AG44" s="252"/>
      <c r="AH44" s="252"/>
      <c r="AI44" s="252"/>
      <c r="AJ44" s="252"/>
      <c r="AK44" s="252"/>
      <c r="AN44" s="252" t="s">
        <v>47</v>
      </c>
      <c r="AO44" s="252"/>
      <c r="AP44" s="252"/>
      <c r="AQ44" s="252"/>
      <c r="AR44" s="252"/>
      <c r="AS44" s="252"/>
      <c r="AT44" s="252"/>
      <c r="AU44" s="252"/>
      <c r="AV44" s="252"/>
      <c r="AW44" s="252"/>
      <c r="AX44" s="252"/>
      <c r="BA44" s="252" t="s">
        <v>47</v>
      </c>
      <c r="BB44" s="252"/>
      <c r="BC44" s="252"/>
      <c r="BD44" s="252"/>
      <c r="BE44" s="252"/>
      <c r="BF44" s="252"/>
      <c r="BG44" s="252"/>
      <c r="BH44" s="252"/>
      <c r="BI44" s="252"/>
      <c r="BJ44" s="252"/>
      <c r="BK44" s="252"/>
      <c r="BN44" s="252" t="s">
        <v>47</v>
      </c>
      <c r="BO44" s="252"/>
      <c r="BP44" s="252"/>
      <c r="BQ44" s="252"/>
      <c r="BR44" s="252"/>
      <c r="BS44" s="252"/>
      <c r="BT44" s="252"/>
      <c r="BU44" s="252"/>
      <c r="BV44" s="252"/>
      <c r="BW44" s="252"/>
      <c r="BX44" s="252"/>
    </row>
    <row r="45" spans="1:78" ht="98.25" customHeight="1" x14ac:dyDescent="0.2">
      <c r="A45" s="252" t="s">
        <v>317</v>
      </c>
      <c r="B45" s="252"/>
      <c r="C45" s="252"/>
      <c r="D45" s="252"/>
      <c r="E45" s="252"/>
      <c r="F45" s="252"/>
      <c r="G45" s="252"/>
      <c r="H45" s="252"/>
      <c r="I45" s="252"/>
      <c r="J45" s="252"/>
      <c r="K45" s="252"/>
      <c r="L45" s="205"/>
      <c r="N45" s="252" t="s">
        <v>317</v>
      </c>
      <c r="O45" s="252"/>
      <c r="P45" s="252"/>
      <c r="Q45" s="252"/>
      <c r="R45" s="252"/>
      <c r="S45" s="252"/>
      <c r="T45" s="252"/>
      <c r="U45" s="252"/>
      <c r="V45" s="252"/>
      <c r="W45" s="252"/>
      <c r="X45" s="252"/>
      <c r="AA45" s="252" t="s">
        <v>317</v>
      </c>
      <c r="AB45" s="252"/>
      <c r="AC45" s="252"/>
      <c r="AD45" s="252"/>
      <c r="AE45" s="252"/>
      <c r="AF45" s="252"/>
      <c r="AG45" s="252"/>
      <c r="AH45" s="252"/>
      <c r="AI45" s="252"/>
      <c r="AJ45" s="252"/>
      <c r="AK45" s="252"/>
      <c r="AN45" s="252" t="s">
        <v>317</v>
      </c>
      <c r="AO45" s="252"/>
      <c r="AP45" s="252"/>
      <c r="AQ45" s="252"/>
      <c r="AR45" s="252"/>
      <c r="AS45" s="252"/>
      <c r="AT45" s="252"/>
      <c r="AU45" s="252"/>
      <c r="AV45" s="252"/>
      <c r="AW45" s="252"/>
      <c r="AX45" s="252"/>
      <c r="BA45" s="252" t="s">
        <v>317</v>
      </c>
      <c r="BB45" s="252"/>
      <c r="BC45" s="252"/>
      <c r="BD45" s="252"/>
      <c r="BE45" s="252"/>
      <c r="BF45" s="252"/>
      <c r="BG45" s="252"/>
      <c r="BH45" s="252"/>
      <c r="BI45" s="252"/>
      <c r="BJ45" s="252"/>
      <c r="BK45" s="252"/>
      <c r="BN45" s="252" t="s">
        <v>317</v>
      </c>
      <c r="BO45" s="252"/>
      <c r="BP45" s="252"/>
      <c r="BQ45" s="252"/>
      <c r="BR45" s="252"/>
      <c r="BS45" s="252"/>
      <c r="BT45" s="252"/>
      <c r="BU45" s="252"/>
      <c r="BV45" s="252"/>
      <c r="BW45" s="252"/>
      <c r="BX45" s="252"/>
    </row>
    <row r="46" spans="1:78" x14ac:dyDescent="0.2">
      <c r="A46" s="28"/>
      <c r="B46" s="32"/>
      <c r="C46" s="32"/>
      <c r="D46" s="32"/>
      <c r="E46" s="32"/>
      <c r="F46" s="32"/>
      <c r="G46" s="32"/>
      <c r="H46" s="32"/>
      <c r="I46" s="32"/>
      <c r="J46" s="32"/>
      <c r="K46" s="32"/>
      <c r="N46" s="28"/>
      <c r="O46" s="32"/>
      <c r="P46" s="32"/>
      <c r="Q46" s="32"/>
      <c r="R46" s="32"/>
      <c r="S46" s="32"/>
      <c r="T46" s="32"/>
      <c r="U46" s="32"/>
      <c r="V46" s="32"/>
      <c r="W46" s="32"/>
      <c r="X46" s="32"/>
      <c r="AA46" s="28"/>
      <c r="AB46" s="32"/>
      <c r="AC46" s="32"/>
      <c r="AD46" s="32"/>
      <c r="AE46" s="32"/>
      <c r="AF46" s="32"/>
      <c r="AG46" s="32"/>
      <c r="AH46" s="32"/>
      <c r="AI46" s="32"/>
      <c r="AJ46" s="32"/>
      <c r="AK46" s="32"/>
      <c r="AN46" s="28"/>
      <c r="AO46" s="32"/>
      <c r="AP46" s="32"/>
      <c r="AQ46" s="32"/>
      <c r="AR46" s="32"/>
      <c r="AS46" s="32"/>
      <c r="AT46" s="32"/>
      <c r="AU46" s="32"/>
      <c r="AV46" s="32"/>
      <c r="AW46" s="32"/>
      <c r="AX46" s="32"/>
      <c r="BA46" s="28"/>
      <c r="BB46" s="32"/>
      <c r="BC46" s="32"/>
      <c r="BD46" s="32"/>
      <c r="BE46" s="32"/>
      <c r="BF46" s="32"/>
      <c r="BG46" s="32"/>
      <c r="BH46" s="32"/>
      <c r="BI46" s="32"/>
      <c r="BJ46" s="32"/>
      <c r="BK46" s="32"/>
      <c r="BN46" s="28"/>
      <c r="BO46" s="32"/>
      <c r="BP46" s="32"/>
      <c r="BQ46" s="32"/>
      <c r="BR46" s="32"/>
      <c r="BS46" s="32"/>
      <c r="BT46" s="32"/>
      <c r="BU46" s="32"/>
      <c r="BV46" s="32"/>
      <c r="BW46" s="32"/>
      <c r="BX46" s="32"/>
    </row>
    <row r="47" spans="1:78" x14ac:dyDescent="0.2">
      <c r="A47" s="51"/>
      <c r="B47" s="51"/>
      <c r="C47" s="51"/>
      <c r="D47" s="51"/>
      <c r="E47" s="51"/>
      <c r="F47" s="51"/>
      <c r="G47" s="51"/>
      <c r="H47" s="51"/>
      <c r="I47" s="51"/>
      <c r="J47" s="51"/>
      <c r="K47" s="51"/>
      <c r="N47" s="51"/>
      <c r="O47" s="51"/>
      <c r="P47" s="51"/>
      <c r="Q47" s="51"/>
      <c r="R47" s="51"/>
      <c r="S47" s="51"/>
      <c r="T47" s="51"/>
      <c r="U47" s="51"/>
      <c r="V47" s="51"/>
      <c r="W47" s="51"/>
      <c r="X47" s="51"/>
      <c r="AA47" s="51"/>
      <c r="AB47" s="51"/>
      <c r="AC47" s="51"/>
      <c r="AD47" s="51"/>
      <c r="AE47" s="51"/>
      <c r="AF47" s="51"/>
      <c r="AG47" s="51"/>
      <c r="AH47" s="51"/>
      <c r="AI47" s="51"/>
      <c r="AJ47" s="51"/>
      <c r="AK47" s="51"/>
      <c r="AN47" s="51"/>
      <c r="AO47" s="51"/>
      <c r="AP47" s="51"/>
      <c r="AQ47" s="51"/>
      <c r="AR47" s="51"/>
      <c r="AS47" s="51"/>
      <c r="AT47" s="51"/>
      <c r="AU47" s="51"/>
      <c r="AV47" s="51"/>
      <c r="AW47" s="51"/>
      <c r="AX47" s="51"/>
      <c r="BA47" s="51"/>
      <c r="BB47" s="51"/>
      <c r="BC47" s="51"/>
      <c r="BD47" s="51"/>
      <c r="BE47" s="51"/>
      <c r="BF47" s="51"/>
      <c r="BG47" s="51"/>
      <c r="BH47" s="51"/>
      <c r="BI47" s="51"/>
      <c r="BJ47" s="51"/>
      <c r="BK47" s="51"/>
      <c r="BN47" s="51"/>
      <c r="BO47" s="51"/>
      <c r="BP47" s="51"/>
      <c r="BQ47" s="51"/>
      <c r="BR47" s="51"/>
      <c r="BS47" s="51"/>
      <c r="BT47" s="51"/>
      <c r="BU47" s="51"/>
      <c r="BV47" s="51"/>
      <c r="BW47" s="51"/>
      <c r="BX47" s="51"/>
    </row>
    <row r="49" spans="1:66" x14ac:dyDescent="0.2">
      <c r="A49" s="28" t="s">
        <v>48</v>
      </c>
      <c r="N49" s="28" t="s">
        <v>48</v>
      </c>
      <c r="AA49" s="28" t="s">
        <v>48</v>
      </c>
      <c r="AN49" s="28" t="s">
        <v>48</v>
      </c>
      <c r="BA49" s="28" t="s">
        <v>48</v>
      </c>
      <c r="BN49" s="28" t="s">
        <v>48</v>
      </c>
    </row>
  </sheetData>
  <mergeCells count="54">
    <mergeCell ref="A44:K44"/>
    <mergeCell ref="N44:X44"/>
    <mergeCell ref="AA44:AK44"/>
    <mergeCell ref="AN44:AX44"/>
    <mergeCell ref="BA44:BK44"/>
    <mergeCell ref="BN44:BX44"/>
    <mergeCell ref="BJ8:BK8"/>
    <mergeCell ref="BO8:BP8"/>
    <mergeCell ref="BQ8:BR8"/>
    <mergeCell ref="BS8:BT8"/>
    <mergeCell ref="BU8:BV8"/>
    <mergeCell ref="BW8:BX8"/>
    <mergeCell ref="BH8:BI8"/>
    <mergeCell ref="AF8:AG8"/>
    <mergeCell ref="AH8:AI8"/>
    <mergeCell ref="AJ8:AK8"/>
    <mergeCell ref="AO8:AP8"/>
    <mergeCell ref="AQ8:AR8"/>
    <mergeCell ref="AS8:AT8"/>
    <mergeCell ref="AU8:AV8"/>
    <mergeCell ref="AW8:AX8"/>
    <mergeCell ref="BB8:BC8"/>
    <mergeCell ref="BD8:BE8"/>
    <mergeCell ref="BF8:BG8"/>
    <mergeCell ref="AD8:AE8"/>
    <mergeCell ref="B8:C8"/>
    <mergeCell ref="D8:E8"/>
    <mergeCell ref="F8:G8"/>
    <mergeCell ref="H8:I8"/>
    <mergeCell ref="J8:K8"/>
    <mergeCell ref="O8:P8"/>
    <mergeCell ref="Q8:R8"/>
    <mergeCell ref="S8:T8"/>
    <mergeCell ref="U8:V8"/>
    <mergeCell ref="W8:X8"/>
    <mergeCell ref="AB8:AC8"/>
    <mergeCell ref="BO7:BX7"/>
    <mergeCell ref="A2:M4"/>
    <mergeCell ref="N2:Z4"/>
    <mergeCell ref="AA2:AM4"/>
    <mergeCell ref="AN2:AZ4"/>
    <mergeCell ref="BA2:BM4"/>
    <mergeCell ref="BN2:BZ4"/>
    <mergeCell ref="B7:K7"/>
    <mergeCell ref="O7:X7"/>
    <mergeCell ref="AB7:AK7"/>
    <mergeCell ref="AO7:AX7"/>
    <mergeCell ref="BB7:BK7"/>
    <mergeCell ref="BN45:BX45"/>
    <mergeCell ref="A45:K45"/>
    <mergeCell ref="N45:X45"/>
    <mergeCell ref="AA45:AK45"/>
    <mergeCell ref="AN45:AX45"/>
    <mergeCell ref="BA45:BK4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BZ49"/>
  <sheetViews>
    <sheetView topLeftCell="A4" zoomScaleNormal="100" workbookViewId="0">
      <selection activeCell="L29" sqref="L29"/>
    </sheetView>
  </sheetViews>
  <sheetFormatPr defaultRowHeight="12.75" x14ac:dyDescent="0.2"/>
  <cols>
    <col min="1" max="1" width="16.7109375" style="1" customWidth="1"/>
    <col min="2" max="11" width="5.28515625" style="1" customWidth="1"/>
    <col min="12" max="13" width="9.140625" style="1"/>
    <col min="14" max="14" width="16.7109375" style="1" customWidth="1"/>
    <col min="15" max="24" width="5.7109375" style="1" customWidth="1"/>
    <col min="25" max="26" width="9.140625" style="1"/>
    <col min="27" max="27" width="16.7109375" style="1" customWidth="1"/>
    <col min="28" max="37" width="4.85546875" style="1" customWidth="1"/>
    <col min="38" max="39" width="9.140625" style="1"/>
    <col min="40" max="40" width="16.7109375" style="1" customWidth="1"/>
    <col min="41" max="50" width="4.85546875" style="1" customWidth="1"/>
    <col min="51" max="52" width="9.140625" style="1"/>
    <col min="53" max="53" width="16.7109375" style="1" customWidth="1"/>
    <col min="54" max="63" width="4.85546875" style="1" customWidth="1"/>
    <col min="64" max="65" width="9.140625" style="1"/>
    <col min="66" max="66" width="16.7109375" style="1" customWidth="1"/>
    <col min="67" max="76" width="5.140625" style="1" customWidth="1"/>
    <col min="77" max="16384" width="9.140625" style="1"/>
  </cols>
  <sheetData>
    <row r="1" spans="1:78" x14ac:dyDescent="0.2">
      <c r="A1" s="2" t="s">
        <v>211</v>
      </c>
      <c r="B1" s="2"/>
      <c r="C1" s="2"/>
      <c r="D1" s="2"/>
      <c r="E1" s="2"/>
      <c r="F1" s="2"/>
      <c r="G1" s="2"/>
      <c r="H1" s="2"/>
      <c r="I1" s="2"/>
      <c r="J1" s="2"/>
      <c r="K1" s="2"/>
      <c r="N1" s="2" t="s">
        <v>211</v>
      </c>
      <c r="O1" s="2"/>
      <c r="P1" s="2"/>
      <c r="Q1" s="2"/>
      <c r="R1" s="2"/>
      <c r="S1" s="2"/>
      <c r="T1" s="2"/>
      <c r="U1" s="2"/>
      <c r="V1" s="2"/>
      <c r="W1" s="2"/>
      <c r="X1" s="2"/>
      <c r="AA1" s="2" t="s">
        <v>211</v>
      </c>
      <c r="AB1" s="2"/>
      <c r="AC1" s="2"/>
      <c r="AD1" s="2"/>
      <c r="AE1" s="2"/>
      <c r="AF1" s="2"/>
      <c r="AG1" s="2"/>
      <c r="AH1" s="2"/>
      <c r="AI1" s="2"/>
      <c r="AJ1" s="2"/>
      <c r="AK1" s="2"/>
      <c r="AN1" s="2" t="s">
        <v>211</v>
      </c>
      <c r="AO1" s="2"/>
      <c r="AP1" s="2"/>
      <c r="AQ1" s="2"/>
      <c r="AR1" s="2"/>
      <c r="AS1" s="2"/>
      <c r="AT1" s="2"/>
      <c r="AU1" s="2"/>
      <c r="AV1" s="2"/>
      <c r="AW1" s="2"/>
      <c r="AX1" s="2"/>
      <c r="BA1" s="2" t="s">
        <v>211</v>
      </c>
      <c r="BB1" s="2"/>
      <c r="BC1" s="2"/>
      <c r="BD1" s="2"/>
      <c r="BE1" s="2"/>
      <c r="BF1" s="2"/>
      <c r="BG1" s="2"/>
      <c r="BH1" s="2"/>
      <c r="BI1" s="2"/>
      <c r="BJ1" s="2"/>
      <c r="BK1" s="2"/>
      <c r="BN1" s="2" t="s">
        <v>211</v>
      </c>
      <c r="BO1" s="2"/>
      <c r="BP1" s="2"/>
      <c r="BQ1" s="2"/>
      <c r="BR1" s="2"/>
      <c r="BS1" s="2"/>
      <c r="BT1" s="2"/>
      <c r="BU1" s="2"/>
      <c r="BV1" s="2"/>
      <c r="BW1" s="2"/>
      <c r="BX1" s="2"/>
    </row>
    <row r="2" spans="1:78" ht="12.75" customHeight="1" x14ac:dyDescent="0.2">
      <c r="A2" s="249" t="s">
        <v>212</v>
      </c>
      <c r="B2" s="249"/>
      <c r="C2" s="249"/>
      <c r="D2" s="249"/>
      <c r="E2" s="249"/>
      <c r="F2" s="249"/>
      <c r="G2" s="249"/>
      <c r="H2" s="249"/>
      <c r="I2" s="249"/>
      <c r="J2" s="249"/>
      <c r="K2" s="249"/>
      <c r="L2" s="249"/>
      <c r="M2" s="249"/>
      <c r="N2" s="249" t="str">
        <f>$A$2</f>
        <v>Percentage of adults at each proficiency level in numeracy, by gender and labour force status</v>
      </c>
      <c r="O2" s="249"/>
      <c r="P2" s="249"/>
      <c r="Q2" s="249"/>
      <c r="R2" s="249"/>
      <c r="S2" s="249"/>
      <c r="T2" s="249"/>
      <c r="U2" s="249"/>
      <c r="V2" s="249"/>
      <c r="W2" s="249"/>
      <c r="X2" s="249"/>
      <c r="Y2" s="249"/>
      <c r="Z2" s="249"/>
      <c r="AA2" s="249" t="str">
        <f>$A$2</f>
        <v>Percentage of adults at each proficiency level in numeracy, by gender and labour force status</v>
      </c>
      <c r="AB2" s="249"/>
      <c r="AC2" s="249"/>
      <c r="AD2" s="249"/>
      <c r="AE2" s="249"/>
      <c r="AF2" s="249"/>
      <c r="AG2" s="249"/>
      <c r="AH2" s="249"/>
      <c r="AI2" s="249"/>
      <c r="AJ2" s="249"/>
      <c r="AK2" s="249"/>
      <c r="AL2" s="249"/>
      <c r="AM2" s="249"/>
      <c r="AN2" s="249" t="str">
        <f>$A$2</f>
        <v>Percentage of adults at each proficiency level in numeracy, by gender and labour force status</v>
      </c>
      <c r="AO2" s="249"/>
      <c r="AP2" s="249"/>
      <c r="AQ2" s="249"/>
      <c r="AR2" s="249"/>
      <c r="AS2" s="249"/>
      <c r="AT2" s="249"/>
      <c r="AU2" s="249"/>
      <c r="AV2" s="249"/>
      <c r="AW2" s="249"/>
      <c r="AX2" s="249"/>
      <c r="AY2" s="249"/>
      <c r="AZ2" s="249"/>
      <c r="BA2" s="249" t="str">
        <f>$A$2</f>
        <v>Percentage of adults at each proficiency level in numeracy, by gender and labour force status</v>
      </c>
      <c r="BB2" s="249"/>
      <c r="BC2" s="249"/>
      <c r="BD2" s="249"/>
      <c r="BE2" s="249"/>
      <c r="BF2" s="249"/>
      <c r="BG2" s="249"/>
      <c r="BH2" s="249"/>
      <c r="BI2" s="249"/>
      <c r="BJ2" s="249"/>
      <c r="BK2" s="249"/>
      <c r="BL2" s="249"/>
      <c r="BM2" s="249"/>
      <c r="BN2" s="249" t="str">
        <f>$A$2</f>
        <v>Percentage of adults at each proficiency level in numeracy, by gender and labour force status</v>
      </c>
      <c r="BO2" s="249"/>
      <c r="BP2" s="249"/>
      <c r="BQ2" s="249"/>
      <c r="BR2" s="249"/>
      <c r="BS2" s="249"/>
      <c r="BT2" s="249"/>
      <c r="BU2" s="249"/>
      <c r="BV2" s="249"/>
      <c r="BW2" s="249"/>
      <c r="BX2" s="249"/>
      <c r="BY2" s="249"/>
      <c r="BZ2" s="249"/>
    </row>
    <row r="3" spans="1:78" x14ac:dyDescent="0.2">
      <c r="A3" s="249"/>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row>
    <row r="4" spans="1:78"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row>
    <row r="5" spans="1:78" x14ac:dyDescent="0.2">
      <c r="A5" s="30" t="s">
        <v>201</v>
      </c>
      <c r="B5" s="30"/>
      <c r="C5" s="30"/>
      <c r="D5" s="30"/>
      <c r="E5" s="30"/>
      <c r="F5" s="30"/>
      <c r="G5" s="30"/>
      <c r="H5" s="30"/>
      <c r="I5" s="30"/>
      <c r="J5" s="30"/>
      <c r="K5" s="30"/>
      <c r="N5" s="30" t="s">
        <v>202</v>
      </c>
      <c r="O5" s="30"/>
      <c r="P5" s="30"/>
      <c r="Q5" s="30"/>
      <c r="R5" s="30"/>
      <c r="S5" s="30"/>
      <c r="T5" s="30"/>
      <c r="U5" s="30"/>
      <c r="V5" s="30"/>
      <c r="W5" s="30"/>
      <c r="X5" s="30"/>
      <c r="AA5" s="30" t="s">
        <v>203</v>
      </c>
      <c r="AB5" s="30"/>
      <c r="AC5" s="30"/>
      <c r="AD5" s="30"/>
      <c r="AE5" s="30"/>
      <c r="AF5" s="30"/>
      <c r="AG5" s="30"/>
      <c r="AH5" s="30"/>
      <c r="AI5" s="30"/>
      <c r="AJ5" s="30"/>
      <c r="AK5" s="30"/>
      <c r="AN5" s="30" t="s">
        <v>204</v>
      </c>
      <c r="AO5" s="30"/>
      <c r="AP5" s="30"/>
      <c r="AQ5" s="30"/>
      <c r="AR5" s="30"/>
      <c r="AS5" s="30"/>
      <c r="AT5" s="30"/>
      <c r="AU5" s="30"/>
      <c r="AV5" s="30"/>
      <c r="AW5" s="30"/>
      <c r="AX5" s="30"/>
      <c r="BA5" s="30" t="s">
        <v>205</v>
      </c>
      <c r="BB5" s="30"/>
      <c r="BC5" s="30"/>
      <c r="BD5" s="30"/>
      <c r="BE5" s="30"/>
      <c r="BF5" s="30"/>
      <c r="BG5" s="30"/>
      <c r="BH5" s="30"/>
      <c r="BI5" s="30"/>
      <c r="BJ5" s="30"/>
      <c r="BK5" s="30"/>
      <c r="BN5" s="30" t="s">
        <v>206</v>
      </c>
      <c r="BO5" s="30"/>
      <c r="BP5" s="30"/>
      <c r="BQ5" s="30"/>
      <c r="BR5" s="30"/>
      <c r="BS5" s="30"/>
      <c r="BT5" s="30"/>
      <c r="BU5" s="30"/>
      <c r="BV5" s="30"/>
      <c r="BW5" s="30"/>
      <c r="BX5" s="30"/>
    </row>
    <row r="6" spans="1:78" customFormat="1" x14ac:dyDescent="0.2"/>
    <row r="7" spans="1:78" ht="15" x14ac:dyDescent="0.25">
      <c r="A7" s="5"/>
      <c r="B7" s="265" t="s">
        <v>196</v>
      </c>
      <c r="C7" s="266"/>
      <c r="D7" s="266"/>
      <c r="E7" s="266"/>
      <c r="F7" s="266"/>
      <c r="G7" s="266"/>
      <c r="H7" s="266"/>
      <c r="I7" s="266"/>
      <c r="J7" s="266"/>
      <c r="K7" s="267"/>
      <c r="N7" s="5"/>
      <c r="O7" s="265" t="s">
        <v>195</v>
      </c>
      <c r="P7" s="266"/>
      <c r="Q7" s="266"/>
      <c r="R7" s="266"/>
      <c r="S7" s="266"/>
      <c r="T7" s="266"/>
      <c r="U7" s="266"/>
      <c r="V7" s="266"/>
      <c r="W7" s="266"/>
      <c r="X7" s="267"/>
      <c r="AA7" s="5"/>
      <c r="AB7" s="273" t="s">
        <v>207</v>
      </c>
      <c r="AC7" s="274"/>
      <c r="AD7" s="274"/>
      <c r="AE7" s="274"/>
      <c r="AF7" s="274"/>
      <c r="AG7" s="274"/>
      <c r="AH7" s="274"/>
      <c r="AI7" s="274"/>
      <c r="AJ7" s="274"/>
      <c r="AK7" s="275"/>
      <c r="AN7" s="5"/>
      <c r="AO7" s="265" t="s">
        <v>208</v>
      </c>
      <c r="AP7" s="266"/>
      <c r="AQ7" s="266"/>
      <c r="AR7" s="266"/>
      <c r="AS7" s="266"/>
      <c r="AT7" s="266"/>
      <c r="AU7" s="266"/>
      <c r="AV7" s="266"/>
      <c r="AW7" s="266"/>
      <c r="AX7" s="267"/>
      <c r="BA7" s="5"/>
      <c r="BB7" s="265" t="s">
        <v>209</v>
      </c>
      <c r="BC7" s="266"/>
      <c r="BD7" s="266"/>
      <c r="BE7" s="266"/>
      <c r="BF7" s="266"/>
      <c r="BG7" s="266"/>
      <c r="BH7" s="266"/>
      <c r="BI7" s="266"/>
      <c r="BJ7" s="266"/>
      <c r="BK7" s="267"/>
      <c r="BN7" s="5"/>
      <c r="BO7" s="265" t="s">
        <v>210</v>
      </c>
      <c r="BP7" s="266"/>
      <c r="BQ7" s="266"/>
      <c r="BR7" s="266"/>
      <c r="BS7" s="266"/>
      <c r="BT7" s="266"/>
      <c r="BU7" s="266"/>
      <c r="BV7" s="266"/>
      <c r="BW7" s="266"/>
      <c r="BX7" s="267"/>
    </row>
    <row r="8" spans="1:78" ht="24" customHeight="1" x14ac:dyDescent="0.2">
      <c r="A8"/>
      <c r="B8" s="250" t="s">
        <v>61</v>
      </c>
      <c r="C8" s="251"/>
      <c r="D8" s="250" t="s">
        <v>62</v>
      </c>
      <c r="E8" s="251"/>
      <c r="F8" s="250" t="s">
        <v>63</v>
      </c>
      <c r="G8" s="251"/>
      <c r="H8" s="250" t="s">
        <v>64</v>
      </c>
      <c r="I8" s="251"/>
      <c r="J8" s="250" t="s">
        <v>65</v>
      </c>
      <c r="K8" s="251"/>
      <c r="N8"/>
      <c r="O8" s="250" t="s">
        <v>61</v>
      </c>
      <c r="P8" s="251"/>
      <c r="Q8" s="250" t="s">
        <v>62</v>
      </c>
      <c r="R8" s="251"/>
      <c r="S8" s="250" t="s">
        <v>63</v>
      </c>
      <c r="T8" s="251"/>
      <c r="U8" s="250" t="s">
        <v>64</v>
      </c>
      <c r="V8" s="251"/>
      <c r="W8" s="250" t="s">
        <v>65</v>
      </c>
      <c r="X8" s="251"/>
      <c r="AA8"/>
      <c r="AB8" s="250" t="s">
        <v>61</v>
      </c>
      <c r="AC8" s="251"/>
      <c r="AD8" s="250" t="s">
        <v>62</v>
      </c>
      <c r="AE8" s="251"/>
      <c r="AF8" s="250" t="s">
        <v>63</v>
      </c>
      <c r="AG8" s="251"/>
      <c r="AH8" s="250" t="s">
        <v>64</v>
      </c>
      <c r="AI8" s="251"/>
      <c r="AJ8" s="250" t="s">
        <v>65</v>
      </c>
      <c r="AK8" s="251"/>
      <c r="AN8"/>
      <c r="AO8" s="250" t="s">
        <v>61</v>
      </c>
      <c r="AP8" s="251"/>
      <c r="AQ8" s="250" t="s">
        <v>62</v>
      </c>
      <c r="AR8" s="251"/>
      <c r="AS8" s="250" t="s">
        <v>63</v>
      </c>
      <c r="AT8" s="251"/>
      <c r="AU8" s="250" t="s">
        <v>64</v>
      </c>
      <c r="AV8" s="251"/>
      <c r="AW8" s="250" t="s">
        <v>65</v>
      </c>
      <c r="AX8" s="251"/>
      <c r="BA8"/>
      <c r="BB8" s="250" t="s">
        <v>61</v>
      </c>
      <c r="BC8" s="251"/>
      <c r="BD8" s="250" t="s">
        <v>62</v>
      </c>
      <c r="BE8" s="251"/>
      <c r="BF8" s="250" t="s">
        <v>63</v>
      </c>
      <c r="BG8" s="251"/>
      <c r="BH8" s="250" t="s">
        <v>64</v>
      </c>
      <c r="BI8" s="251"/>
      <c r="BJ8" s="250" t="s">
        <v>65</v>
      </c>
      <c r="BK8" s="251"/>
      <c r="BN8"/>
      <c r="BO8" s="250" t="s">
        <v>61</v>
      </c>
      <c r="BP8" s="251"/>
      <c r="BQ8" s="250" t="s">
        <v>62</v>
      </c>
      <c r="BR8" s="251"/>
      <c r="BS8" s="250" t="s">
        <v>63</v>
      </c>
      <c r="BT8" s="251"/>
      <c r="BU8" s="250" t="s">
        <v>64</v>
      </c>
      <c r="BV8" s="251"/>
      <c r="BW8" s="250" t="s">
        <v>65</v>
      </c>
      <c r="BX8" s="251"/>
    </row>
    <row r="9" spans="1:78" s="11" customFormat="1" ht="20.25" customHeight="1" x14ac:dyDescent="0.2">
      <c r="A9" s="8"/>
      <c r="B9" s="34" t="s">
        <v>66</v>
      </c>
      <c r="C9" s="35" t="s">
        <v>67</v>
      </c>
      <c r="D9" s="34" t="s">
        <v>66</v>
      </c>
      <c r="E9" s="35" t="s">
        <v>67</v>
      </c>
      <c r="F9" s="34" t="s">
        <v>66</v>
      </c>
      <c r="G9" s="35" t="s">
        <v>67</v>
      </c>
      <c r="H9" s="34" t="s">
        <v>66</v>
      </c>
      <c r="I9" s="35" t="s">
        <v>67</v>
      </c>
      <c r="J9" s="34" t="s">
        <v>66</v>
      </c>
      <c r="K9" s="35" t="s">
        <v>67</v>
      </c>
      <c r="N9" s="8"/>
      <c r="O9" s="34" t="s">
        <v>66</v>
      </c>
      <c r="P9" s="35" t="s">
        <v>67</v>
      </c>
      <c r="Q9" s="34" t="s">
        <v>66</v>
      </c>
      <c r="R9" s="35" t="s">
        <v>67</v>
      </c>
      <c r="S9" s="34" t="s">
        <v>66</v>
      </c>
      <c r="T9" s="35" t="s">
        <v>67</v>
      </c>
      <c r="U9" s="34" t="s">
        <v>66</v>
      </c>
      <c r="V9" s="35" t="s">
        <v>67</v>
      </c>
      <c r="W9" s="34" t="s">
        <v>66</v>
      </c>
      <c r="X9" s="35" t="s">
        <v>67</v>
      </c>
      <c r="AA9" s="8"/>
      <c r="AB9" s="34" t="s">
        <v>66</v>
      </c>
      <c r="AC9" s="35" t="s">
        <v>67</v>
      </c>
      <c r="AD9" s="34" t="s">
        <v>66</v>
      </c>
      <c r="AE9" s="35" t="s">
        <v>67</v>
      </c>
      <c r="AF9" s="34" t="s">
        <v>66</v>
      </c>
      <c r="AG9" s="35" t="s">
        <v>67</v>
      </c>
      <c r="AH9" s="34" t="s">
        <v>66</v>
      </c>
      <c r="AI9" s="35" t="s">
        <v>67</v>
      </c>
      <c r="AJ9" s="34" t="s">
        <v>66</v>
      </c>
      <c r="AK9" s="35" t="s">
        <v>67</v>
      </c>
      <c r="AN9" s="8"/>
      <c r="AO9" s="34" t="s">
        <v>66</v>
      </c>
      <c r="AP9" s="35" t="s">
        <v>67</v>
      </c>
      <c r="AQ9" s="34" t="s">
        <v>66</v>
      </c>
      <c r="AR9" s="35" t="s">
        <v>67</v>
      </c>
      <c r="AS9" s="34" t="s">
        <v>66</v>
      </c>
      <c r="AT9" s="35" t="s">
        <v>67</v>
      </c>
      <c r="AU9" s="34" t="s">
        <v>66</v>
      </c>
      <c r="AV9" s="35" t="s">
        <v>67</v>
      </c>
      <c r="AW9" s="34" t="s">
        <v>66</v>
      </c>
      <c r="AX9" s="35" t="s">
        <v>67</v>
      </c>
      <c r="BA9" s="8"/>
      <c r="BB9" s="34" t="s">
        <v>66</v>
      </c>
      <c r="BC9" s="35" t="s">
        <v>67</v>
      </c>
      <c r="BD9" s="34" t="s">
        <v>66</v>
      </c>
      <c r="BE9" s="35" t="s">
        <v>67</v>
      </c>
      <c r="BF9" s="34" t="s">
        <v>66</v>
      </c>
      <c r="BG9" s="35" t="s">
        <v>67</v>
      </c>
      <c r="BH9" s="34" t="s">
        <v>66</v>
      </c>
      <c r="BI9" s="35" t="s">
        <v>67</v>
      </c>
      <c r="BJ9" s="34" t="s">
        <v>66</v>
      </c>
      <c r="BK9" s="35" t="s">
        <v>67</v>
      </c>
      <c r="BN9" s="8"/>
      <c r="BO9" s="34" t="s">
        <v>66</v>
      </c>
      <c r="BP9" s="35" t="s">
        <v>67</v>
      </c>
      <c r="BQ9" s="34" t="s">
        <v>66</v>
      </c>
      <c r="BR9" s="35" t="s">
        <v>67</v>
      </c>
      <c r="BS9" s="34" t="s">
        <v>66</v>
      </c>
      <c r="BT9" s="35" t="s">
        <v>67</v>
      </c>
      <c r="BU9" s="34" t="s">
        <v>66</v>
      </c>
      <c r="BV9" s="35" t="s">
        <v>67</v>
      </c>
      <c r="BW9" s="34" t="s">
        <v>66</v>
      </c>
      <c r="BX9" s="35" t="s">
        <v>67</v>
      </c>
    </row>
    <row r="10" spans="1:78" x14ac:dyDescent="0.2">
      <c r="A10" s="12" t="s">
        <v>16</v>
      </c>
      <c r="B10" s="36"/>
      <c r="C10" s="36"/>
      <c r="D10" s="36"/>
      <c r="E10" s="36"/>
      <c r="F10" s="36"/>
      <c r="G10" s="36"/>
      <c r="H10" s="36"/>
      <c r="I10" s="36"/>
      <c r="J10" s="36"/>
      <c r="K10" s="40"/>
      <c r="M10" s="38"/>
      <c r="N10" s="39" t="s">
        <v>16</v>
      </c>
      <c r="O10" s="36"/>
      <c r="P10" s="36"/>
      <c r="Q10" s="36"/>
      <c r="R10" s="36"/>
      <c r="S10" s="36"/>
      <c r="T10" s="36"/>
      <c r="U10" s="36"/>
      <c r="V10" s="36"/>
      <c r="W10" s="36"/>
      <c r="X10" s="37"/>
      <c r="Z10" s="38"/>
      <c r="AA10" s="39" t="s">
        <v>16</v>
      </c>
      <c r="AB10" s="36"/>
      <c r="AC10" s="36"/>
      <c r="AD10" s="36"/>
      <c r="AE10" s="36"/>
      <c r="AF10" s="36"/>
      <c r="AG10" s="36"/>
      <c r="AH10" s="36"/>
      <c r="AI10" s="36"/>
      <c r="AJ10" s="36"/>
      <c r="AK10" s="40"/>
      <c r="AM10" s="38"/>
      <c r="AN10" s="39" t="s">
        <v>16</v>
      </c>
      <c r="AO10" s="36"/>
      <c r="AP10" s="36"/>
      <c r="AQ10" s="36"/>
      <c r="AR10" s="36"/>
      <c r="AS10" s="36"/>
      <c r="AT10" s="36"/>
      <c r="AU10" s="36"/>
      <c r="AV10" s="36"/>
      <c r="AW10" s="36"/>
      <c r="AX10" s="40"/>
      <c r="AZ10" s="38"/>
      <c r="BA10" s="39" t="s">
        <v>16</v>
      </c>
      <c r="BB10" s="36"/>
      <c r="BC10" s="36"/>
      <c r="BD10" s="36"/>
      <c r="BE10" s="36"/>
      <c r="BF10" s="36"/>
      <c r="BG10" s="36"/>
      <c r="BH10" s="36"/>
      <c r="BI10" s="36"/>
      <c r="BJ10" s="36"/>
      <c r="BK10" s="40"/>
      <c r="BM10" s="38"/>
      <c r="BN10" s="39" t="s">
        <v>16</v>
      </c>
      <c r="BO10" s="36"/>
      <c r="BP10" s="36"/>
      <c r="BQ10" s="36"/>
      <c r="BR10" s="36"/>
      <c r="BS10" s="36"/>
      <c r="BT10" s="36"/>
      <c r="BU10" s="36"/>
      <c r="BV10" s="36"/>
      <c r="BW10" s="36"/>
      <c r="BX10" s="40"/>
    </row>
    <row r="11" spans="1:78" x14ac:dyDescent="0.2">
      <c r="A11" s="14" t="s">
        <v>17</v>
      </c>
      <c r="B11"/>
      <c r="C11"/>
      <c r="D11"/>
      <c r="E11"/>
      <c r="F11"/>
      <c r="G11"/>
      <c r="H11"/>
      <c r="I11"/>
      <c r="J11"/>
      <c r="K11" s="13"/>
      <c r="M11" s="38"/>
      <c r="N11" s="41" t="s">
        <v>17</v>
      </c>
      <c r="O11"/>
      <c r="P11"/>
      <c r="Q11"/>
      <c r="R11"/>
      <c r="S11"/>
      <c r="T11"/>
      <c r="U11"/>
      <c r="V11"/>
      <c r="W11"/>
      <c r="X11" s="13"/>
      <c r="Z11" s="38"/>
      <c r="AA11" s="41" t="s">
        <v>17</v>
      </c>
      <c r="AB11"/>
      <c r="AC11"/>
      <c r="AD11"/>
      <c r="AE11"/>
      <c r="AF11"/>
      <c r="AG11"/>
      <c r="AH11"/>
      <c r="AI11"/>
      <c r="AJ11"/>
      <c r="AK11" s="13"/>
      <c r="AM11" s="38"/>
      <c r="AN11" s="41" t="s">
        <v>17</v>
      </c>
      <c r="AO11"/>
      <c r="AP11"/>
      <c r="AQ11"/>
      <c r="AR11"/>
      <c r="AS11"/>
      <c r="AT11"/>
      <c r="AU11"/>
      <c r="AV11"/>
      <c r="AW11"/>
      <c r="AX11" s="13"/>
      <c r="AZ11" s="38"/>
      <c r="BA11" s="41" t="s">
        <v>17</v>
      </c>
      <c r="BB11"/>
      <c r="BC11"/>
      <c r="BD11"/>
      <c r="BE11"/>
      <c r="BF11"/>
      <c r="BG11"/>
      <c r="BH11"/>
      <c r="BI11"/>
      <c r="BJ11"/>
      <c r="BK11" s="13"/>
      <c r="BM11" s="38"/>
      <c r="BN11" s="41" t="s">
        <v>17</v>
      </c>
      <c r="BO11"/>
      <c r="BP11"/>
      <c r="BQ11"/>
      <c r="BR11"/>
      <c r="BS11"/>
      <c r="BT11"/>
      <c r="BU11"/>
      <c r="BV11"/>
      <c r="BW11"/>
      <c r="BX11" s="13"/>
    </row>
    <row r="12" spans="1:78" x14ac:dyDescent="0.2">
      <c r="A12" s="15" t="s">
        <v>18</v>
      </c>
      <c r="B12" s="16">
        <v>6.28993955588302</v>
      </c>
      <c r="C12" s="42">
        <v>0.58846483147050599</v>
      </c>
      <c r="D12" s="16">
        <v>16.489385109608399</v>
      </c>
      <c r="E12" s="42">
        <v>1.0822553489558799</v>
      </c>
      <c r="F12" s="16">
        <v>34.074185724919403</v>
      </c>
      <c r="G12" s="42">
        <v>1.1852488979222999</v>
      </c>
      <c r="H12" s="16">
        <v>31.1987548271536</v>
      </c>
      <c r="I12" s="42">
        <v>1.12265099158728</v>
      </c>
      <c r="J12" s="16">
        <v>9.5025646069657999</v>
      </c>
      <c r="K12" s="43">
        <v>0.65446344906287002</v>
      </c>
      <c r="M12" s="155"/>
      <c r="N12" s="28" t="s">
        <v>18</v>
      </c>
      <c r="O12" s="16">
        <v>5.1646668500454096</v>
      </c>
      <c r="P12" s="42">
        <v>0.62212473547664704</v>
      </c>
      <c r="Q12" s="16">
        <v>12.2211970671617</v>
      </c>
      <c r="R12" s="42">
        <v>0.87905537819200497</v>
      </c>
      <c r="S12" s="16">
        <v>30.1121007163147</v>
      </c>
      <c r="T12" s="42">
        <v>1.21608508657578</v>
      </c>
      <c r="U12" s="16">
        <v>34.0131358280805</v>
      </c>
      <c r="V12" s="42">
        <v>1.1854083994029401</v>
      </c>
      <c r="W12" s="16">
        <v>17.1199497523201</v>
      </c>
      <c r="X12" s="43">
        <v>1.0160853781388299</v>
      </c>
      <c r="Z12" s="155"/>
      <c r="AA12" s="28" t="s">
        <v>18</v>
      </c>
      <c r="AB12" s="16">
        <v>3.7570064381405999</v>
      </c>
      <c r="AC12" s="42">
        <v>0.50551024159084201</v>
      </c>
      <c r="AD12" s="16">
        <v>13.950013324443701</v>
      </c>
      <c r="AE12" s="42">
        <v>1.0869924384599801</v>
      </c>
      <c r="AF12" s="16">
        <v>35.195141152220401</v>
      </c>
      <c r="AG12" s="42">
        <v>1.5899307556840201</v>
      </c>
      <c r="AH12" s="16">
        <v>35.481775241062103</v>
      </c>
      <c r="AI12" s="42">
        <v>1.5372141342527399</v>
      </c>
      <c r="AJ12" s="16">
        <v>11.465271374773801</v>
      </c>
      <c r="AK12" s="43">
        <v>0.84478117603150205</v>
      </c>
      <c r="AM12" s="155"/>
      <c r="AN12" s="28" t="s">
        <v>18</v>
      </c>
      <c r="AO12" s="16">
        <v>12.6686011468078</v>
      </c>
      <c r="AP12" s="42">
        <v>1.70821203936054</v>
      </c>
      <c r="AQ12" s="16">
        <v>23.8130142772707</v>
      </c>
      <c r="AR12" s="42">
        <v>2.1916136270125</v>
      </c>
      <c r="AS12" s="16">
        <v>34.129180743269799</v>
      </c>
      <c r="AT12" s="42">
        <v>2.57942862245139</v>
      </c>
      <c r="AU12" s="16">
        <v>23.538143340063399</v>
      </c>
      <c r="AV12" s="42">
        <v>2.3222442718895202</v>
      </c>
      <c r="AW12" s="16">
        <v>5.6108811732484396</v>
      </c>
      <c r="AX12" s="43">
        <v>1.2601100834786501</v>
      </c>
      <c r="AZ12" s="155"/>
      <c r="BA12" s="28" t="s">
        <v>18</v>
      </c>
      <c r="BB12" s="16">
        <v>4.0542608605387596</v>
      </c>
      <c r="BC12" s="42">
        <v>0.59594705214462995</v>
      </c>
      <c r="BD12" s="16">
        <v>11.4066908854298</v>
      </c>
      <c r="BE12" s="42">
        <v>0.88720949525404802</v>
      </c>
      <c r="BF12" s="16">
        <v>30.1829021037491</v>
      </c>
      <c r="BG12" s="42">
        <v>1.3663953760302501</v>
      </c>
      <c r="BH12" s="16">
        <v>36.077805922212001</v>
      </c>
      <c r="BI12" s="42">
        <v>1.3135171679732001</v>
      </c>
      <c r="BJ12" s="16">
        <v>18.1365491390074</v>
      </c>
      <c r="BK12" s="43">
        <v>1.0010253308014301</v>
      </c>
      <c r="BM12" s="155"/>
      <c r="BN12" s="28" t="s">
        <v>18</v>
      </c>
      <c r="BO12" s="16">
        <v>12.1291657302316</v>
      </c>
      <c r="BP12" s="42">
        <v>2.2871580792681101</v>
      </c>
      <c r="BQ12" s="16">
        <v>18.017990215052599</v>
      </c>
      <c r="BR12" s="42">
        <v>2.9644651715011499</v>
      </c>
      <c r="BS12" s="16">
        <v>32.156461331249503</v>
      </c>
      <c r="BT12" s="42">
        <v>3.5552161262496198</v>
      </c>
      <c r="BU12" s="16">
        <v>24.799742146360298</v>
      </c>
      <c r="BV12" s="42">
        <v>3.2704404061967902</v>
      </c>
      <c r="BW12" s="16">
        <v>12.6248698642933</v>
      </c>
      <c r="BX12" s="43">
        <v>3.04164934572696</v>
      </c>
      <c r="BZ12" s="44"/>
    </row>
    <row r="13" spans="1:78" ht="12.75" customHeight="1" x14ac:dyDescent="0.2">
      <c r="A13" s="15" t="s">
        <v>19</v>
      </c>
      <c r="B13" s="16">
        <v>3.60150721840234</v>
      </c>
      <c r="C13" s="42">
        <v>0.50437846534553599</v>
      </c>
      <c r="D13" s="16">
        <v>12.747277593934401</v>
      </c>
      <c r="E13" s="42">
        <v>0.85332395375675796</v>
      </c>
      <c r="F13" s="16">
        <v>37.122232051569398</v>
      </c>
      <c r="G13" s="42">
        <v>1.2939147504689801</v>
      </c>
      <c r="H13" s="16">
        <v>34.966709246120502</v>
      </c>
      <c r="I13" s="42">
        <v>1.2512317175585399</v>
      </c>
      <c r="J13" s="16">
        <v>9.7385193916229404</v>
      </c>
      <c r="K13" s="43">
        <v>0.67740823055732702</v>
      </c>
      <c r="M13" s="155"/>
      <c r="N13" s="28" t="s">
        <v>19</v>
      </c>
      <c r="O13" s="16">
        <v>3.2002749749348198</v>
      </c>
      <c r="P13" s="42">
        <v>0.495542482075713</v>
      </c>
      <c r="Q13" s="16">
        <v>8.9689689179687999</v>
      </c>
      <c r="R13" s="42">
        <v>0.82815583630542</v>
      </c>
      <c r="S13" s="16">
        <v>29.127521405865298</v>
      </c>
      <c r="T13" s="42">
        <v>1.1424871177106799</v>
      </c>
      <c r="U13" s="16">
        <v>39.355416155709399</v>
      </c>
      <c r="V13" s="42">
        <v>1.2526429079753201</v>
      </c>
      <c r="W13" s="16">
        <v>17.5166932343502</v>
      </c>
      <c r="X13" s="43">
        <v>0.93464863558220102</v>
      </c>
      <c r="Z13" s="155"/>
      <c r="AA13" s="28" t="s">
        <v>19</v>
      </c>
      <c r="AB13" s="16">
        <v>2.5815572967345699</v>
      </c>
      <c r="AC13" s="42">
        <v>0.52389937015458499</v>
      </c>
      <c r="AD13" s="16">
        <v>11.909729488668701</v>
      </c>
      <c r="AE13" s="42">
        <v>0.97726752876980305</v>
      </c>
      <c r="AF13" s="16">
        <v>36.4799755928913</v>
      </c>
      <c r="AG13" s="42">
        <v>1.51164203747246</v>
      </c>
      <c r="AH13" s="16">
        <v>37.8855168875644</v>
      </c>
      <c r="AI13" s="42">
        <v>1.5017045705193801</v>
      </c>
      <c r="AJ13" s="16">
        <v>11.143220734141</v>
      </c>
      <c r="AK13" s="43">
        <v>0.81378110716799901</v>
      </c>
      <c r="AM13" s="155"/>
      <c r="AN13" s="28" t="s">
        <v>19</v>
      </c>
      <c r="AO13" s="16">
        <v>6.7274260731674298</v>
      </c>
      <c r="AP13" s="42">
        <v>1.18297445187485</v>
      </c>
      <c r="AQ13" s="16">
        <v>16.007889699465501</v>
      </c>
      <c r="AR13" s="42">
        <v>1.67195314906906</v>
      </c>
      <c r="AS13" s="16">
        <v>41.560407254847497</v>
      </c>
      <c r="AT13" s="42">
        <v>2.2304422009531502</v>
      </c>
      <c r="AU13" s="16">
        <v>29.229301505612501</v>
      </c>
      <c r="AV13" s="42">
        <v>1.98232327865692</v>
      </c>
      <c r="AW13" s="16">
        <v>6.47497546690711</v>
      </c>
      <c r="AX13" s="43">
        <v>1.12446303951571</v>
      </c>
      <c r="AZ13" s="155"/>
      <c r="BA13" s="28" t="s">
        <v>19</v>
      </c>
      <c r="BB13" s="16">
        <v>2.7415000020421698</v>
      </c>
      <c r="BC13" s="42">
        <v>0.45175836263788599</v>
      </c>
      <c r="BD13" s="16">
        <v>7.8377195386334</v>
      </c>
      <c r="BE13" s="42">
        <v>0.81703892336841799</v>
      </c>
      <c r="BF13" s="16">
        <v>28.679543669979999</v>
      </c>
      <c r="BG13" s="42">
        <v>1.22423559901751</v>
      </c>
      <c r="BH13" s="16">
        <v>41.5283024684989</v>
      </c>
      <c r="BI13" s="42">
        <v>1.4424070559894699</v>
      </c>
      <c r="BJ13" s="16">
        <v>19.212934320845498</v>
      </c>
      <c r="BK13" s="43">
        <v>1.0719270643312899</v>
      </c>
      <c r="BM13" s="155"/>
      <c r="BN13" s="28" t="s">
        <v>19</v>
      </c>
      <c r="BO13" s="16">
        <v>5.3469464007286396</v>
      </c>
      <c r="BP13" s="42">
        <v>1.46300744001106</v>
      </c>
      <c r="BQ13" s="16">
        <v>14.3632610856312</v>
      </c>
      <c r="BR13" s="42">
        <v>2.12739865093751</v>
      </c>
      <c r="BS13" s="16">
        <v>33.661031239044199</v>
      </c>
      <c r="BT13" s="42">
        <v>2.5776958381245501</v>
      </c>
      <c r="BU13" s="16">
        <v>34.297960038653798</v>
      </c>
      <c r="BV13" s="42">
        <v>2.7823521949766099</v>
      </c>
      <c r="BW13" s="16">
        <v>12.3308012359422</v>
      </c>
      <c r="BX13" s="43">
        <v>1.84973128248986</v>
      </c>
      <c r="BZ13" s="44"/>
    </row>
    <row r="14" spans="1:78" x14ac:dyDescent="0.2">
      <c r="A14" s="15" t="s">
        <v>20</v>
      </c>
      <c r="B14" s="16">
        <v>6.8251911553040596</v>
      </c>
      <c r="C14" s="42">
        <v>0.46555582381599597</v>
      </c>
      <c r="D14" s="16">
        <v>18.550979965993399</v>
      </c>
      <c r="E14" s="42">
        <v>0.71649561208719403</v>
      </c>
      <c r="F14" s="16">
        <v>34.488917499268403</v>
      </c>
      <c r="G14" s="42">
        <v>0.89063133644558001</v>
      </c>
      <c r="H14" s="16">
        <v>30.321898533521502</v>
      </c>
      <c r="I14" s="42">
        <v>0.88143723159443399</v>
      </c>
      <c r="J14" s="16">
        <v>8.8664640516311994</v>
      </c>
      <c r="K14" s="43">
        <v>0.55893585998662798</v>
      </c>
      <c r="M14" s="155"/>
      <c r="N14" s="28" t="s">
        <v>20</v>
      </c>
      <c r="O14" s="16">
        <v>4.9891437157605001</v>
      </c>
      <c r="P14" s="42">
        <v>0.33771635232264602</v>
      </c>
      <c r="Q14" s="16">
        <v>14.336118882802401</v>
      </c>
      <c r="R14" s="42">
        <v>0.59521763179938902</v>
      </c>
      <c r="S14" s="16">
        <v>29.236852666312402</v>
      </c>
      <c r="T14" s="42">
        <v>0.85653797992896397</v>
      </c>
      <c r="U14" s="16">
        <v>34.406612803866601</v>
      </c>
      <c r="V14" s="42">
        <v>0.95012936725976505</v>
      </c>
      <c r="W14" s="16">
        <v>16.2286137377274</v>
      </c>
      <c r="X14" s="43">
        <v>0.67578426704799099</v>
      </c>
      <c r="Z14" s="155"/>
      <c r="AA14" s="28" t="s">
        <v>20</v>
      </c>
      <c r="AB14" s="16">
        <v>4.7515204551294898</v>
      </c>
      <c r="AC14" s="42">
        <v>0.46386362100885298</v>
      </c>
      <c r="AD14" s="16">
        <v>16.9645044657901</v>
      </c>
      <c r="AE14" s="42">
        <v>0.81386998387849097</v>
      </c>
      <c r="AF14" s="16">
        <v>35.125230082552001</v>
      </c>
      <c r="AG14" s="42">
        <v>1.12785195155786</v>
      </c>
      <c r="AH14" s="16">
        <v>33.211322835871201</v>
      </c>
      <c r="AI14" s="42">
        <v>1.09187345940739</v>
      </c>
      <c r="AJ14" s="16">
        <v>9.9427035723024506</v>
      </c>
      <c r="AK14" s="43">
        <v>0.61657091165601297</v>
      </c>
      <c r="AM14" s="155"/>
      <c r="AN14" s="28" t="s">
        <v>20</v>
      </c>
      <c r="AO14" s="16">
        <v>13.6458980921267</v>
      </c>
      <c r="AP14" s="42">
        <v>1.1057483684740701</v>
      </c>
      <c r="AQ14" s="16">
        <v>24.184033073667599</v>
      </c>
      <c r="AR14" s="42">
        <v>1.38145083176061</v>
      </c>
      <c r="AS14" s="16">
        <v>33.9069392275089</v>
      </c>
      <c r="AT14" s="42">
        <v>1.54029206287176</v>
      </c>
      <c r="AU14" s="16">
        <v>22.4262958745574</v>
      </c>
      <c r="AV14" s="42">
        <v>1.3978807340775701</v>
      </c>
      <c r="AW14" s="16">
        <v>5.8156150560117696</v>
      </c>
      <c r="AX14" s="43">
        <v>0.931139445654802</v>
      </c>
      <c r="AZ14" s="155"/>
      <c r="BA14" s="28" t="s">
        <v>20</v>
      </c>
      <c r="BB14" s="16">
        <v>3.9567975615954101</v>
      </c>
      <c r="BC14" s="42">
        <v>0.333180399303519</v>
      </c>
      <c r="BD14" s="16">
        <v>13.4108708819494</v>
      </c>
      <c r="BE14" s="42">
        <v>0.63468267157972003</v>
      </c>
      <c r="BF14" s="16">
        <v>29.401736714862601</v>
      </c>
      <c r="BG14" s="42">
        <v>0.87072557076615897</v>
      </c>
      <c r="BH14" s="16">
        <v>35.569758866940298</v>
      </c>
      <c r="BI14" s="42">
        <v>1.0231836449891401</v>
      </c>
      <c r="BJ14" s="16">
        <v>17.636176560736899</v>
      </c>
      <c r="BK14" s="43">
        <v>0.787725126368789</v>
      </c>
      <c r="BM14" s="155"/>
      <c r="BN14" s="28" t="s">
        <v>20</v>
      </c>
      <c r="BO14" s="16">
        <v>10.9155312765846</v>
      </c>
      <c r="BP14" s="42">
        <v>1.22375858041278</v>
      </c>
      <c r="BQ14" s="16">
        <v>20.161491886420901</v>
      </c>
      <c r="BR14" s="42">
        <v>1.67663920600578</v>
      </c>
      <c r="BS14" s="16">
        <v>29.858182798980899</v>
      </c>
      <c r="BT14" s="42">
        <v>2.2368423023088</v>
      </c>
      <c r="BU14" s="16">
        <v>29.760944241454599</v>
      </c>
      <c r="BV14" s="42">
        <v>2.1021268102516499</v>
      </c>
      <c r="BW14" s="16">
        <v>9.2987030160985498</v>
      </c>
      <c r="BX14" s="43">
        <v>1.3121160356380599</v>
      </c>
      <c r="BZ14" s="44"/>
    </row>
    <row r="15" spans="1:78" x14ac:dyDescent="0.2">
      <c r="A15" s="15" t="s">
        <v>21</v>
      </c>
      <c r="B15" s="16">
        <v>2.0935906220423699</v>
      </c>
      <c r="C15" s="42">
        <v>0.54018982199105103</v>
      </c>
      <c r="D15" s="16">
        <v>12.708200880057801</v>
      </c>
      <c r="E15" s="42">
        <v>1.07765966862831</v>
      </c>
      <c r="F15" s="16">
        <v>37.272429512584402</v>
      </c>
      <c r="G15" s="42">
        <v>1.45502918186754</v>
      </c>
      <c r="H15" s="16">
        <v>38.149741655691599</v>
      </c>
      <c r="I15" s="42">
        <v>1.46570460044169</v>
      </c>
      <c r="J15" s="16">
        <v>9.1034671267362306</v>
      </c>
      <c r="K15" s="43">
        <v>0.88564277846917405</v>
      </c>
      <c r="M15" s="155"/>
      <c r="N15" s="28" t="s">
        <v>21</v>
      </c>
      <c r="O15" s="16">
        <v>1.3825086553663899</v>
      </c>
      <c r="P15" s="42">
        <v>0.38434461829930799</v>
      </c>
      <c r="Q15" s="16">
        <v>9.5554905800144194</v>
      </c>
      <c r="R15" s="42">
        <v>1.00506369006198</v>
      </c>
      <c r="S15" s="16">
        <v>32.224509404584701</v>
      </c>
      <c r="T15" s="42">
        <v>1.8052104795801001</v>
      </c>
      <c r="U15" s="16">
        <v>42.533181036950303</v>
      </c>
      <c r="V15" s="42">
        <v>2.2008774431383999</v>
      </c>
      <c r="W15" s="16">
        <v>13.7342380079207</v>
      </c>
      <c r="X15" s="43">
        <v>1.41963191288899</v>
      </c>
      <c r="Z15" s="155"/>
      <c r="AA15" s="28" t="s">
        <v>21</v>
      </c>
      <c r="AB15" s="16">
        <v>1.7492206868510001</v>
      </c>
      <c r="AC15" s="42">
        <v>0.76799647289045403</v>
      </c>
      <c r="AD15" s="16">
        <v>11.641991592176399</v>
      </c>
      <c r="AE15" s="42">
        <v>1.5000305029343</v>
      </c>
      <c r="AF15" s="16">
        <v>37.588922864235897</v>
      </c>
      <c r="AG15" s="42">
        <v>1.9724606010460899</v>
      </c>
      <c r="AH15" s="16">
        <v>38.589789115581702</v>
      </c>
      <c r="AI15" s="42">
        <v>2.04572228832544</v>
      </c>
      <c r="AJ15" s="16">
        <v>10.430075741154999</v>
      </c>
      <c r="AK15" s="43">
        <v>1.2761634355711999</v>
      </c>
      <c r="AM15" s="155"/>
      <c r="AN15" s="28" t="s">
        <v>21</v>
      </c>
      <c r="AO15" s="16">
        <v>2.7499769751651399</v>
      </c>
      <c r="AP15" s="42">
        <v>0.79288653024882905</v>
      </c>
      <c r="AQ15" s="16">
        <v>14.7874750816315</v>
      </c>
      <c r="AR15" s="42">
        <v>2.1024391445962598</v>
      </c>
      <c r="AS15" s="16">
        <v>37.447391543800897</v>
      </c>
      <c r="AT15" s="42">
        <v>3.2610208446371298</v>
      </c>
      <c r="AU15" s="16">
        <v>38.084247580615902</v>
      </c>
      <c r="AV15" s="42">
        <v>2.9476734994867102</v>
      </c>
      <c r="AW15" s="16">
        <v>6.9309088187865804</v>
      </c>
      <c r="AX15" s="43">
        <v>1.4884706925786599</v>
      </c>
      <c r="AZ15" s="155"/>
      <c r="BA15" s="28" t="s">
        <v>21</v>
      </c>
      <c r="BB15" s="16">
        <v>0.95275535060012595</v>
      </c>
      <c r="BC15" s="42">
        <v>0.39481311256632501</v>
      </c>
      <c r="BD15" s="16">
        <v>7.7002535386488802</v>
      </c>
      <c r="BE15" s="42">
        <v>1.1980139416679401</v>
      </c>
      <c r="BF15" s="16">
        <v>31.943094840462301</v>
      </c>
      <c r="BG15" s="42">
        <v>2.1476393167313099</v>
      </c>
      <c r="BH15" s="16">
        <v>44.455938066072598</v>
      </c>
      <c r="BI15" s="42">
        <v>2.5646088871825699</v>
      </c>
      <c r="BJ15" s="16">
        <v>14.9479582042161</v>
      </c>
      <c r="BK15" s="43">
        <v>1.6494015681662799</v>
      </c>
      <c r="BM15" s="155"/>
      <c r="BN15" s="28" t="s">
        <v>21</v>
      </c>
      <c r="BO15" s="16">
        <v>2.82021433928398</v>
      </c>
      <c r="BP15" s="42">
        <v>1.0949496093598801</v>
      </c>
      <c r="BQ15" s="16">
        <v>15.8506116632222</v>
      </c>
      <c r="BR15" s="42">
        <v>3.26796856801821</v>
      </c>
      <c r="BS15" s="16">
        <v>33.926615500204498</v>
      </c>
      <c r="BT15" s="42">
        <v>3.61980902066745</v>
      </c>
      <c r="BU15" s="16">
        <v>37.277033805772</v>
      </c>
      <c r="BV15" s="42">
        <v>3.6978821509165001</v>
      </c>
      <c r="BW15" s="16">
        <v>10.125524691517301</v>
      </c>
      <c r="BX15" s="43">
        <v>2.2126742472210101</v>
      </c>
      <c r="BZ15" s="44"/>
    </row>
    <row r="16" spans="1:78" x14ac:dyDescent="0.2">
      <c r="A16" s="15" t="s">
        <v>22</v>
      </c>
      <c r="B16" s="16">
        <v>3.4502128428059202</v>
      </c>
      <c r="C16" s="42">
        <v>0.36104378853768099</v>
      </c>
      <c r="D16" s="16">
        <v>11.9082041065297</v>
      </c>
      <c r="E16" s="42">
        <v>0.65891198891088698</v>
      </c>
      <c r="F16" s="16">
        <v>33.901428964423303</v>
      </c>
      <c r="G16" s="42">
        <v>0.99487996410511603</v>
      </c>
      <c r="H16" s="16">
        <v>38.037951298949601</v>
      </c>
      <c r="I16" s="42">
        <v>1.05131250495562</v>
      </c>
      <c r="J16" s="16">
        <v>12.4503779177744</v>
      </c>
      <c r="K16" s="43">
        <v>0.60695365409111202</v>
      </c>
      <c r="M16" s="155"/>
      <c r="N16" s="28" t="s">
        <v>22</v>
      </c>
      <c r="O16" s="16">
        <v>3.3690040684653901</v>
      </c>
      <c r="P16" s="42">
        <v>0.375769947310302</v>
      </c>
      <c r="Q16" s="16">
        <v>9.7610560186518107</v>
      </c>
      <c r="R16" s="42">
        <v>0.79220625781070897</v>
      </c>
      <c r="S16" s="16">
        <v>27.603043550917299</v>
      </c>
      <c r="T16" s="42">
        <v>1.12322850474011</v>
      </c>
      <c r="U16" s="16">
        <v>38.053370814500497</v>
      </c>
      <c r="V16" s="42">
        <v>1.11711963229817</v>
      </c>
      <c r="W16" s="16">
        <v>20.6999339618405</v>
      </c>
      <c r="X16" s="43">
        <v>0.75512406916587305</v>
      </c>
      <c r="Z16" s="155"/>
      <c r="AA16" s="28" t="s">
        <v>22</v>
      </c>
      <c r="AB16" s="16">
        <v>2.2233497457105802</v>
      </c>
      <c r="AC16" s="42">
        <v>0.35262340798548297</v>
      </c>
      <c r="AD16" s="16">
        <v>9.6694729337271497</v>
      </c>
      <c r="AE16" s="42">
        <v>0.64428096060802598</v>
      </c>
      <c r="AF16" s="16">
        <v>32.432337967799903</v>
      </c>
      <c r="AG16" s="42">
        <v>1.1425534665585899</v>
      </c>
      <c r="AH16" s="16">
        <v>41.372069106193798</v>
      </c>
      <c r="AI16" s="42">
        <v>1.1795135991027299</v>
      </c>
      <c r="AJ16" s="16">
        <v>14.2664645899051</v>
      </c>
      <c r="AK16" s="43">
        <v>0.73753444568174698</v>
      </c>
      <c r="AM16" s="155"/>
      <c r="AN16" s="28" t="s">
        <v>22</v>
      </c>
      <c r="AO16" s="16">
        <v>7.2507336708985699</v>
      </c>
      <c r="AP16" s="42">
        <v>0.96454008460389595</v>
      </c>
      <c r="AQ16" s="16">
        <v>18.905474044193099</v>
      </c>
      <c r="AR16" s="42">
        <v>1.9165278738498199</v>
      </c>
      <c r="AS16" s="16">
        <v>38.589126089214702</v>
      </c>
      <c r="AT16" s="42">
        <v>2.44402139170725</v>
      </c>
      <c r="AU16" s="16">
        <v>28.235400606313199</v>
      </c>
      <c r="AV16" s="42">
        <v>2.2385003454036898</v>
      </c>
      <c r="AW16" s="16">
        <v>7.0192655893803204</v>
      </c>
      <c r="AX16" s="43">
        <v>1.1321679365083701</v>
      </c>
      <c r="AZ16" s="155"/>
      <c r="BA16" s="28" t="s">
        <v>22</v>
      </c>
      <c r="BB16" s="16">
        <v>2.65391723424157</v>
      </c>
      <c r="BC16" s="42">
        <v>0.38904055700316598</v>
      </c>
      <c r="BD16" s="16">
        <v>7.76379114413428</v>
      </c>
      <c r="BE16" s="42">
        <v>0.77309399753089103</v>
      </c>
      <c r="BF16" s="16">
        <v>26.071044003945101</v>
      </c>
      <c r="BG16" s="42">
        <v>1.2106563727100299</v>
      </c>
      <c r="BH16" s="16">
        <v>40.255488206190698</v>
      </c>
      <c r="BI16" s="42">
        <v>1.3746163845357799</v>
      </c>
      <c r="BJ16" s="16">
        <v>23.255759411488398</v>
      </c>
      <c r="BK16" s="43">
        <v>0.96239981217688197</v>
      </c>
      <c r="BM16" s="155"/>
      <c r="BN16" s="28" t="s">
        <v>22</v>
      </c>
      <c r="BO16" s="16">
        <v>6.5879476046615801</v>
      </c>
      <c r="BP16" s="42">
        <v>1.27750529305689</v>
      </c>
      <c r="BQ16" s="16">
        <v>18.761306249226902</v>
      </c>
      <c r="BR16" s="42">
        <v>2.24704338817511</v>
      </c>
      <c r="BS16" s="16">
        <v>35.0420255429759</v>
      </c>
      <c r="BT16" s="42">
        <v>2.35165386912862</v>
      </c>
      <c r="BU16" s="16">
        <v>29.420329486576399</v>
      </c>
      <c r="BV16" s="42">
        <v>2.2825595188410901</v>
      </c>
      <c r="BW16" s="16">
        <v>10.0759654901254</v>
      </c>
      <c r="BX16" s="43">
        <v>1.5787918093637201</v>
      </c>
      <c r="BZ16" s="44"/>
    </row>
    <row r="17" spans="1:78" x14ac:dyDescent="0.2">
      <c r="A17" s="15" t="s">
        <v>23</v>
      </c>
      <c r="B17" s="16">
        <v>2.14124969410459</v>
      </c>
      <c r="C17" s="42">
        <v>0.29014515918394801</v>
      </c>
      <c r="D17" s="16">
        <v>13.0601263138112</v>
      </c>
      <c r="E17" s="42">
        <v>0.74783718279423805</v>
      </c>
      <c r="F17" s="16">
        <v>37.915758923814998</v>
      </c>
      <c r="G17" s="42">
        <v>0.86460306098633299</v>
      </c>
      <c r="H17" s="16">
        <v>37.751693494004002</v>
      </c>
      <c r="I17" s="42">
        <v>0.88251214742864303</v>
      </c>
      <c r="J17" s="16">
        <v>8.9168333571642204</v>
      </c>
      <c r="K17" s="43">
        <v>0.57004672838805104</v>
      </c>
      <c r="M17" s="155"/>
      <c r="N17" s="28" t="s">
        <v>23</v>
      </c>
      <c r="O17" s="16">
        <v>2.7031755694024802</v>
      </c>
      <c r="P17" s="42">
        <v>0.33544173381863401</v>
      </c>
      <c r="Q17" s="16">
        <v>10.6058645668381</v>
      </c>
      <c r="R17" s="42">
        <v>0.69042933346451496</v>
      </c>
      <c r="S17" s="16">
        <v>34.2869516068587</v>
      </c>
      <c r="T17" s="42">
        <v>1.0865558065594401</v>
      </c>
      <c r="U17" s="16">
        <v>38.215333104623298</v>
      </c>
      <c r="V17" s="42">
        <v>1.0291122731241999</v>
      </c>
      <c r="W17" s="16">
        <v>13.6231971306976</v>
      </c>
      <c r="X17" s="43">
        <v>0.66536354597369296</v>
      </c>
      <c r="Z17" s="155"/>
      <c r="AA17" s="28" t="s">
        <v>23</v>
      </c>
      <c r="AB17" s="16">
        <v>1.4942807623526799</v>
      </c>
      <c r="AC17" s="42">
        <v>0.27796322152783298</v>
      </c>
      <c r="AD17" s="16">
        <v>11.8889568887791</v>
      </c>
      <c r="AE17" s="42">
        <v>0.85583158344882404</v>
      </c>
      <c r="AF17" s="16">
        <v>36.832531088904901</v>
      </c>
      <c r="AG17" s="42">
        <v>0.95392063234106494</v>
      </c>
      <c r="AH17" s="16">
        <v>39.991699760864599</v>
      </c>
      <c r="AI17" s="42">
        <v>1.0293924987092</v>
      </c>
      <c r="AJ17" s="16">
        <v>9.7925314990987093</v>
      </c>
      <c r="AK17" s="43">
        <v>0.69229072383850998</v>
      </c>
      <c r="AM17" s="155"/>
      <c r="AN17" s="28" t="s">
        <v>23</v>
      </c>
      <c r="AO17" s="16">
        <v>4.2637007344625699</v>
      </c>
      <c r="AP17" s="42">
        <v>0.773215390168977</v>
      </c>
      <c r="AQ17" s="16">
        <v>17.030165798713899</v>
      </c>
      <c r="AR17" s="42">
        <v>1.53916628717035</v>
      </c>
      <c r="AS17" s="16">
        <v>41.8543348096578</v>
      </c>
      <c r="AT17" s="42">
        <v>1.77371952690049</v>
      </c>
      <c r="AU17" s="16">
        <v>30.8509300230074</v>
      </c>
      <c r="AV17" s="42">
        <v>1.65395874734568</v>
      </c>
      <c r="AW17" s="16">
        <v>6.0008686341583202</v>
      </c>
      <c r="AX17" s="43">
        <v>0.91569682459537904</v>
      </c>
      <c r="AZ17" s="155"/>
      <c r="BA17" s="28" t="s">
        <v>23</v>
      </c>
      <c r="BB17" s="16">
        <v>1.98476651515562</v>
      </c>
      <c r="BC17" s="42">
        <v>0.31997996056889899</v>
      </c>
      <c r="BD17" s="16">
        <v>9.5570703177918208</v>
      </c>
      <c r="BE17" s="42">
        <v>0.77668970625417399</v>
      </c>
      <c r="BF17" s="16">
        <v>33.6898597643508</v>
      </c>
      <c r="BG17" s="42">
        <v>1.2414408663576499</v>
      </c>
      <c r="BH17" s="16">
        <v>39.231051104393003</v>
      </c>
      <c r="BI17" s="42">
        <v>1.21842461622507</v>
      </c>
      <c r="BJ17" s="16">
        <v>15.5160761071417</v>
      </c>
      <c r="BK17" s="43">
        <v>0.77353400940353201</v>
      </c>
      <c r="BM17" s="155"/>
      <c r="BN17" s="28" t="s">
        <v>23</v>
      </c>
      <c r="BO17" s="16">
        <v>5.5973986673511602</v>
      </c>
      <c r="BP17" s="42">
        <v>1.0215030196350099</v>
      </c>
      <c r="BQ17" s="16">
        <v>15.0213816191226</v>
      </c>
      <c r="BR17" s="42">
        <v>1.5828829511714499</v>
      </c>
      <c r="BS17" s="16">
        <v>37.508935678092001</v>
      </c>
      <c r="BT17" s="42">
        <v>2.05944534372026</v>
      </c>
      <c r="BU17" s="16">
        <v>35.282074187825202</v>
      </c>
      <c r="BV17" s="42">
        <v>2.1635233132926901</v>
      </c>
      <c r="BW17" s="16">
        <v>6.5902098476090902</v>
      </c>
      <c r="BX17" s="43">
        <v>1.0723983872548399</v>
      </c>
      <c r="BZ17" s="44"/>
    </row>
    <row r="18" spans="1:78" x14ac:dyDescent="0.2">
      <c r="A18" s="15" t="s">
        <v>24</v>
      </c>
      <c r="B18" s="16">
        <v>3.1844167808291699</v>
      </c>
      <c r="C18" s="42">
        <v>0.41530411161142999</v>
      </c>
      <c r="D18" s="16">
        <v>10.629792321783601</v>
      </c>
      <c r="E18" s="42">
        <v>0.83441818675551804</v>
      </c>
      <c r="F18" s="16">
        <v>32.411947839036301</v>
      </c>
      <c r="G18" s="42">
        <v>1.17279477440221</v>
      </c>
      <c r="H18" s="16">
        <v>38.458909779146303</v>
      </c>
      <c r="I18" s="42">
        <v>1.0847909004357701</v>
      </c>
      <c r="J18" s="16">
        <v>15.3149332792047</v>
      </c>
      <c r="K18" s="43">
        <v>0.74770261211692302</v>
      </c>
      <c r="M18" s="155"/>
      <c r="N18" s="28" t="s">
        <v>24</v>
      </c>
      <c r="O18" s="16">
        <v>3.0519148508530001</v>
      </c>
      <c r="P18" s="42">
        <v>0.38159527929973502</v>
      </c>
      <c r="Q18" s="16">
        <v>8.8097540101289997</v>
      </c>
      <c r="R18" s="42">
        <v>0.66684357430418295</v>
      </c>
      <c r="S18" s="16">
        <v>26.255401817963399</v>
      </c>
      <c r="T18" s="42">
        <v>1.0615712268538999</v>
      </c>
      <c r="U18" s="16">
        <v>38.371963935830301</v>
      </c>
      <c r="V18" s="42">
        <v>1.20336012844633</v>
      </c>
      <c r="W18" s="16">
        <v>23.510965385224299</v>
      </c>
      <c r="X18" s="43">
        <v>1.05018823681518</v>
      </c>
      <c r="Z18" s="155"/>
      <c r="AA18" s="28" t="s">
        <v>24</v>
      </c>
      <c r="AB18" s="16">
        <v>1.85047833829449</v>
      </c>
      <c r="AC18" s="42">
        <v>0.42851257567184697</v>
      </c>
      <c r="AD18" s="16">
        <v>8.3892733596346005</v>
      </c>
      <c r="AE18" s="42">
        <v>0.92760194744980096</v>
      </c>
      <c r="AF18" s="16">
        <v>31.805528602788101</v>
      </c>
      <c r="AG18" s="42">
        <v>1.4212407434415899</v>
      </c>
      <c r="AH18" s="16">
        <v>40.521768819795497</v>
      </c>
      <c r="AI18" s="42">
        <v>1.2669209497013301</v>
      </c>
      <c r="AJ18" s="16">
        <v>17.432950879487301</v>
      </c>
      <c r="AK18" s="43">
        <v>0.92752673380283701</v>
      </c>
      <c r="AM18" s="155"/>
      <c r="AN18" s="28" t="s">
        <v>24</v>
      </c>
      <c r="AO18" s="16">
        <v>6.9794300236456399</v>
      </c>
      <c r="AP18" s="42">
        <v>1.2793265892108601</v>
      </c>
      <c r="AQ18" s="16">
        <v>17.0258196833834</v>
      </c>
      <c r="AR18" s="42">
        <v>1.8427570338949</v>
      </c>
      <c r="AS18" s="16">
        <v>34.166587636844199</v>
      </c>
      <c r="AT18" s="42">
        <v>1.95731248272382</v>
      </c>
      <c r="AU18" s="16">
        <v>32.454753419275697</v>
      </c>
      <c r="AV18" s="42">
        <v>1.9911333096330099</v>
      </c>
      <c r="AW18" s="16">
        <v>9.3734092368510602</v>
      </c>
      <c r="AX18" s="43">
        <v>1.38376615173691</v>
      </c>
      <c r="AZ18" s="155"/>
      <c r="BA18" s="28" t="s">
        <v>24</v>
      </c>
      <c r="BB18" s="16">
        <v>1.9583687552720099</v>
      </c>
      <c r="BC18" s="42">
        <v>0.35488200877060599</v>
      </c>
      <c r="BD18" s="16">
        <v>6.8498257771001896</v>
      </c>
      <c r="BE18" s="42">
        <v>0.75945001055747496</v>
      </c>
      <c r="BF18" s="16">
        <v>24.3609440779327</v>
      </c>
      <c r="BG18" s="42">
        <v>1.2172337670187201</v>
      </c>
      <c r="BH18" s="16">
        <v>40.462944504940403</v>
      </c>
      <c r="BI18" s="42">
        <v>1.51167594309609</v>
      </c>
      <c r="BJ18" s="16">
        <v>26.367916884754699</v>
      </c>
      <c r="BK18" s="43">
        <v>1.1584962269737</v>
      </c>
      <c r="BM18" s="155"/>
      <c r="BN18" s="28" t="s">
        <v>24</v>
      </c>
      <c r="BO18" s="16">
        <v>6.3681691280484998</v>
      </c>
      <c r="BP18" s="42">
        <v>1.2102323788260101</v>
      </c>
      <c r="BQ18" s="16">
        <v>14.7533721274109</v>
      </c>
      <c r="BR18" s="42">
        <v>1.7873324196050999</v>
      </c>
      <c r="BS18" s="16">
        <v>32.000476130541998</v>
      </c>
      <c r="BT18" s="42">
        <v>2.4490471762621402</v>
      </c>
      <c r="BU18" s="16">
        <v>32.0309205322962</v>
      </c>
      <c r="BV18" s="42">
        <v>2.12501533569989</v>
      </c>
      <c r="BW18" s="16">
        <v>14.8470620817025</v>
      </c>
      <c r="BX18" s="43">
        <v>1.6435019142999601</v>
      </c>
      <c r="BZ18" s="44"/>
    </row>
    <row r="19" spans="1:78" x14ac:dyDescent="0.2">
      <c r="A19" s="15" t="s">
        <v>25</v>
      </c>
      <c r="B19" s="16">
        <v>10.148062391528301</v>
      </c>
      <c r="C19" s="42">
        <v>0.61393467887573205</v>
      </c>
      <c r="D19" s="16">
        <v>20.036335097601501</v>
      </c>
      <c r="E19" s="42">
        <v>0.92266014570129395</v>
      </c>
      <c r="F19" s="16">
        <v>36.004222320549999</v>
      </c>
      <c r="G19" s="42">
        <v>0.98621524808112904</v>
      </c>
      <c r="H19" s="16">
        <v>26.9169878137034</v>
      </c>
      <c r="I19" s="42">
        <v>0.76796495355644501</v>
      </c>
      <c r="J19" s="16">
        <v>6.1452929739180702</v>
      </c>
      <c r="K19" s="43">
        <v>0.43826903451687399</v>
      </c>
      <c r="M19" s="155"/>
      <c r="N19" s="28" t="s">
        <v>25</v>
      </c>
      <c r="O19" s="16">
        <v>7.9696094999847</v>
      </c>
      <c r="P19" s="42">
        <v>0.49204841247855202</v>
      </c>
      <c r="Q19" s="16">
        <v>17.8023727405924</v>
      </c>
      <c r="R19" s="42">
        <v>0.77201372331885998</v>
      </c>
      <c r="S19" s="16">
        <v>31.491849805779498</v>
      </c>
      <c r="T19" s="42">
        <v>0.90393307047665405</v>
      </c>
      <c r="U19" s="16">
        <v>31.2713308620148</v>
      </c>
      <c r="V19" s="42">
        <v>0.78761803626770399</v>
      </c>
      <c r="W19" s="16">
        <v>10.519821592678399</v>
      </c>
      <c r="X19" s="43">
        <v>0.50627658533359399</v>
      </c>
      <c r="Z19" s="155"/>
      <c r="AA19" s="28" t="s">
        <v>25</v>
      </c>
      <c r="AB19" s="16">
        <v>7.7045142119708103</v>
      </c>
      <c r="AC19" s="42">
        <v>0.67431159334453505</v>
      </c>
      <c r="AD19" s="16">
        <v>18.602957816855099</v>
      </c>
      <c r="AE19" s="42">
        <v>0.947224887941296</v>
      </c>
      <c r="AF19" s="16">
        <v>36.392783875599001</v>
      </c>
      <c r="AG19" s="42">
        <v>1.2001023813449401</v>
      </c>
      <c r="AH19" s="16">
        <v>29.824619440260399</v>
      </c>
      <c r="AI19" s="42">
        <v>0.98159106665587204</v>
      </c>
      <c r="AJ19" s="16">
        <v>7.4446147090645596</v>
      </c>
      <c r="AK19" s="43">
        <v>0.59621249119139297</v>
      </c>
      <c r="AM19" s="155"/>
      <c r="AN19" s="28" t="s">
        <v>25</v>
      </c>
      <c r="AO19" s="16">
        <v>15.192791240141901</v>
      </c>
      <c r="AP19" s="42">
        <v>1.21312351815161</v>
      </c>
      <c r="AQ19" s="16">
        <v>23.1560940850636</v>
      </c>
      <c r="AR19" s="42">
        <v>1.62293780185866</v>
      </c>
      <c r="AS19" s="16">
        <v>35.995510083993899</v>
      </c>
      <c r="AT19" s="42">
        <v>1.66184166695696</v>
      </c>
      <c r="AU19" s="16">
        <v>21.670469004918299</v>
      </c>
      <c r="AV19" s="42">
        <v>1.2862291667519301</v>
      </c>
      <c r="AW19" s="16">
        <v>3.7105549594192899</v>
      </c>
      <c r="AX19" s="43">
        <v>0.64159901545680798</v>
      </c>
      <c r="AZ19" s="155"/>
      <c r="BA19" s="28" t="s">
        <v>25</v>
      </c>
      <c r="BB19" s="16">
        <v>6.8825224027377701</v>
      </c>
      <c r="BC19" s="42">
        <v>0.61593597831369995</v>
      </c>
      <c r="BD19" s="16">
        <v>16.833782343698399</v>
      </c>
      <c r="BE19" s="42">
        <v>0.89999035507080105</v>
      </c>
      <c r="BF19" s="16">
        <v>31.7256793426392</v>
      </c>
      <c r="BG19" s="42">
        <v>1.1262777274556099</v>
      </c>
      <c r="BH19" s="16">
        <v>32.590193490214602</v>
      </c>
      <c r="BI19" s="42">
        <v>0.93029668171222302</v>
      </c>
      <c r="BJ19" s="16">
        <v>11.8806234796056</v>
      </c>
      <c r="BK19" s="43">
        <v>0.69905944443619905</v>
      </c>
      <c r="BM19" s="155"/>
      <c r="BN19" s="28" t="s">
        <v>25</v>
      </c>
      <c r="BO19" s="16">
        <v>11.4065479042404</v>
      </c>
      <c r="BP19" s="42">
        <v>1.02883943032217</v>
      </c>
      <c r="BQ19" s="16">
        <v>21.202405585016201</v>
      </c>
      <c r="BR19" s="42">
        <v>1.6088566459539999</v>
      </c>
      <c r="BS19" s="16">
        <v>31.800543088400499</v>
      </c>
      <c r="BT19" s="42">
        <v>1.5261074169751401</v>
      </c>
      <c r="BU19" s="16">
        <v>28.393662333764201</v>
      </c>
      <c r="BV19" s="42">
        <v>1.7161865019585301</v>
      </c>
      <c r="BW19" s="16">
        <v>6.8643527057387397</v>
      </c>
      <c r="BX19" s="43">
        <v>1.0145050171092</v>
      </c>
      <c r="BZ19" s="44"/>
    </row>
    <row r="20" spans="1:78" x14ac:dyDescent="0.2">
      <c r="A20" s="15" t="s">
        <v>26</v>
      </c>
      <c r="B20" s="16">
        <v>5.6959073069848998</v>
      </c>
      <c r="C20" s="42">
        <v>0.64040559925180895</v>
      </c>
      <c r="D20" s="16">
        <v>16.504285379237</v>
      </c>
      <c r="E20" s="42">
        <v>1.00374748078947</v>
      </c>
      <c r="F20" s="16">
        <v>33.650105930153003</v>
      </c>
      <c r="G20" s="42">
        <v>1.24653601286252</v>
      </c>
      <c r="H20" s="16">
        <v>32.695803785428303</v>
      </c>
      <c r="I20" s="42">
        <v>1.2688917471115699</v>
      </c>
      <c r="J20" s="16">
        <v>9.6924296299948107</v>
      </c>
      <c r="K20" s="43">
        <v>0.71246836400361702</v>
      </c>
      <c r="M20" s="155"/>
      <c r="N20" s="28" t="s">
        <v>26</v>
      </c>
      <c r="O20" s="16">
        <v>3.3374802688179201</v>
      </c>
      <c r="P20" s="42">
        <v>0.43340322099912898</v>
      </c>
      <c r="Q20" s="16">
        <v>11.3053813464486</v>
      </c>
      <c r="R20" s="42">
        <v>0.78923881182958</v>
      </c>
      <c r="S20" s="16">
        <v>28.290899801937002</v>
      </c>
      <c r="T20" s="42">
        <v>1.08359849400643</v>
      </c>
      <c r="U20" s="16">
        <v>37.103315014105902</v>
      </c>
      <c r="V20" s="42">
        <v>1.18103401264756</v>
      </c>
      <c r="W20" s="16">
        <v>18.766898174868899</v>
      </c>
      <c r="X20" s="43">
        <v>1.03025946899</v>
      </c>
      <c r="Z20" s="155"/>
      <c r="AA20" s="28" t="s">
        <v>26</v>
      </c>
      <c r="AB20" s="16">
        <v>3.7392910340984402</v>
      </c>
      <c r="AC20" s="42">
        <v>0.59956742877469305</v>
      </c>
      <c r="AD20" s="16">
        <v>14.845594432847699</v>
      </c>
      <c r="AE20" s="42">
        <v>1.09929849163627</v>
      </c>
      <c r="AF20" s="16">
        <v>33.902136054474198</v>
      </c>
      <c r="AG20" s="42">
        <v>1.46319899418241</v>
      </c>
      <c r="AH20" s="16">
        <v>36.379672594358098</v>
      </c>
      <c r="AI20" s="42">
        <v>1.3771945698657799</v>
      </c>
      <c r="AJ20" s="16">
        <v>11.1333058842215</v>
      </c>
      <c r="AK20" s="43">
        <v>1.01018686050994</v>
      </c>
      <c r="AM20" s="155"/>
      <c r="AN20" s="28" t="s">
        <v>26</v>
      </c>
      <c r="AO20" s="16">
        <v>11.7815587844606</v>
      </c>
      <c r="AP20" s="42">
        <v>1.7484085696331699</v>
      </c>
      <c r="AQ20" s="16">
        <v>22.481107441593799</v>
      </c>
      <c r="AR20" s="42">
        <v>2.36904389432476</v>
      </c>
      <c r="AS20" s="16">
        <v>35.274582735733503</v>
      </c>
      <c r="AT20" s="42">
        <v>2.2394053052493801</v>
      </c>
      <c r="AU20" s="16">
        <v>24.279176812787</v>
      </c>
      <c r="AV20" s="42">
        <v>2.2408335048442698</v>
      </c>
      <c r="AW20" s="16">
        <v>6.18357422542514</v>
      </c>
      <c r="AX20" s="43">
        <v>1.0790639144252301</v>
      </c>
      <c r="AZ20" s="155"/>
      <c r="BA20" s="28" t="s">
        <v>26</v>
      </c>
      <c r="BB20" s="16">
        <v>2.61005016256679</v>
      </c>
      <c r="BC20" s="42">
        <v>0.44168506851968897</v>
      </c>
      <c r="BD20" s="16">
        <v>10.3897974118179</v>
      </c>
      <c r="BE20" s="42">
        <v>0.90595454543394205</v>
      </c>
      <c r="BF20" s="16">
        <v>28.3304206460469</v>
      </c>
      <c r="BG20" s="42">
        <v>1.2021810738109699</v>
      </c>
      <c r="BH20" s="16">
        <v>38.727262338908197</v>
      </c>
      <c r="BI20" s="42">
        <v>1.2753080117989899</v>
      </c>
      <c r="BJ20" s="16">
        <v>19.942469440660201</v>
      </c>
      <c r="BK20" s="43">
        <v>1.1391801875951599</v>
      </c>
      <c r="BM20" s="155"/>
      <c r="BN20" s="28" t="s">
        <v>26</v>
      </c>
      <c r="BO20" s="16">
        <v>7.6615105533763899</v>
      </c>
      <c r="BP20" s="42">
        <v>1.73756587206141</v>
      </c>
      <c r="BQ20" s="16">
        <v>17.061218840574199</v>
      </c>
      <c r="BR20" s="42">
        <v>2.62449939907401</v>
      </c>
      <c r="BS20" s="16">
        <v>30.3584172266746</v>
      </c>
      <c r="BT20" s="42">
        <v>3.1452848847857799</v>
      </c>
      <c r="BU20" s="16">
        <v>31.1065699912883</v>
      </c>
      <c r="BV20" s="42">
        <v>3.3610603903238698</v>
      </c>
      <c r="BW20" s="16">
        <v>13.812283388086501</v>
      </c>
      <c r="BX20" s="43">
        <v>2.1614976904951502</v>
      </c>
      <c r="BZ20" s="44"/>
    </row>
    <row r="21" spans="1:78" x14ac:dyDescent="0.2">
      <c r="A21" s="15" t="s">
        <v>27</v>
      </c>
      <c r="B21" s="16">
        <v>7.5756395316055096</v>
      </c>
      <c r="C21" s="42">
        <v>0.714354136727964</v>
      </c>
      <c r="D21" s="16">
        <v>20.9263160292608</v>
      </c>
      <c r="E21" s="42">
        <v>1.23305032138791</v>
      </c>
      <c r="F21" s="16">
        <v>40.084870434110499</v>
      </c>
      <c r="G21" s="42">
        <v>1.3897922362500601</v>
      </c>
      <c r="H21" s="16">
        <v>26.464865807117999</v>
      </c>
      <c r="I21" s="42">
        <v>1.12885756039741</v>
      </c>
      <c r="J21" s="16">
        <v>4.8323624261926303</v>
      </c>
      <c r="K21" s="43">
        <v>0.65014622369711905</v>
      </c>
      <c r="M21" s="155"/>
      <c r="N21" s="28" t="s">
        <v>27</v>
      </c>
      <c r="O21" s="16">
        <v>6.5775272888551397</v>
      </c>
      <c r="P21" s="42">
        <v>0.62578267058827497</v>
      </c>
      <c r="Q21" s="16">
        <v>15.153997834788701</v>
      </c>
      <c r="R21" s="42">
        <v>0.82544252391044104</v>
      </c>
      <c r="S21" s="16">
        <v>35.856658326380902</v>
      </c>
      <c r="T21" s="42">
        <v>1.27517921177641</v>
      </c>
      <c r="U21" s="16">
        <v>31.2552342826787</v>
      </c>
      <c r="V21" s="42">
        <v>1.24738826834824</v>
      </c>
      <c r="W21" s="16">
        <v>10.320204071671901</v>
      </c>
      <c r="X21" s="43">
        <v>0.79145914660412497</v>
      </c>
      <c r="Z21" s="155"/>
      <c r="AA21" s="28" t="s">
        <v>27</v>
      </c>
      <c r="AB21" s="16">
        <v>5.1619430403850703</v>
      </c>
      <c r="AC21" s="42">
        <v>0.69724406410943596</v>
      </c>
      <c r="AD21" s="16">
        <v>18.504793965076701</v>
      </c>
      <c r="AE21" s="42">
        <v>1.41516311015303</v>
      </c>
      <c r="AF21" s="16">
        <v>40.506005808000999</v>
      </c>
      <c r="AG21" s="42">
        <v>1.5271791093938401</v>
      </c>
      <c r="AH21" s="16">
        <v>29.926593921037501</v>
      </c>
      <c r="AI21" s="42">
        <v>1.45609197549151</v>
      </c>
      <c r="AJ21" s="16">
        <v>5.8178399273859798</v>
      </c>
      <c r="AK21" s="43">
        <v>0.94087298892660598</v>
      </c>
      <c r="AM21" s="155"/>
      <c r="AN21" s="28" t="s">
        <v>27</v>
      </c>
      <c r="AO21" s="16">
        <v>12.0203338133696</v>
      </c>
      <c r="AP21" s="42">
        <v>1.6728686950162499</v>
      </c>
      <c r="AQ21" s="16">
        <v>25.409002608231599</v>
      </c>
      <c r="AR21" s="42">
        <v>1.87298379961206</v>
      </c>
      <c r="AS21" s="16">
        <v>39.382645226434001</v>
      </c>
      <c r="AT21" s="42">
        <v>2.1617407335164902</v>
      </c>
      <c r="AU21" s="16">
        <v>20.156335782625298</v>
      </c>
      <c r="AV21" s="42">
        <v>1.58442766098562</v>
      </c>
      <c r="AW21" s="16">
        <v>3.0316825693395901</v>
      </c>
      <c r="AX21" s="43">
        <v>0.65962456300805306</v>
      </c>
      <c r="AZ21" s="155"/>
      <c r="BA21" s="28" t="s">
        <v>27</v>
      </c>
      <c r="BB21" s="16">
        <v>4.6746537427357699</v>
      </c>
      <c r="BC21" s="42">
        <v>0.62116868110227197</v>
      </c>
      <c r="BD21" s="16">
        <v>14.104777108543599</v>
      </c>
      <c r="BE21" s="42">
        <v>0.83627239756493998</v>
      </c>
      <c r="BF21" s="16">
        <v>36.548530677707099</v>
      </c>
      <c r="BG21" s="42">
        <v>1.4240011589863599</v>
      </c>
      <c r="BH21" s="16">
        <v>33.214560213506303</v>
      </c>
      <c r="BI21" s="42">
        <v>1.40690740303521</v>
      </c>
      <c r="BJ21" s="16">
        <v>11.4574782575072</v>
      </c>
      <c r="BK21" s="43">
        <v>0.95825308259900399</v>
      </c>
      <c r="BM21" s="155"/>
      <c r="BN21" s="28" t="s">
        <v>27</v>
      </c>
      <c r="BO21" s="16">
        <v>12.9083608719124</v>
      </c>
      <c r="BP21" s="42">
        <v>1.6383250397926199</v>
      </c>
      <c r="BQ21" s="16">
        <v>19.035863444464901</v>
      </c>
      <c r="BR21" s="42">
        <v>2.1987806965624102</v>
      </c>
      <c r="BS21" s="16">
        <v>34.742414334195701</v>
      </c>
      <c r="BT21" s="42">
        <v>3.1502170825793501</v>
      </c>
      <c r="BU21" s="16">
        <v>26.026884190654901</v>
      </c>
      <c r="BV21" s="42">
        <v>2.4868693012112599</v>
      </c>
      <c r="BW21" s="16">
        <v>7.0200617034081603</v>
      </c>
      <c r="BX21" s="43">
        <v>1.5738914708387199</v>
      </c>
      <c r="BZ21" s="44"/>
    </row>
    <row r="22" spans="1:78" x14ac:dyDescent="0.2">
      <c r="A22" s="15" t="s">
        <v>28</v>
      </c>
      <c r="B22" s="16">
        <v>9.0049216225933808</v>
      </c>
      <c r="C22" s="42">
        <v>0.88085764430809599</v>
      </c>
      <c r="D22" s="16">
        <v>25.573932755276601</v>
      </c>
      <c r="E22" s="42">
        <v>1.4026656878572501</v>
      </c>
      <c r="F22" s="16">
        <v>40.251350108631499</v>
      </c>
      <c r="G22" s="42">
        <v>1.38735015403466</v>
      </c>
      <c r="H22" s="16">
        <v>21.875903776047799</v>
      </c>
      <c r="I22" s="42">
        <v>1.34516428965202</v>
      </c>
      <c r="J22" s="16">
        <v>2.6085843038256602</v>
      </c>
      <c r="K22" s="43">
        <v>0.468939343692096</v>
      </c>
      <c r="M22" s="155"/>
      <c r="N22" s="28" t="s">
        <v>28</v>
      </c>
      <c r="O22" s="16">
        <v>7.0085301883823297</v>
      </c>
      <c r="P22" s="42">
        <v>0.83878689745037804</v>
      </c>
      <c r="Q22" s="16">
        <v>21.7722158283851</v>
      </c>
      <c r="R22" s="42">
        <v>1.3526464176778701</v>
      </c>
      <c r="S22" s="16">
        <v>37.320561378074203</v>
      </c>
      <c r="T22" s="42">
        <v>1.5968271271521499</v>
      </c>
      <c r="U22" s="16">
        <v>26.8619375361456</v>
      </c>
      <c r="V22" s="42">
        <v>1.34751337169871</v>
      </c>
      <c r="W22" s="16">
        <v>6.4164816380607199</v>
      </c>
      <c r="X22" s="43">
        <v>0.58609181643859098</v>
      </c>
      <c r="Z22" s="155"/>
      <c r="AA22" s="28" t="s">
        <v>28</v>
      </c>
      <c r="AB22" s="16">
        <v>6.5275726417649604</v>
      </c>
      <c r="AC22" s="42">
        <v>0.99941756769455503</v>
      </c>
      <c r="AD22" s="16">
        <v>21.243694823035501</v>
      </c>
      <c r="AE22" s="42">
        <v>1.75218434899974</v>
      </c>
      <c r="AF22" s="16">
        <v>41.1170854616079</v>
      </c>
      <c r="AG22" s="42">
        <v>2.0532177107171301</v>
      </c>
      <c r="AH22" s="16">
        <v>27.543694885553499</v>
      </c>
      <c r="AI22" s="42">
        <v>1.7703295439734299</v>
      </c>
      <c r="AJ22" s="16">
        <v>3.56795218803809</v>
      </c>
      <c r="AK22" s="43">
        <v>0.69798425015546595</v>
      </c>
      <c r="AM22" s="155"/>
      <c r="AN22" s="28" t="s">
        <v>28</v>
      </c>
      <c r="AO22" s="16">
        <v>12.010075641000601</v>
      </c>
      <c r="AP22" s="42">
        <v>1.47260722823886</v>
      </c>
      <c r="AQ22" s="16">
        <v>31.077563003828502</v>
      </c>
      <c r="AR22" s="42">
        <v>2.3157849273798701</v>
      </c>
      <c r="AS22" s="16">
        <v>39.874213222231099</v>
      </c>
      <c r="AT22" s="42">
        <v>2.5172493794327999</v>
      </c>
      <c r="AU22" s="16">
        <v>15.522562582252901</v>
      </c>
      <c r="AV22" s="42">
        <v>1.89515943934332</v>
      </c>
      <c r="AW22" s="16">
        <v>1.51558555068701</v>
      </c>
      <c r="AX22" s="43">
        <v>0.63388629605463598</v>
      </c>
      <c r="AZ22" s="155"/>
      <c r="BA22" s="28" t="s">
        <v>28</v>
      </c>
      <c r="BB22" s="16">
        <v>7.0063921845263799</v>
      </c>
      <c r="BC22" s="42">
        <v>0.96170570432952796</v>
      </c>
      <c r="BD22" s="16">
        <v>21.553058378029501</v>
      </c>
      <c r="BE22" s="42">
        <v>1.5000840946499401</v>
      </c>
      <c r="BF22" s="16">
        <v>36.687587408772899</v>
      </c>
      <c r="BG22" s="42">
        <v>1.7243345866100299</v>
      </c>
      <c r="BH22" s="16">
        <v>27.649932241615499</v>
      </c>
      <c r="BI22" s="42">
        <v>1.50018771600179</v>
      </c>
      <c r="BJ22" s="16">
        <v>7.1030297870557497</v>
      </c>
      <c r="BK22" s="43">
        <v>0.69898023020558697</v>
      </c>
      <c r="BM22" s="155"/>
      <c r="BN22" s="28" t="s">
        <v>28</v>
      </c>
      <c r="BO22" s="16">
        <v>7.2468332590288203</v>
      </c>
      <c r="BP22" s="42">
        <v>1.7756568582051999</v>
      </c>
      <c r="BQ22" s="16">
        <v>22.804214732070498</v>
      </c>
      <c r="BR22" s="42">
        <v>2.6815811769597402</v>
      </c>
      <c r="BS22" s="16">
        <v>40.333897209836898</v>
      </c>
      <c r="BT22" s="42">
        <v>3.1124862534855802</v>
      </c>
      <c r="BU22" s="16">
        <v>25.203962464397399</v>
      </c>
      <c r="BV22" s="42">
        <v>2.61996582517353</v>
      </c>
      <c r="BW22" s="16">
        <v>4.4110923346664501</v>
      </c>
      <c r="BX22" s="43">
        <v>1.3857140541005599</v>
      </c>
      <c r="BZ22" s="44"/>
    </row>
    <row r="23" spans="1:78" x14ac:dyDescent="0.2">
      <c r="A23" s="15" t="s">
        <v>29</v>
      </c>
      <c r="B23" s="16">
        <v>1.2598296086369001</v>
      </c>
      <c r="C23" s="42">
        <v>0.32942833412795902</v>
      </c>
      <c r="D23" s="16">
        <v>7.8500292422844904</v>
      </c>
      <c r="E23" s="42">
        <v>0.778370620711058</v>
      </c>
      <c r="F23" s="16">
        <v>32.086095307216702</v>
      </c>
      <c r="G23" s="42">
        <v>1.45101823335189</v>
      </c>
      <c r="H23" s="16">
        <v>43.954152020512701</v>
      </c>
      <c r="I23" s="42">
        <v>1.3907647113774899</v>
      </c>
      <c r="J23" s="16">
        <v>13.613673580452</v>
      </c>
      <c r="K23" s="43">
        <v>0.90485636782677603</v>
      </c>
      <c r="M23" s="155"/>
      <c r="N23" s="28" t="s">
        <v>29</v>
      </c>
      <c r="O23" s="16">
        <v>1.09431192144375</v>
      </c>
      <c r="P23" s="42">
        <v>0.287545227033698</v>
      </c>
      <c r="Q23" s="16">
        <v>6.1060247838038002</v>
      </c>
      <c r="R23" s="42">
        <v>0.60512366711582999</v>
      </c>
      <c r="S23" s="16">
        <v>24.067321120681999</v>
      </c>
      <c r="T23" s="42">
        <v>1.0093117934516</v>
      </c>
      <c r="U23" s="16">
        <v>43.473993108131801</v>
      </c>
      <c r="V23" s="42">
        <v>1.18660958398829</v>
      </c>
      <c r="W23" s="16">
        <v>24.022736314917299</v>
      </c>
      <c r="X23" s="43">
        <v>1.05497969441501</v>
      </c>
      <c r="Z23" s="155"/>
      <c r="AA23" s="28" t="s">
        <v>29</v>
      </c>
      <c r="AB23" s="16">
        <v>1.02548801924278</v>
      </c>
      <c r="AC23" s="42">
        <v>0.30865193323493301</v>
      </c>
      <c r="AD23" s="16">
        <v>6.9584243659584999</v>
      </c>
      <c r="AE23" s="42">
        <v>0.73857601036186205</v>
      </c>
      <c r="AF23" s="16">
        <v>31.6192978813054</v>
      </c>
      <c r="AG23" s="42">
        <v>1.4964542579190101</v>
      </c>
      <c r="AH23" s="16">
        <v>45.744393569668901</v>
      </c>
      <c r="AI23" s="42">
        <v>1.5240893020135899</v>
      </c>
      <c r="AJ23" s="16">
        <v>14.652396163824401</v>
      </c>
      <c r="AK23" s="43">
        <v>1.0387695981593099</v>
      </c>
      <c r="AM23" s="155"/>
      <c r="AN23" s="28" t="s">
        <v>29</v>
      </c>
      <c r="AO23" s="16">
        <v>1.7241968336684399</v>
      </c>
      <c r="AP23" s="42">
        <v>0.62681668255134304</v>
      </c>
      <c r="AQ23" s="16">
        <v>9.6391099741452493</v>
      </c>
      <c r="AR23" s="42">
        <v>1.5046158202439299</v>
      </c>
      <c r="AS23" s="16">
        <v>33.9730674919767</v>
      </c>
      <c r="AT23" s="42">
        <v>2.4552144259101998</v>
      </c>
      <c r="AU23" s="16">
        <v>42.406113863055801</v>
      </c>
      <c r="AV23" s="42">
        <v>2.28304320522422</v>
      </c>
      <c r="AW23" s="16">
        <v>12.2575118371538</v>
      </c>
      <c r="AX23" s="43">
        <v>1.5779707391120901</v>
      </c>
      <c r="AZ23" s="155"/>
      <c r="BA23" s="28" t="s">
        <v>29</v>
      </c>
      <c r="BB23" s="16">
        <v>1.1438106701652599</v>
      </c>
      <c r="BC23" s="42">
        <v>0.32460128223427298</v>
      </c>
      <c r="BD23" s="16">
        <v>5.8630269880964097</v>
      </c>
      <c r="BE23" s="42">
        <v>0.59809977988395102</v>
      </c>
      <c r="BF23" s="16">
        <v>23.3383353563421</v>
      </c>
      <c r="BG23" s="42">
        <v>1.1617653106940899</v>
      </c>
      <c r="BH23" s="16">
        <v>44.133074251018002</v>
      </c>
      <c r="BI23" s="42">
        <v>1.3522066518371501</v>
      </c>
      <c r="BJ23" s="16">
        <v>25.5217527343782</v>
      </c>
      <c r="BK23" s="43">
        <v>1.19304298900707</v>
      </c>
      <c r="BM23" s="155"/>
      <c r="BN23" s="28" t="s">
        <v>29</v>
      </c>
      <c r="BO23" s="16">
        <v>0</v>
      </c>
      <c r="BP23" s="42">
        <v>0</v>
      </c>
      <c r="BQ23" s="16">
        <v>8.1370115715814499</v>
      </c>
      <c r="BR23" s="42">
        <v>2.013268636816</v>
      </c>
      <c r="BS23" s="16">
        <v>30.659872717024498</v>
      </c>
      <c r="BT23" s="42">
        <v>3.2201460635516099</v>
      </c>
      <c r="BU23" s="16">
        <v>42.794728838287803</v>
      </c>
      <c r="BV23" s="42">
        <v>3.6019765279362899</v>
      </c>
      <c r="BW23" s="16">
        <v>17.490396083484899</v>
      </c>
      <c r="BX23" s="43">
        <v>2.6399534170708501</v>
      </c>
      <c r="BZ23" s="44"/>
    </row>
    <row r="24" spans="1:78" x14ac:dyDescent="0.2">
      <c r="A24" s="15" t="s">
        <v>31</v>
      </c>
      <c r="B24" s="16">
        <v>5.0594706966832801</v>
      </c>
      <c r="C24" s="42">
        <v>0.48331399277341303</v>
      </c>
      <c r="D24" s="16">
        <v>16.505944366619001</v>
      </c>
      <c r="E24" s="42">
        <v>0.89986887687123096</v>
      </c>
      <c r="F24" s="16">
        <v>41.149221574557302</v>
      </c>
      <c r="G24" s="42">
        <v>1.3147576064544599</v>
      </c>
      <c r="H24" s="16">
        <v>32.149615194287598</v>
      </c>
      <c r="I24" s="42">
        <v>1.05532225099662</v>
      </c>
      <c r="J24" s="16">
        <v>4.9263257870457302</v>
      </c>
      <c r="K24" s="43">
        <v>0.51613846976689104</v>
      </c>
      <c r="M24" s="155"/>
      <c r="N24" s="28" t="s">
        <v>31</v>
      </c>
      <c r="O24" s="16">
        <v>3.29444508419162</v>
      </c>
      <c r="P24" s="42">
        <v>0.366951843207249</v>
      </c>
      <c r="Q24" s="16">
        <v>12.9341676793301</v>
      </c>
      <c r="R24" s="42">
        <v>0.76990714842918495</v>
      </c>
      <c r="S24" s="16">
        <v>37.540322873586099</v>
      </c>
      <c r="T24" s="42">
        <v>1.19552648219387</v>
      </c>
      <c r="U24" s="16">
        <v>37.1580279000652</v>
      </c>
      <c r="V24" s="42">
        <v>1.3037173465288401</v>
      </c>
      <c r="W24" s="16">
        <v>8.7465284102939709</v>
      </c>
      <c r="X24" s="43">
        <v>0.80295889602217796</v>
      </c>
      <c r="Z24" s="155"/>
      <c r="AA24" s="28" t="s">
        <v>31</v>
      </c>
      <c r="AB24" s="16">
        <v>4.5371806607761798</v>
      </c>
      <c r="AC24" s="42">
        <v>0.72875300874468096</v>
      </c>
      <c r="AD24" s="16">
        <v>16.4067607569527</v>
      </c>
      <c r="AE24" s="42">
        <v>1.1432060478781401</v>
      </c>
      <c r="AF24" s="16">
        <v>42.063379413455898</v>
      </c>
      <c r="AG24" s="42">
        <v>1.7333970111236501</v>
      </c>
      <c r="AH24" s="16">
        <v>31.975673114511899</v>
      </c>
      <c r="AI24" s="42">
        <v>1.5555297826233001</v>
      </c>
      <c r="AJ24" s="16">
        <v>5.0170060543032902</v>
      </c>
      <c r="AK24" s="43">
        <v>0.63505020972797399</v>
      </c>
      <c r="AM24" s="155"/>
      <c r="AN24" s="28" t="s">
        <v>31</v>
      </c>
      <c r="AO24" s="16">
        <v>5.7413242786705503</v>
      </c>
      <c r="AP24" s="42">
        <v>0.60313919958344797</v>
      </c>
      <c r="AQ24" s="16">
        <v>16.691809435947398</v>
      </c>
      <c r="AR24" s="42">
        <v>1.4979379363174701</v>
      </c>
      <c r="AS24" s="16">
        <v>40.071395089999598</v>
      </c>
      <c r="AT24" s="42">
        <v>1.74028566997496</v>
      </c>
      <c r="AU24" s="16">
        <v>32.655061687525198</v>
      </c>
      <c r="AV24" s="42">
        <v>1.3964432038049699</v>
      </c>
      <c r="AW24" s="16">
        <v>4.8404095078572702</v>
      </c>
      <c r="AX24" s="43">
        <v>0.76650628124570397</v>
      </c>
      <c r="AZ24" s="155"/>
      <c r="BA24" s="28" t="s">
        <v>31</v>
      </c>
      <c r="BB24" s="16">
        <v>3.08471848946543</v>
      </c>
      <c r="BC24" s="42">
        <v>0.381503676665577</v>
      </c>
      <c r="BD24" s="16">
        <v>13.360207326909199</v>
      </c>
      <c r="BE24" s="42">
        <v>0.90036440475514001</v>
      </c>
      <c r="BF24" s="16">
        <v>38.796051140333702</v>
      </c>
      <c r="BG24" s="42">
        <v>1.28724586390718</v>
      </c>
      <c r="BH24" s="16">
        <v>36.593528657984699</v>
      </c>
      <c r="BI24" s="42">
        <v>1.4099845924618499</v>
      </c>
      <c r="BJ24" s="16">
        <v>8.1654943853069994</v>
      </c>
      <c r="BK24" s="43">
        <v>0.82810921229149304</v>
      </c>
      <c r="BM24" s="155"/>
      <c r="BN24" s="28" t="s">
        <v>31</v>
      </c>
      <c r="BO24" s="16">
        <v>4.2878665368436399</v>
      </c>
      <c r="BP24" s="42">
        <v>1.06243443962505</v>
      </c>
      <c r="BQ24" s="16">
        <v>11.008262704527599</v>
      </c>
      <c r="BR24" s="42">
        <v>1.9450662574673201</v>
      </c>
      <c r="BS24" s="16">
        <v>32.424169167601903</v>
      </c>
      <c r="BT24" s="42">
        <v>2.6609446185526502</v>
      </c>
      <c r="BU24" s="16">
        <v>40.636002228169097</v>
      </c>
      <c r="BV24" s="42">
        <v>2.9316292565743902</v>
      </c>
      <c r="BW24" s="16">
        <v>11.643699362857699</v>
      </c>
      <c r="BX24" s="43">
        <v>2.0012132570240402</v>
      </c>
      <c r="BZ24" s="44"/>
    </row>
    <row r="25" spans="1:78" x14ac:dyDescent="0.2">
      <c r="A25" s="15" t="s">
        <v>32</v>
      </c>
      <c r="B25" s="16">
        <v>4.0149118855796804</v>
      </c>
      <c r="C25" s="42">
        <v>0.498031077041444</v>
      </c>
      <c r="D25" s="16">
        <v>11.5853419015107</v>
      </c>
      <c r="E25" s="42">
        <v>0.78469282970336096</v>
      </c>
      <c r="F25" s="16">
        <v>32.707489842360502</v>
      </c>
      <c r="G25" s="42">
        <v>1.14843220828786</v>
      </c>
      <c r="H25" s="16">
        <v>37.990422288833003</v>
      </c>
      <c r="I25" s="42">
        <v>1.1416770797151099</v>
      </c>
      <c r="J25" s="16">
        <v>11.5876307870129</v>
      </c>
      <c r="K25" s="43">
        <v>0.74978188631364895</v>
      </c>
      <c r="M25" s="155"/>
      <c r="N25" s="28" t="s">
        <v>32</v>
      </c>
      <c r="O25" s="16">
        <v>2.9809844754462098</v>
      </c>
      <c r="P25" s="42">
        <v>0.452846522883603</v>
      </c>
      <c r="Q25" s="16">
        <v>7.84236582503733</v>
      </c>
      <c r="R25" s="42">
        <v>0.77019016877025204</v>
      </c>
      <c r="S25" s="16">
        <v>23.706802921310601</v>
      </c>
      <c r="T25" s="42">
        <v>1.1456455326191699</v>
      </c>
      <c r="U25" s="16">
        <v>40.757048788084603</v>
      </c>
      <c r="V25" s="42">
        <v>1.2886310235857199</v>
      </c>
      <c r="W25" s="16">
        <v>22.305862988322701</v>
      </c>
      <c r="X25" s="43">
        <v>1.00937951400625</v>
      </c>
      <c r="Z25" s="155"/>
      <c r="AA25" s="28" t="s">
        <v>32</v>
      </c>
      <c r="AB25" s="16">
        <v>2.72946352746315</v>
      </c>
      <c r="AC25" s="42">
        <v>0.468327505410153</v>
      </c>
      <c r="AD25" s="16">
        <v>9.3172011099844791</v>
      </c>
      <c r="AE25" s="42">
        <v>0.75506870668483805</v>
      </c>
      <c r="AF25" s="16">
        <v>32.119230015076603</v>
      </c>
      <c r="AG25" s="42">
        <v>1.3246046709052901</v>
      </c>
      <c r="AH25" s="16">
        <v>42.181873688420701</v>
      </c>
      <c r="AI25" s="42">
        <v>1.4196799927550301</v>
      </c>
      <c r="AJ25" s="16">
        <v>13.652231659055101</v>
      </c>
      <c r="AK25" s="43">
        <v>0.94442889952568299</v>
      </c>
      <c r="AM25" s="155"/>
      <c r="AN25" s="28" t="s">
        <v>32</v>
      </c>
      <c r="AO25" s="16">
        <v>8.0762710130568607</v>
      </c>
      <c r="AP25" s="42">
        <v>1.5029984074877401</v>
      </c>
      <c r="AQ25" s="16">
        <v>19.130329935749302</v>
      </c>
      <c r="AR25" s="42">
        <v>2.1693193600896401</v>
      </c>
      <c r="AS25" s="16">
        <v>37.164178240844201</v>
      </c>
      <c r="AT25" s="42">
        <v>2.5185648868626198</v>
      </c>
      <c r="AU25" s="16">
        <v>29.0467199662619</v>
      </c>
      <c r="AV25" s="42">
        <v>2.0090873284863502</v>
      </c>
      <c r="AW25" s="16">
        <v>6.5825008440878001</v>
      </c>
      <c r="AX25" s="43">
        <v>1.0967565870299401</v>
      </c>
      <c r="AZ25" s="155"/>
      <c r="BA25" s="28" t="s">
        <v>32</v>
      </c>
      <c r="BB25" s="16">
        <v>2.22580518512249</v>
      </c>
      <c r="BC25" s="42">
        <v>0.437484848661092</v>
      </c>
      <c r="BD25" s="16">
        <v>6.9834155400023699</v>
      </c>
      <c r="BE25" s="42">
        <v>0.76418920069696605</v>
      </c>
      <c r="BF25" s="16">
        <v>23.850902341328599</v>
      </c>
      <c r="BG25" s="42">
        <v>1.1814404173576301</v>
      </c>
      <c r="BH25" s="16">
        <v>42.655322905197401</v>
      </c>
      <c r="BI25" s="42">
        <v>1.54267389708142</v>
      </c>
      <c r="BJ25" s="16">
        <v>24.2261425923442</v>
      </c>
      <c r="BK25" s="43">
        <v>1.2273314427681501</v>
      </c>
      <c r="BM25" s="155"/>
      <c r="BN25" s="28" t="s">
        <v>32</v>
      </c>
      <c r="BO25" s="16">
        <v>8.0247732859669902</v>
      </c>
      <c r="BP25" s="42">
        <v>2.0736242549739101</v>
      </c>
      <c r="BQ25" s="16">
        <v>14.317095753125299</v>
      </c>
      <c r="BR25" s="42">
        <v>2.7768822093673999</v>
      </c>
      <c r="BS25" s="16">
        <v>26.747342356992</v>
      </c>
      <c r="BT25" s="42">
        <v>3.4205800602394398</v>
      </c>
      <c r="BU25" s="16">
        <v>35.890301080232803</v>
      </c>
      <c r="BV25" s="42">
        <v>3.2158779474656698</v>
      </c>
      <c r="BW25" s="16">
        <v>14.433935680275599</v>
      </c>
      <c r="BX25" s="43">
        <v>2.6173670692331599</v>
      </c>
      <c r="BZ25" s="44"/>
    </row>
    <row r="26" spans="1:78" x14ac:dyDescent="0.2">
      <c r="A26" s="15" t="s">
        <v>33</v>
      </c>
      <c r="B26" s="16">
        <v>4.5398800989349004</v>
      </c>
      <c r="C26" s="42">
        <v>0.50271297348230903</v>
      </c>
      <c r="D26" s="16">
        <v>12.178858839033101</v>
      </c>
      <c r="E26" s="42">
        <v>0.78351501571356597</v>
      </c>
      <c r="F26" s="16">
        <v>32.2204228416714</v>
      </c>
      <c r="G26" s="42">
        <v>1.0712406090097999</v>
      </c>
      <c r="H26" s="16">
        <v>36.566829175726802</v>
      </c>
      <c r="I26" s="42">
        <v>0.97206544966267605</v>
      </c>
      <c r="J26" s="16">
        <v>12.3314460684926</v>
      </c>
      <c r="K26" s="43">
        <v>0.70125522080837099</v>
      </c>
      <c r="M26" s="155"/>
      <c r="N26" s="28" t="s">
        <v>33</v>
      </c>
      <c r="O26" s="16">
        <v>4.1447758084163997</v>
      </c>
      <c r="P26" s="42">
        <v>0.46732216571573598</v>
      </c>
      <c r="Q26" s="16">
        <v>8.3763153744053298</v>
      </c>
      <c r="R26" s="42">
        <v>0.741065291944076</v>
      </c>
      <c r="S26" s="16">
        <v>24.823467885826702</v>
      </c>
      <c r="T26" s="42">
        <v>1.1439646107939401</v>
      </c>
      <c r="U26" s="16">
        <v>38.146572550313202</v>
      </c>
      <c r="V26" s="42">
        <v>1.2748752366865601</v>
      </c>
      <c r="W26" s="16">
        <v>22.181205839887902</v>
      </c>
      <c r="X26" s="43">
        <v>0.95455912318860603</v>
      </c>
      <c r="Z26" s="155"/>
      <c r="AA26" s="28" t="s">
        <v>33</v>
      </c>
      <c r="AB26" s="16">
        <v>3.0639097133020998</v>
      </c>
      <c r="AC26" s="42">
        <v>0.48365522514339199</v>
      </c>
      <c r="AD26" s="16">
        <v>10.4198489975032</v>
      </c>
      <c r="AE26" s="42">
        <v>0.91684862775785103</v>
      </c>
      <c r="AF26" s="16">
        <v>31.672442338149398</v>
      </c>
      <c r="AG26" s="42">
        <v>1.2519227297711</v>
      </c>
      <c r="AH26" s="16">
        <v>40.343352905502897</v>
      </c>
      <c r="AI26" s="42">
        <v>1.1641110879349801</v>
      </c>
      <c r="AJ26" s="16">
        <v>14.5004460455424</v>
      </c>
      <c r="AK26" s="43">
        <v>0.84604382737277495</v>
      </c>
      <c r="AM26" s="155"/>
      <c r="AN26" s="28" t="s">
        <v>33</v>
      </c>
      <c r="AO26" s="16">
        <v>11.093260243439801</v>
      </c>
      <c r="AP26" s="42">
        <v>1.8698743803222699</v>
      </c>
      <c r="AQ26" s="16">
        <v>20.662452861591401</v>
      </c>
      <c r="AR26" s="42">
        <v>2.4740884051191001</v>
      </c>
      <c r="AS26" s="16">
        <v>38.0313107564969</v>
      </c>
      <c r="AT26" s="42">
        <v>2.7656794876184998</v>
      </c>
      <c r="AU26" s="16">
        <v>25.3264544382716</v>
      </c>
      <c r="AV26" s="42">
        <v>2.2085849824025399</v>
      </c>
      <c r="AW26" s="16">
        <v>4.8865217002002304</v>
      </c>
      <c r="AX26" s="43">
        <v>1.24222047704001</v>
      </c>
      <c r="AZ26" s="155"/>
      <c r="BA26" s="28" t="s">
        <v>33</v>
      </c>
      <c r="BB26" s="16">
        <v>3.65767822210824</v>
      </c>
      <c r="BC26" s="42">
        <v>0.50098720315746104</v>
      </c>
      <c r="BD26" s="16">
        <v>6.9959608755884499</v>
      </c>
      <c r="BE26" s="42">
        <v>0.73892097535600099</v>
      </c>
      <c r="BF26" s="16">
        <v>24.199189100654301</v>
      </c>
      <c r="BG26" s="42">
        <v>1.2452058440807601</v>
      </c>
      <c r="BH26" s="16">
        <v>39.932438629104702</v>
      </c>
      <c r="BI26" s="42">
        <v>1.38173783139043</v>
      </c>
      <c r="BJ26" s="16">
        <v>25.124145286248599</v>
      </c>
      <c r="BK26" s="43">
        <v>1.1053137337462799</v>
      </c>
      <c r="BM26" s="155"/>
      <c r="BN26" s="28" t="s">
        <v>33</v>
      </c>
      <c r="BO26" s="16">
        <v>7.2699430856033702</v>
      </c>
      <c r="BP26" s="42">
        <v>1.5923304146138899</v>
      </c>
      <c r="BQ26" s="16">
        <v>16.742302157894301</v>
      </c>
      <c r="BR26" s="42">
        <v>2.3184118630736799</v>
      </c>
      <c r="BS26" s="16">
        <v>31.667630542085</v>
      </c>
      <c r="BT26" s="42">
        <v>2.5849027264451401</v>
      </c>
      <c r="BU26" s="16">
        <v>34.299774850595597</v>
      </c>
      <c r="BV26" s="42">
        <v>3.0247010207615799</v>
      </c>
      <c r="BW26" s="16">
        <v>10.020349363821699</v>
      </c>
      <c r="BX26" s="43">
        <v>1.8022043260565299</v>
      </c>
      <c r="BZ26" s="44"/>
    </row>
    <row r="27" spans="1:78" x14ac:dyDescent="0.2">
      <c r="A27" s="15" t="s">
        <v>34</v>
      </c>
      <c r="B27" s="16">
        <v>5.0564091411256298</v>
      </c>
      <c r="C27" s="42">
        <v>0.54069947026548504</v>
      </c>
      <c r="D27" s="16">
        <v>18.056729717820001</v>
      </c>
      <c r="E27" s="42">
        <v>0.83721584616834199</v>
      </c>
      <c r="F27" s="16">
        <v>39.897009995378902</v>
      </c>
      <c r="G27" s="42">
        <v>1.2289784093310201</v>
      </c>
      <c r="H27" s="16">
        <v>30.215743873245199</v>
      </c>
      <c r="I27" s="42">
        <v>1.06689540422002</v>
      </c>
      <c r="J27" s="16">
        <v>6.7741072724301601</v>
      </c>
      <c r="K27" s="43">
        <v>0.64110127402610495</v>
      </c>
      <c r="M27" s="155"/>
      <c r="N27" s="28" t="s">
        <v>34</v>
      </c>
      <c r="O27" s="16">
        <v>6.7945083297331603</v>
      </c>
      <c r="P27" s="42">
        <v>0.55891041613574599</v>
      </c>
      <c r="Q27" s="16">
        <v>17.054844210387799</v>
      </c>
      <c r="R27" s="42">
        <v>0.90446370379353702</v>
      </c>
      <c r="S27" s="16">
        <v>35.356306248262101</v>
      </c>
      <c r="T27" s="42">
        <v>1.1950589574723101</v>
      </c>
      <c r="U27" s="16">
        <v>30.707883409535299</v>
      </c>
      <c r="V27" s="42">
        <v>1.3379775828420699</v>
      </c>
      <c r="W27" s="16">
        <v>10.0864578020816</v>
      </c>
      <c r="X27" s="43">
        <v>0.78243809530639297</v>
      </c>
      <c r="Z27" s="155"/>
      <c r="AA27" s="28" t="s">
        <v>34</v>
      </c>
      <c r="AB27" s="16">
        <v>3.5255412866432199</v>
      </c>
      <c r="AC27" s="42">
        <v>0.60290884383369703</v>
      </c>
      <c r="AD27" s="16">
        <v>15.853623984911099</v>
      </c>
      <c r="AE27" s="42">
        <v>1.0084608647142299</v>
      </c>
      <c r="AF27" s="16">
        <v>38.789151216304603</v>
      </c>
      <c r="AG27" s="42">
        <v>1.6029633226598501</v>
      </c>
      <c r="AH27" s="16">
        <v>32.915292882687702</v>
      </c>
      <c r="AI27" s="42">
        <v>1.49301060518784</v>
      </c>
      <c r="AJ27" s="16">
        <v>8.9163906294533408</v>
      </c>
      <c r="AK27" s="43">
        <v>0.88359716147829903</v>
      </c>
      <c r="AM27" s="155"/>
      <c r="AN27" s="28" t="s">
        <v>34</v>
      </c>
      <c r="AO27" s="16">
        <v>7.4541860971330998</v>
      </c>
      <c r="AP27" s="42">
        <v>1.0131506847013301</v>
      </c>
      <c r="AQ27" s="16">
        <v>21.4892875962773</v>
      </c>
      <c r="AR27" s="42">
        <v>1.46617761360476</v>
      </c>
      <c r="AS27" s="16">
        <v>41.626040703914697</v>
      </c>
      <c r="AT27" s="42">
        <v>2.0713632000034998</v>
      </c>
      <c r="AU27" s="16">
        <v>25.9747767537012</v>
      </c>
      <c r="AV27" s="42">
        <v>1.48563122821441</v>
      </c>
      <c r="AW27" s="16">
        <v>3.4557088489737402</v>
      </c>
      <c r="AX27" s="43">
        <v>0.76784806114238902</v>
      </c>
      <c r="AZ27" s="155"/>
      <c r="BA27" s="28" t="s">
        <v>34</v>
      </c>
      <c r="BB27" s="16">
        <v>4.9525389559323703</v>
      </c>
      <c r="BC27" s="42">
        <v>0.57144716092849401</v>
      </c>
      <c r="BD27" s="16">
        <v>15.776929904073</v>
      </c>
      <c r="BE27" s="42">
        <v>0.88472829160648303</v>
      </c>
      <c r="BF27" s="16">
        <v>35.769961666150401</v>
      </c>
      <c r="BG27" s="42">
        <v>1.3843010133267299</v>
      </c>
      <c r="BH27" s="16">
        <v>32.6238508571479</v>
      </c>
      <c r="BI27" s="42">
        <v>1.63860918176711</v>
      </c>
      <c r="BJ27" s="16">
        <v>10.876718616696399</v>
      </c>
      <c r="BK27" s="43">
        <v>1.02871771108179</v>
      </c>
      <c r="BM27" s="155"/>
      <c r="BN27" s="28" t="s">
        <v>34</v>
      </c>
      <c r="BO27" s="16">
        <v>12.5439231617102</v>
      </c>
      <c r="BP27" s="42">
        <v>1.66950736150641</v>
      </c>
      <c r="BQ27" s="16">
        <v>20.972715404709099</v>
      </c>
      <c r="BR27" s="42">
        <v>2.28497910628476</v>
      </c>
      <c r="BS27" s="16">
        <v>34.081147782115103</v>
      </c>
      <c r="BT27" s="42">
        <v>2.7253164939998098</v>
      </c>
      <c r="BU27" s="16">
        <v>24.7670712157711</v>
      </c>
      <c r="BV27" s="42">
        <v>2.1946614715537498</v>
      </c>
      <c r="BW27" s="16">
        <v>7.6351424356944904</v>
      </c>
      <c r="BX27" s="43">
        <v>1.1280510284065799</v>
      </c>
      <c r="BZ27" s="44"/>
    </row>
    <row r="28" spans="1:78" x14ac:dyDescent="0.2">
      <c r="A28" s="15" t="s">
        <v>35</v>
      </c>
      <c r="B28" s="16">
        <v>3.6358883074918298</v>
      </c>
      <c r="C28" s="42">
        <v>0.46201158932450498</v>
      </c>
      <c r="D28" s="16">
        <v>10.098821781346601</v>
      </c>
      <c r="E28" s="42">
        <v>0.79435569782439996</v>
      </c>
      <c r="F28" s="16">
        <v>32.881594148060699</v>
      </c>
      <c r="G28" s="42">
        <v>1.2572244407005</v>
      </c>
      <c r="H28" s="16">
        <v>41.6222977187307</v>
      </c>
      <c r="I28" s="42">
        <v>1.3692825219993501</v>
      </c>
      <c r="J28" s="16">
        <v>11.4760245424415</v>
      </c>
      <c r="K28" s="43">
        <v>0.81522496719409998</v>
      </c>
      <c r="M28" s="155"/>
      <c r="N28" s="28" t="s">
        <v>35</v>
      </c>
      <c r="O28" s="16">
        <v>3.2714514913295001</v>
      </c>
      <c r="P28" s="42">
        <v>0.424988660418265</v>
      </c>
      <c r="Q28" s="16">
        <v>10.533843587207601</v>
      </c>
      <c r="R28" s="42">
        <v>0.74383255901982803</v>
      </c>
      <c r="S28" s="16">
        <v>31.4575691915725</v>
      </c>
      <c r="T28" s="42">
        <v>1.20838714335972</v>
      </c>
      <c r="U28" s="16">
        <v>40.676124820409001</v>
      </c>
      <c r="V28" s="42">
        <v>1.4795828038107099</v>
      </c>
      <c r="W28" s="16">
        <v>13.804540664674001</v>
      </c>
      <c r="X28" s="43">
        <v>0.94410924476887903</v>
      </c>
      <c r="Z28" s="155"/>
      <c r="AA28" s="28" t="s">
        <v>35</v>
      </c>
      <c r="AB28" s="16">
        <v>1.6958919297216799</v>
      </c>
      <c r="AC28" s="42">
        <v>0.46182759883764801</v>
      </c>
      <c r="AD28" s="16">
        <v>7.4770467715354201</v>
      </c>
      <c r="AE28" s="42">
        <v>0.87563533937953197</v>
      </c>
      <c r="AF28" s="16">
        <v>31.7886273381976</v>
      </c>
      <c r="AG28" s="42">
        <v>1.64170299172925</v>
      </c>
      <c r="AH28" s="16">
        <v>44.739385702842597</v>
      </c>
      <c r="AI28" s="42">
        <v>1.7732557967076601</v>
      </c>
      <c r="AJ28" s="16">
        <v>14.2990482577028</v>
      </c>
      <c r="AK28" s="43">
        <v>1.05816251730667</v>
      </c>
      <c r="AM28" s="155"/>
      <c r="AN28" s="28" t="s">
        <v>35</v>
      </c>
      <c r="AO28" s="16">
        <v>6.6130715927082804</v>
      </c>
      <c r="AP28" s="42">
        <v>0.91864701966042395</v>
      </c>
      <c r="AQ28" s="16">
        <v>14.2948775830121</v>
      </c>
      <c r="AR28" s="42">
        <v>1.48124618924962</v>
      </c>
      <c r="AS28" s="16">
        <v>34.812776858260897</v>
      </c>
      <c r="AT28" s="42">
        <v>1.7718614150183101</v>
      </c>
      <c r="AU28" s="16">
        <v>37.103826405651297</v>
      </c>
      <c r="AV28" s="42">
        <v>1.75429969687948</v>
      </c>
      <c r="AW28" s="16">
        <v>7.1754475603674104</v>
      </c>
      <c r="AX28" s="43">
        <v>1.0722975527429099</v>
      </c>
      <c r="AZ28" s="155"/>
      <c r="BA28" s="28" t="s">
        <v>35</v>
      </c>
      <c r="BB28" s="16">
        <v>1.9914799285910001</v>
      </c>
      <c r="BC28" s="42">
        <v>0.39635435458392099</v>
      </c>
      <c r="BD28" s="16">
        <v>8.5744630033029292</v>
      </c>
      <c r="BE28" s="42">
        <v>0.71596827517311001</v>
      </c>
      <c r="BF28" s="16">
        <v>30.9640142183286</v>
      </c>
      <c r="BG28" s="42">
        <v>1.4135770570912101</v>
      </c>
      <c r="BH28" s="16">
        <v>43.335237642633302</v>
      </c>
      <c r="BI28" s="42">
        <v>1.6742614556689699</v>
      </c>
      <c r="BJ28" s="16">
        <v>15.134805207144201</v>
      </c>
      <c r="BK28" s="43">
        <v>1.17401907977599</v>
      </c>
      <c r="BM28" s="155"/>
      <c r="BN28" s="28" t="s">
        <v>35</v>
      </c>
      <c r="BO28" s="16">
        <v>7.1984080382449998</v>
      </c>
      <c r="BP28" s="42">
        <v>1.2698398083611599</v>
      </c>
      <c r="BQ28" s="16">
        <v>16.489043917152198</v>
      </c>
      <c r="BR28" s="42">
        <v>1.8721696288576</v>
      </c>
      <c r="BS28" s="16">
        <v>33.338974508084398</v>
      </c>
      <c r="BT28" s="42">
        <v>2.4625130524321599</v>
      </c>
      <c r="BU28" s="16">
        <v>33.038620268884898</v>
      </c>
      <c r="BV28" s="42">
        <v>2.41670071352195</v>
      </c>
      <c r="BW28" s="16">
        <v>9.8446570449531503</v>
      </c>
      <c r="BX28" s="43">
        <v>1.3999405088177299</v>
      </c>
      <c r="BZ28" s="44"/>
    </row>
    <row r="29" spans="1:78" x14ac:dyDescent="0.2">
      <c r="A29" s="15" t="s">
        <v>36</v>
      </c>
      <c r="B29" s="16">
        <v>10.8474746172871</v>
      </c>
      <c r="C29" s="42">
        <v>0.688724511152776</v>
      </c>
      <c r="D29" s="16">
        <v>23.343851455558301</v>
      </c>
      <c r="E29" s="42">
        <v>1.0714877612108999</v>
      </c>
      <c r="F29" s="16">
        <v>42.108665512521803</v>
      </c>
      <c r="G29" s="42">
        <v>1.2675124266039</v>
      </c>
      <c r="H29" s="16">
        <v>20.717381203552399</v>
      </c>
      <c r="I29" s="42">
        <v>1.0542590158003899</v>
      </c>
      <c r="J29" s="16">
        <v>2.1931203656070499</v>
      </c>
      <c r="K29" s="43">
        <v>0.322773350817881</v>
      </c>
      <c r="M29" s="155"/>
      <c r="N29" s="28" t="s">
        <v>36</v>
      </c>
      <c r="O29" s="16">
        <v>8.2221658820968209</v>
      </c>
      <c r="P29" s="42">
        <v>0.64506251913207802</v>
      </c>
      <c r="Q29" s="16">
        <v>18.904877624964598</v>
      </c>
      <c r="R29" s="42">
        <v>0.87425586367436903</v>
      </c>
      <c r="S29" s="16">
        <v>38.042090457448403</v>
      </c>
      <c r="T29" s="42">
        <v>1.1941058485429901</v>
      </c>
      <c r="U29" s="16">
        <v>28.1831227786322</v>
      </c>
      <c r="V29" s="42">
        <v>0.99552426763939506</v>
      </c>
      <c r="W29" s="16">
        <v>5.9075991476867999</v>
      </c>
      <c r="X29" s="43">
        <v>0.56648886560182599</v>
      </c>
      <c r="Z29" s="155"/>
      <c r="AA29" s="28" t="s">
        <v>36</v>
      </c>
      <c r="AB29" s="16">
        <v>8.0227485746080607</v>
      </c>
      <c r="AC29" s="42">
        <v>0.77134067251435301</v>
      </c>
      <c r="AD29" s="16">
        <v>21.892899945431001</v>
      </c>
      <c r="AE29" s="42">
        <v>1.43863824136931</v>
      </c>
      <c r="AF29" s="16">
        <v>43.1257111753754</v>
      </c>
      <c r="AG29" s="42">
        <v>1.62456072728607</v>
      </c>
      <c r="AH29" s="16">
        <v>24.3592321435227</v>
      </c>
      <c r="AI29" s="42">
        <v>1.4290126735539199</v>
      </c>
      <c r="AJ29" s="16">
        <v>2.5994081610628101</v>
      </c>
      <c r="AK29" s="43">
        <v>0.50971165557887899</v>
      </c>
      <c r="AM29" s="155"/>
      <c r="AN29" s="28" t="s">
        <v>36</v>
      </c>
      <c r="AO29" s="16">
        <v>16.5984747416103</v>
      </c>
      <c r="AP29" s="42">
        <v>1.31841727524505</v>
      </c>
      <c r="AQ29" s="16">
        <v>26.795226289319999</v>
      </c>
      <c r="AR29" s="42">
        <v>1.6487347684161</v>
      </c>
      <c r="AS29" s="16">
        <v>40.930667195837003</v>
      </c>
      <c r="AT29" s="42">
        <v>1.9446758376111299</v>
      </c>
      <c r="AU29" s="16">
        <v>14.200215398169</v>
      </c>
      <c r="AV29" s="42">
        <v>1.42782957422997</v>
      </c>
      <c r="AW29" s="16">
        <v>1.4754163750638101</v>
      </c>
      <c r="AX29" s="43">
        <v>0.47931432497662102</v>
      </c>
      <c r="AZ29" s="155"/>
      <c r="BA29" s="28" t="s">
        <v>36</v>
      </c>
      <c r="BB29" s="16">
        <v>6.3580382401811004</v>
      </c>
      <c r="BC29" s="42">
        <v>0.679839086130962</v>
      </c>
      <c r="BD29" s="16">
        <v>17.6559324892714</v>
      </c>
      <c r="BE29" s="42">
        <v>0.980205421094965</v>
      </c>
      <c r="BF29" s="16">
        <v>38.4340473301854</v>
      </c>
      <c r="BG29" s="42">
        <v>1.37036500655098</v>
      </c>
      <c r="BH29" s="16">
        <v>30.6229848198494</v>
      </c>
      <c r="BI29" s="42">
        <v>1.22239673638655</v>
      </c>
      <c r="BJ29" s="16">
        <v>6.9289971205127099</v>
      </c>
      <c r="BK29" s="43">
        <v>0.71790415440321897</v>
      </c>
      <c r="BM29" s="155"/>
      <c r="BN29" s="28" t="s">
        <v>36</v>
      </c>
      <c r="BO29" s="16">
        <v>15.3971361471572</v>
      </c>
      <c r="BP29" s="42">
        <v>1.6195425413161699</v>
      </c>
      <c r="BQ29" s="16">
        <v>24.201665092192499</v>
      </c>
      <c r="BR29" s="42">
        <v>2.01261019461881</v>
      </c>
      <c r="BS29" s="16">
        <v>37.892075318390901</v>
      </c>
      <c r="BT29" s="42">
        <v>2.4120302749582798</v>
      </c>
      <c r="BU29" s="16">
        <v>20.152263198544599</v>
      </c>
      <c r="BV29" s="42">
        <v>1.8729678552669</v>
      </c>
      <c r="BW29" s="16">
        <v>2.35686024371484</v>
      </c>
      <c r="BX29" s="43">
        <v>0.71083028461700404</v>
      </c>
      <c r="BZ29" s="44"/>
    </row>
    <row r="30" spans="1:78" x14ac:dyDescent="0.2">
      <c r="A30" s="15" t="s">
        <v>37</v>
      </c>
      <c r="B30" s="16">
        <v>5.3172978667179303</v>
      </c>
      <c r="C30" s="42">
        <v>0.59159802364974001</v>
      </c>
      <c r="D30" s="16">
        <v>11.663689164730901</v>
      </c>
      <c r="E30" s="42">
        <v>0.93139890530311897</v>
      </c>
      <c r="F30" s="16">
        <v>31.359956512865001</v>
      </c>
      <c r="G30" s="42">
        <v>1.4992025507786</v>
      </c>
      <c r="H30" s="16">
        <v>37.413633714279499</v>
      </c>
      <c r="I30" s="42">
        <v>1.5172495194443201</v>
      </c>
      <c r="J30" s="16">
        <v>14.245422741406699</v>
      </c>
      <c r="K30" s="43">
        <v>0.95294041034379595</v>
      </c>
      <c r="M30" s="155"/>
      <c r="N30" s="28" t="s">
        <v>37</v>
      </c>
      <c r="O30" s="16">
        <v>3.4801559400028599</v>
      </c>
      <c r="P30" s="42">
        <v>0.444233872386605</v>
      </c>
      <c r="Q30" s="16">
        <v>9.0116817767007493</v>
      </c>
      <c r="R30" s="42">
        <v>0.82616795262582998</v>
      </c>
      <c r="S30" s="16">
        <v>26.026449540862298</v>
      </c>
      <c r="T30" s="42">
        <v>1.25649287952657</v>
      </c>
      <c r="U30" s="16">
        <v>38.665660895212497</v>
      </c>
      <c r="V30" s="42">
        <v>1.44002029094693</v>
      </c>
      <c r="W30" s="16">
        <v>22.816051847221601</v>
      </c>
      <c r="X30" s="43">
        <v>0.87713309746341395</v>
      </c>
      <c r="Z30" s="155"/>
      <c r="AA30" s="28" t="s">
        <v>37</v>
      </c>
      <c r="AB30" s="16">
        <v>2.9427239797247098</v>
      </c>
      <c r="AC30" s="42">
        <v>0.50621527208156003</v>
      </c>
      <c r="AD30" s="16">
        <v>9.5892258686691996</v>
      </c>
      <c r="AE30" s="42">
        <v>0.91754590536731995</v>
      </c>
      <c r="AF30" s="16">
        <v>30.9448189454836</v>
      </c>
      <c r="AG30" s="42">
        <v>1.57709390687061</v>
      </c>
      <c r="AH30" s="16">
        <v>40.162662114469697</v>
      </c>
      <c r="AI30" s="42">
        <v>1.80841396186347</v>
      </c>
      <c r="AJ30" s="16">
        <v>16.360569091652799</v>
      </c>
      <c r="AK30" s="43">
        <v>1.1107094828739901</v>
      </c>
      <c r="AM30" s="155"/>
      <c r="AN30" s="28" t="s">
        <v>37</v>
      </c>
      <c r="AO30" s="16">
        <v>12.709407079281201</v>
      </c>
      <c r="AP30" s="42">
        <v>2.0426916102816102</v>
      </c>
      <c r="AQ30" s="16">
        <v>18.121546435855599</v>
      </c>
      <c r="AR30" s="42">
        <v>2.2718132011780998</v>
      </c>
      <c r="AS30" s="16">
        <v>32.6522903724806</v>
      </c>
      <c r="AT30" s="42">
        <v>3.0009663506711002</v>
      </c>
      <c r="AU30" s="16">
        <v>28.855838029776699</v>
      </c>
      <c r="AV30" s="42">
        <v>2.6385629291158099</v>
      </c>
      <c r="AW30" s="16">
        <v>7.6609180826058196</v>
      </c>
      <c r="AX30" s="43">
        <v>1.4271730755554399</v>
      </c>
      <c r="AZ30" s="155"/>
      <c r="BA30" s="28" t="s">
        <v>37</v>
      </c>
      <c r="BB30" s="16">
        <v>3.0014135672140698</v>
      </c>
      <c r="BC30" s="42">
        <v>0.50695854788739603</v>
      </c>
      <c r="BD30" s="16">
        <v>8.2194275704103301</v>
      </c>
      <c r="BE30" s="42">
        <v>0.78218711464634705</v>
      </c>
      <c r="BF30" s="16">
        <v>24.331117036076002</v>
      </c>
      <c r="BG30" s="42">
        <v>1.38184627358705</v>
      </c>
      <c r="BH30" s="16">
        <v>39.257871951628402</v>
      </c>
      <c r="BI30" s="42">
        <v>1.5205634747316401</v>
      </c>
      <c r="BJ30" s="16">
        <v>25.190169874671302</v>
      </c>
      <c r="BK30" s="43">
        <v>1.1218833860880699</v>
      </c>
      <c r="BM30" s="155"/>
      <c r="BN30" s="28" t="s">
        <v>37</v>
      </c>
      <c r="BO30" s="16">
        <v>5.3475304344068402</v>
      </c>
      <c r="BP30" s="42">
        <v>1.1981324142801899</v>
      </c>
      <c r="BQ30" s="16">
        <v>12.6288411324545</v>
      </c>
      <c r="BR30" s="42">
        <v>2.46887502578122</v>
      </c>
      <c r="BS30" s="16">
        <v>33.787806976474997</v>
      </c>
      <c r="BT30" s="42">
        <v>2.85466590049989</v>
      </c>
      <c r="BU30" s="16">
        <v>36.1036018877912</v>
      </c>
      <c r="BV30" s="42">
        <v>3.3240498570202899</v>
      </c>
      <c r="BW30" s="16">
        <v>12.132219568872401</v>
      </c>
      <c r="BX30" s="43">
        <v>2.0319904636571402</v>
      </c>
      <c r="BZ30" s="44"/>
    </row>
    <row r="31" spans="1:78" x14ac:dyDescent="0.2">
      <c r="A31" s="15" t="s">
        <v>38</v>
      </c>
      <c r="B31" s="16">
        <v>10.4076920022015</v>
      </c>
      <c r="C31" s="42">
        <v>0.90133452672417602</v>
      </c>
      <c r="D31" s="16">
        <v>21.251633528085499</v>
      </c>
      <c r="E31" s="42">
        <v>1.0787157101420499</v>
      </c>
      <c r="F31" s="16">
        <v>35.156281439514402</v>
      </c>
      <c r="G31" s="42">
        <v>1.2613856939427199</v>
      </c>
      <c r="H31" s="16">
        <v>24.181887099609199</v>
      </c>
      <c r="I31" s="42">
        <v>1.0459775462004799</v>
      </c>
      <c r="J31" s="16">
        <v>5.3846830225935802</v>
      </c>
      <c r="K31" s="43">
        <v>0.68315102896524804</v>
      </c>
      <c r="M31" s="155"/>
      <c r="N31" s="28" t="s">
        <v>38</v>
      </c>
      <c r="O31" s="16">
        <v>7.7543070044337696</v>
      </c>
      <c r="P31" s="42">
        <v>0.65047086760636696</v>
      </c>
      <c r="Q31" s="16">
        <v>17.8953065120585</v>
      </c>
      <c r="R31" s="42">
        <v>1.06850008163458</v>
      </c>
      <c r="S31" s="16">
        <v>30.044603053008601</v>
      </c>
      <c r="T31" s="42">
        <v>1.5229992286607199</v>
      </c>
      <c r="U31" s="16">
        <v>27.756779754455401</v>
      </c>
      <c r="V31" s="42">
        <v>1.15705094217989</v>
      </c>
      <c r="W31" s="16">
        <v>11.6807741755837</v>
      </c>
      <c r="X31" s="43">
        <v>0.81523630065563002</v>
      </c>
      <c r="Z31" s="155"/>
      <c r="AA31" s="28" t="s">
        <v>38</v>
      </c>
      <c r="AB31" s="16">
        <v>8.4508351826459798</v>
      </c>
      <c r="AC31" s="42">
        <v>0.92840591694708996</v>
      </c>
      <c r="AD31" s="16">
        <v>20.488129370729901</v>
      </c>
      <c r="AE31" s="42">
        <v>1.3591797896534401</v>
      </c>
      <c r="AF31" s="16">
        <v>36.900836958430403</v>
      </c>
      <c r="AG31" s="42">
        <v>1.61669412893533</v>
      </c>
      <c r="AH31" s="16">
        <v>27.723212279708601</v>
      </c>
      <c r="AI31" s="42">
        <v>1.30583225330443</v>
      </c>
      <c r="AJ31" s="16">
        <v>6.4369862084851697</v>
      </c>
      <c r="AK31" s="43">
        <v>0.86837631717348396</v>
      </c>
      <c r="AM31" s="155"/>
      <c r="AN31" s="28" t="s">
        <v>38</v>
      </c>
      <c r="AO31" s="16">
        <v>18.2558052579618</v>
      </c>
      <c r="AP31" s="42">
        <v>2.01365529704213</v>
      </c>
      <c r="AQ31" s="16">
        <v>27.140891343675001</v>
      </c>
      <c r="AR31" s="42">
        <v>2.58976175411608</v>
      </c>
      <c r="AS31" s="16">
        <v>35.159033682738098</v>
      </c>
      <c r="AT31" s="42">
        <v>2.6569200561076198</v>
      </c>
      <c r="AU31" s="16">
        <v>16.6016117086638</v>
      </c>
      <c r="AV31" s="42">
        <v>1.8364569401305399</v>
      </c>
      <c r="AW31" s="16">
        <v>2.8426580069612499</v>
      </c>
      <c r="AX31" s="43">
        <v>0.810509317811688</v>
      </c>
      <c r="AZ31" s="155"/>
      <c r="BA31" s="28" t="s">
        <v>38</v>
      </c>
      <c r="BB31" s="16">
        <v>7.1940660794716003</v>
      </c>
      <c r="BC31" s="42">
        <v>0.72650275976183298</v>
      </c>
      <c r="BD31" s="16">
        <v>17.955716562466201</v>
      </c>
      <c r="BE31" s="42">
        <v>1.10456960130961</v>
      </c>
      <c r="BF31" s="16">
        <v>31.334667319807501</v>
      </c>
      <c r="BG31" s="42">
        <v>1.6532903694822301</v>
      </c>
      <c r="BH31" s="16">
        <v>30.3843980549055</v>
      </c>
      <c r="BI31" s="42">
        <v>1.3137257756079701</v>
      </c>
      <c r="BJ31" s="16">
        <v>13.1311519833492</v>
      </c>
      <c r="BK31" s="43">
        <v>0.97527847868509099</v>
      </c>
      <c r="BM31" s="155"/>
      <c r="BN31" s="28" t="s">
        <v>38</v>
      </c>
      <c r="BO31" s="16">
        <v>14.005023567467299</v>
      </c>
      <c r="BP31" s="42">
        <v>2.05753612450434</v>
      </c>
      <c r="BQ31" s="16">
        <v>24.232527801525201</v>
      </c>
      <c r="BR31" s="42">
        <v>3.2695011405656502</v>
      </c>
      <c r="BS31" s="16">
        <v>33.156776241211702</v>
      </c>
      <c r="BT31" s="42">
        <v>3.8090474542791899</v>
      </c>
      <c r="BU31" s="16">
        <v>21.6732721315019</v>
      </c>
      <c r="BV31" s="42">
        <v>2.9367459541377401</v>
      </c>
      <c r="BW31" s="16">
        <v>6.9324002582939102</v>
      </c>
      <c r="BX31" s="43">
        <v>1.53930437988066</v>
      </c>
      <c r="BZ31" s="44"/>
    </row>
    <row r="32" spans="1:78" x14ac:dyDescent="0.2">
      <c r="A32" s="15"/>
      <c r="B32"/>
      <c r="C32"/>
      <c r="D32"/>
      <c r="E32"/>
      <c r="F32"/>
      <c r="G32"/>
      <c r="H32"/>
      <c r="I32"/>
      <c r="J32"/>
      <c r="K32" s="13"/>
      <c r="M32" s="155"/>
      <c r="N32" s="28"/>
      <c r="O32"/>
      <c r="P32"/>
      <c r="Q32"/>
      <c r="R32"/>
      <c r="S32"/>
      <c r="T32"/>
      <c r="U32"/>
      <c r="V32"/>
      <c r="W32"/>
      <c r="X32" s="13"/>
      <c r="Z32" s="155"/>
      <c r="AA32" s="28"/>
      <c r="AB32"/>
      <c r="AC32"/>
      <c r="AD32"/>
      <c r="AE32"/>
      <c r="AF32"/>
      <c r="AG32"/>
      <c r="AH32"/>
      <c r="AI32"/>
      <c r="AJ32"/>
      <c r="AK32" s="13"/>
      <c r="AM32" s="155"/>
      <c r="AN32" s="28"/>
      <c r="AO32"/>
      <c r="AP32"/>
      <c r="AQ32"/>
      <c r="AR32"/>
      <c r="AS32"/>
      <c r="AT32"/>
      <c r="AU32"/>
      <c r="AV32"/>
      <c r="AW32"/>
      <c r="AX32" s="13"/>
      <c r="AZ32" s="155"/>
      <c r="BA32" s="28"/>
      <c r="BB32"/>
      <c r="BC32"/>
      <c r="BD32"/>
      <c r="BE32"/>
      <c r="BF32"/>
      <c r="BG32"/>
      <c r="BH32"/>
      <c r="BI32"/>
      <c r="BJ32"/>
      <c r="BK32" s="13"/>
      <c r="BM32" s="155"/>
      <c r="BN32" s="28"/>
      <c r="BO32"/>
      <c r="BP32"/>
      <c r="BQ32"/>
      <c r="BR32"/>
      <c r="BS32"/>
      <c r="BT32"/>
      <c r="BU32"/>
      <c r="BV32"/>
      <c r="BW32"/>
      <c r="BX32" s="13"/>
      <c r="BZ32" s="44"/>
    </row>
    <row r="33" spans="1:78" x14ac:dyDescent="0.2">
      <c r="A33" s="14" t="s">
        <v>39</v>
      </c>
      <c r="B33"/>
      <c r="C33"/>
      <c r="D33"/>
      <c r="E33"/>
      <c r="F33"/>
      <c r="G33"/>
      <c r="H33"/>
      <c r="I33"/>
      <c r="J33"/>
      <c r="K33" s="13"/>
      <c r="M33" s="155"/>
      <c r="N33" s="41" t="s">
        <v>39</v>
      </c>
      <c r="O33"/>
      <c r="P33"/>
      <c r="Q33"/>
      <c r="R33"/>
      <c r="S33"/>
      <c r="T33"/>
      <c r="U33"/>
      <c r="V33"/>
      <c r="W33"/>
      <c r="X33" s="13"/>
      <c r="Z33" s="155"/>
      <c r="AA33" s="41" t="s">
        <v>39</v>
      </c>
      <c r="AB33"/>
      <c r="AC33"/>
      <c r="AD33"/>
      <c r="AE33"/>
      <c r="AF33"/>
      <c r="AG33"/>
      <c r="AH33"/>
      <c r="AI33"/>
      <c r="AJ33"/>
      <c r="AK33" s="13"/>
      <c r="AM33" s="155"/>
      <c r="AN33" s="41" t="s">
        <v>39</v>
      </c>
      <c r="AO33"/>
      <c r="AP33"/>
      <c r="AQ33"/>
      <c r="AR33"/>
      <c r="AS33"/>
      <c r="AT33"/>
      <c r="AU33"/>
      <c r="AV33"/>
      <c r="AW33"/>
      <c r="AX33" s="13"/>
      <c r="AZ33" s="155"/>
      <c r="BA33" s="41" t="s">
        <v>39</v>
      </c>
      <c r="BB33"/>
      <c r="BC33"/>
      <c r="BD33"/>
      <c r="BE33"/>
      <c r="BF33"/>
      <c r="BG33"/>
      <c r="BH33"/>
      <c r="BI33"/>
      <c r="BJ33"/>
      <c r="BK33" s="13"/>
      <c r="BM33" s="155"/>
      <c r="BN33" s="41" t="s">
        <v>39</v>
      </c>
      <c r="BO33"/>
      <c r="BP33"/>
      <c r="BQ33"/>
      <c r="BR33"/>
      <c r="BS33"/>
      <c r="BT33"/>
      <c r="BU33"/>
      <c r="BV33"/>
      <c r="BW33"/>
      <c r="BX33" s="13"/>
      <c r="BZ33" s="44"/>
    </row>
    <row r="34" spans="1:78" x14ac:dyDescent="0.2">
      <c r="A34" s="15" t="s">
        <v>40</v>
      </c>
      <c r="B34" s="16">
        <v>3.23209733454605</v>
      </c>
      <c r="C34" s="42">
        <v>0.44381040156692397</v>
      </c>
      <c r="D34" s="16">
        <v>12.513218443419101</v>
      </c>
      <c r="E34" s="42">
        <v>0.82428366559122102</v>
      </c>
      <c r="F34" s="16">
        <v>31.6151593468241</v>
      </c>
      <c r="G34" s="42">
        <v>1.0562932260300499</v>
      </c>
      <c r="H34" s="16">
        <v>35.683502504297103</v>
      </c>
      <c r="I34" s="42">
        <v>1.16050205274847</v>
      </c>
      <c r="J34" s="16">
        <v>11.651145159943001</v>
      </c>
      <c r="K34" s="43">
        <v>0.72159902028082501</v>
      </c>
      <c r="M34" s="155"/>
      <c r="N34" s="28" t="s">
        <v>40</v>
      </c>
      <c r="O34" s="16">
        <v>2.6786854932375901</v>
      </c>
      <c r="P34" s="42">
        <v>0.39328617447984499</v>
      </c>
      <c r="Q34" s="16">
        <v>8.3340940327968909</v>
      </c>
      <c r="R34" s="42">
        <v>0.66139260899054997</v>
      </c>
      <c r="S34" s="16">
        <v>23.867286530847299</v>
      </c>
      <c r="T34" s="42">
        <v>0.97814900818373995</v>
      </c>
      <c r="U34" s="16">
        <v>37.886305492482997</v>
      </c>
      <c r="V34" s="42">
        <v>1.3084053682994401</v>
      </c>
      <c r="W34" s="16">
        <v>22.227954968833</v>
      </c>
      <c r="X34" s="43">
        <v>1.0589118904802199</v>
      </c>
      <c r="Z34" s="155"/>
      <c r="AA34" s="28" t="s">
        <v>40</v>
      </c>
      <c r="AB34" s="16">
        <v>1.9548571509563799</v>
      </c>
      <c r="AC34" s="42">
        <v>0.40145188447622299</v>
      </c>
      <c r="AD34" s="16">
        <v>9.8875410732573403</v>
      </c>
      <c r="AE34" s="42">
        <v>0.99427887702781304</v>
      </c>
      <c r="AF34" s="16">
        <v>32.5224900433603</v>
      </c>
      <c r="AG34" s="42">
        <v>1.49517948055974</v>
      </c>
      <c r="AH34" s="16">
        <v>40.602303189872899</v>
      </c>
      <c r="AI34" s="42">
        <v>1.6153078160690499</v>
      </c>
      <c r="AJ34" s="16">
        <v>15.0328085425531</v>
      </c>
      <c r="AK34" s="43">
        <v>0.99267194887744703</v>
      </c>
      <c r="AM34" s="155"/>
      <c r="AN34" s="28" t="s">
        <v>40</v>
      </c>
      <c r="AO34" s="16">
        <v>6.4314486615133104</v>
      </c>
      <c r="AP34" s="42">
        <v>1.0291774363066899</v>
      </c>
      <c r="AQ34" s="16">
        <v>20.102785212599699</v>
      </c>
      <c r="AR34" s="42">
        <v>1.80121302930409</v>
      </c>
      <c r="AS34" s="16">
        <v>35.174845438321199</v>
      </c>
      <c r="AT34" s="42">
        <v>2.04396452947555</v>
      </c>
      <c r="AU34" s="16">
        <v>31.6240084330069</v>
      </c>
      <c r="AV34" s="42">
        <v>1.8376438728606801</v>
      </c>
      <c r="AW34" s="16">
        <v>6.6669122545587998</v>
      </c>
      <c r="AX34" s="43">
        <v>0.98381153892052298</v>
      </c>
      <c r="AZ34" s="155"/>
      <c r="BA34" s="28" t="s">
        <v>40</v>
      </c>
      <c r="BB34" s="16">
        <v>2.2218667690246399</v>
      </c>
      <c r="BC34" s="42">
        <v>0.40807818747225399</v>
      </c>
      <c r="BD34" s="16">
        <v>7.4628655225525797</v>
      </c>
      <c r="BE34" s="42">
        <v>0.70246001587176798</v>
      </c>
      <c r="BF34" s="16">
        <v>23.454636510764601</v>
      </c>
      <c r="BG34" s="42">
        <v>1.22722135106869</v>
      </c>
      <c r="BH34" s="16">
        <v>40.652807690634098</v>
      </c>
      <c r="BI34" s="42">
        <v>1.64582433537801</v>
      </c>
      <c r="BJ34" s="16">
        <v>26.1778999555446</v>
      </c>
      <c r="BK34" s="43">
        <v>1.2730622710012001</v>
      </c>
      <c r="BM34" s="155"/>
      <c r="BN34" s="28" t="s">
        <v>40</v>
      </c>
      <c r="BO34" s="16">
        <v>4.78674498815072</v>
      </c>
      <c r="BP34" s="42">
        <v>1.0314968432839799</v>
      </c>
      <c r="BQ34" s="16">
        <v>12.9930007800589</v>
      </c>
      <c r="BR34" s="42">
        <v>1.63619022466998</v>
      </c>
      <c r="BS34" s="16">
        <v>30.591496543321099</v>
      </c>
      <c r="BT34" s="42">
        <v>2.2105718502894698</v>
      </c>
      <c r="BU34" s="16">
        <v>37.373253198526797</v>
      </c>
      <c r="BV34" s="42">
        <v>2.68565581136887</v>
      </c>
      <c r="BW34" s="16">
        <v>14.255504489942499</v>
      </c>
      <c r="BX34" s="43">
        <v>1.94274787871403</v>
      </c>
      <c r="BZ34" s="44"/>
    </row>
    <row r="35" spans="1:78" x14ac:dyDescent="0.2">
      <c r="A35" s="15" t="s">
        <v>41</v>
      </c>
      <c r="B35" s="16">
        <v>7.2223266480938904</v>
      </c>
      <c r="C35" s="42">
        <v>0.738961154421796</v>
      </c>
      <c r="D35" s="16">
        <v>19.889018731749498</v>
      </c>
      <c r="E35" s="42">
        <v>1.0629670014717301</v>
      </c>
      <c r="F35" s="16">
        <v>36.155579334173297</v>
      </c>
      <c r="G35" s="42">
        <v>1.34689073689616</v>
      </c>
      <c r="H35" s="16">
        <v>27.554126560108699</v>
      </c>
      <c r="I35" s="42">
        <v>1.2383732125898601</v>
      </c>
      <c r="J35" s="16">
        <v>7.8701994570070699</v>
      </c>
      <c r="K35" s="43">
        <v>0.79232182248986205</v>
      </c>
      <c r="M35" s="155"/>
      <c r="N35" s="28" t="s">
        <v>41</v>
      </c>
      <c r="O35" s="16">
        <v>5.49662095160196</v>
      </c>
      <c r="P35" s="42">
        <v>0.618897145120057</v>
      </c>
      <c r="Q35" s="16">
        <v>15.6164583970205</v>
      </c>
      <c r="R35" s="42">
        <v>1.1866471214346199</v>
      </c>
      <c r="S35" s="16">
        <v>30.454609341197202</v>
      </c>
      <c r="T35" s="42">
        <v>1.4352169260646499</v>
      </c>
      <c r="U35" s="16">
        <v>32.149791377357801</v>
      </c>
      <c r="V35" s="42">
        <v>1.63862018235325</v>
      </c>
      <c r="W35" s="16">
        <v>14.835197702395501</v>
      </c>
      <c r="X35" s="43">
        <v>1.0856177886113201</v>
      </c>
      <c r="Z35" s="155"/>
      <c r="AA35" s="28" t="s">
        <v>41</v>
      </c>
      <c r="AB35" s="16">
        <v>5.0795777183085304</v>
      </c>
      <c r="AC35" s="42">
        <v>0.73521683345502997</v>
      </c>
      <c r="AD35" s="16">
        <v>18.213538372831898</v>
      </c>
      <c r="AE35" s="42">
        <v>1.2030018390903801</v>
      </c>
      <c r="AF35" s="16">
        <v>36.542908650385797</v>
      </c>
      <c r="AG35" s="42">
        <v>1.53348626707864</v>
      </c>
      <c r="AH35" s="16">
        <v>31.0537974806563</v>
      </c>
      <c r="AI35" s="42">
        <v>1.46180598440492</v>
      </c>
      <c r="AJ35" s="16">
        <v>9.1101777778174799</v>
      </c>
      <c r="AK35" s="43">
        <v>0.94605793478177902</v>
      </c>
      <c r="AM35" s="155"/>
      <c r="AN35" s="28" t="s">
        <v>41</v>
      </c>
      <c r="AO35" s="16">
        <v>12.592567013654699</v>
      </c>
      <c r="AP35" s="42">
        <v>1.6272568720065199</v>
      </c>
      <c r="AQ35" s="16">
        <v>24.8569522906195</v>
      </c>
      <c r="AR35" s="42">
        <v>2.02673425720196</v>
      </c>
      <c r="AS35" s="16">
        <v>36.868254656190302</v>
      </c>
      <c r="AT35" s="42">
        <v>2.3654913241625999</v>
      </c>
      <c r="AU35" s="16">
        <v>20.3044696019101</v>
      </c>
      <c r="AV35" s="42">
        <v>2.1989376487014201</v>
      </c>
      <c r="AW35" s="16">
        <v>5.2196918234303302</v>
      </c>
      <c r="AX35" s="43">
        <v>1.1946443518555001</v>
      </c>
      <c r="AZ35" s="155"/>
      <c r="BA35" s="28" t="s">
        <v>41</v>
      </c>
      <c r="BB35" s="16">
        <v>4.50041546600381</v>
      </c>
      <c r="BC35" s="42">
        <v>0.64302043964993505</v>
      </c>
      <c r="BD35" s="16">
        <v>14.674306625906601</v>
      </c>
      <c r="BE35" s="42">
        <v>1.26892460430003</v>
      </c>
      <c r="BF35" s="16">
        <v>31.250870024743499</v>
      </c>
      <c r="BG35" s="42">
        <v>1.5411431238620801</v>
      </c>
      <c r="BH35" s="16">
        <v>33.714611092339801</v>
      </c>
      <c r="BI35" s="42">
        <v>1.8492875651884499</v>
      </c>
      <c r="BJ35" s="16">
        <v>15.8597967910063</v>
      </c>
      <c r="BK35" s="43">
        <v>1.3241304409045001</v>
      </c>
      <c r="BM35" s="155"/>
      <c r="BN35" s="28" t="s">
        <v>41</v>
      </c>
      <c r="BO35" s="16">
        <v>10.468348149744299</v>
      </c>
      <c r="BP35" s="42">
        <v>1.7787547716615</v>
      </c>
      <c r="BQ35" s="16">
        <v>21.705388320010599</v>
      </c>
      <c r="BR35" s="42">
        <v>3.5164371243997001</v>
      </c>
      <c r="BS35" s="16">
        <v>29.3953818206618</v>
      </c>
      <c r="BT35" s="42">
        <v>3.4008964971343398</v>
      </c>
      <c r="BU35" s="16">
        <v>27.3391708703187</v>
      </c>
      <c r="BV35" s="42">
        <v>3.3805212077129898</v>
      </c>
      <c r="BW35" s="16">
        <v>11.0917108392646</v>
      </c>
      <c r="BX35" s="43">
        <v>2.5063799342726698</v>
      </c>
      <c r="BZ35" s="44"/>
    </row>
    <row r="36" spans="1:78" x14ac:dyDescent="0.2">
      <c r="A36" s="15" t="s">
        <v>42</v>
      </c>
      <c r="B36" s="16">
        <v>6.2257657314715802</v>
      </c>
      <c r="C36" s="42">
        <v>0.89495908543804303</v>
      </c>
      <c r="D36" s="16">
        <v>21.744830576075699</v>
      </c>
      <c r="E36" s="42">
        <v>1.5780152992743399</v>
      </c>
      <c r="F36" s="16">
        <v>38.505597419887003</v>
      </c>
      <c r="G36" s="42">
        <v>1.5581636261748499</v>
      </c>
      <c r="H36" s="16">
        <v>26.689364240074699</v>
      </c>
      <c r="I36" s="42">
        <v>1.29316405311654</v>
      </c>
      <c r="J36" s="16">
        <v>5.20273414799746</v>
      </c>
      <c r="K36" s="43">
        <v>0.71166231645073497</v>
      </c>
      <c r="M36" s="155"/>
      <c r="N36" s="28" t="s">
        <v>42</v>
      </c>
      <c r="O36" s="16">
        <v>5.0293596183950298</v>
      </c>
      <c r="P36" s="42">
        <v>1.0425657758025699</v>
      </c>
      <c r="Q36" s="16">
        <v>15.663768651014401</v>
      </c>
      <c r="R36" s="42">
        <v>1.4691605192909301</v>
      </c>
      <c r="S36" s="16">
        <v>33.211464122519601</v>
      </c>
      <c r="T36" s="42">
        <v>1.6357417068731099</v>
      </c>
      <c r="U36" s="16">
        <v>31.417491275421</v>
      </c>
      <c r="V36" s="42">
        <v>1.6727668187057301</v>
      </c>
      <c r="W36" s="16">
        <v>11.8762932407421</v>
      </c>
      <c r="X36" s="43">
        <v>1.08960338027339</v>
      </c>
      <c r="Z36" s="155"/>
      <c r="AA36" s="28" t="s">
        <v>42</v>
      </c>
      <c r="AB36" s="16">
        <v>3.63179992413811</v>
      </c>
      <c r="AC36" s="42">
        <v>0.765016138716898</v>
      </c>
      <c r="AD36" s="16">
        <v>18.534507699574998</v>
      </c>
      <c r="AE36" s="42">
        <v>1.8659446257600301</v>
      </c>
      <c r="AF36" s="16">
        <v>38.868355445148303</v>
      </c>
      <c r="AG36" s="42">
        <v>1.90159224386496</v>
      </c>
      <c r="AH36" s="16">
        <v>32.096590113772301</v>
      </c>
      <c r="AI36" s="42">
        <v>1.7938825499565501</v>
      </c>
      <c r="AJ36" s="16">
        <v>6.8687468173662296</v>
      </c>
      <c r="AK36" s="43">
        <v>0.858672583734578</v>
      </c>
      <c r="AM36" s="155"/>
      <c r="AN36" s="28" t="s">
        <v>42</v>
      </c>
      <c r="AO36" s="16">
        <v>11.2339415737991</v>
      </c>
      <c r="AP36" s="42">
        <v>1.78647715066403</v>
      </c>
      <c r="AQ36" s="16">
        <v>28.489683244190999</v>
      </c>
      <c r="AR36" s="42">
        <v>2.3886518362885498</v>
      </c>
      <c r="AS36" s="16">
        <v>39.6075561495188</v>
      </c>
      <c r="AT36" s="42">
        <v>2.6321063890033698</v>
      </c>
      <c r="AU36" s="16">
        <v>18.2295274998325</v>
      </c>
      <c r="AV36" s="42">
        <v>1.9514100562505901</v>
      </c>
      <c r="AW36" s="16">
        <v>2.43929153265859</v>
      </c>
      <c r="AX36" s="43">
        <v>1.0897402601192101</v>
      </c>
      <c r="AZ36" s="155"/>
      <c r="BA36" s="28" t="s">
        <v>42</v>
      </c>
      <c r="BB36" s="16">
        <v>3.4844828086501001</v>
      </c>
      <c r="BC36" s="42">
        <v>0.92400173309508205</v>
      </c>
      <c r="BD36" s="16">
        <v>14.1958324067805</v>
      </c>
      <c r="BE36" s="42">
        <v>1.6111503517839201</v>
      </c>
      <c r="BF36" s="16">
        <v>33.794650949509503</v>
      </c>
      <c r="BG36" s="42">
        <v>1.9795354325108401</v>
      </c>
      <c r="BH36" s="16">
        <v>35.028285487451903</v>
      </c>
      <c r="BI36" s="42">
        <v>2.0038295312424999</v>
      </c>
      <c r="BJ36" s="16">
        <v>13.496748347607999</v>
      </c>
      <c r="BK36" s="43">
        <v>1.3638662139850399</v>
      </c>
      <c r="BM36" s="155"/>
      <c r="BN36" s="28" t="s">
        <v>42</v>
      </c>
      <c r="BO36" s="16">
        <v>10.9984192199862</v>
      </c>
      <c r="BP36" s="42">
        <v>2.88490845327367</v>
      </c>
      <c r="BQ36" s="16">
        <v>23.774772030246499</v>
      </c>
      <c r="BR36" s="42">
        <v>3.3914008491610401</v>
      </c>
      <c r="BS36" s="16">
        <v>35.749400039635098</v>
      </c>
      <c r="BT36" s="42">
        <v>3.5431111498027099</v>
      </c>
      <c r="BU36" s="16">
        <v>22.142517514843401</v>
      </c>
      <c r="BV36" s="42">
        <v>3.09767762261639</v>
      </c>
      <c r="BW36" s="16">
        <v>7.3348911952887796</v>
      </c>
      <c r="BX36" s="43">
        <v>2.0226975090513499</v>
      </c>
      <c r="BZ36" s="44"/>
    </row>
    <row r="37" spans="1:78" x14ac:dyDescent="0.2">
      <c r="A37" s="15" t="s">
        <v>43</v>
      </c>
      <c r="B37" s="16">
        <v>7.1892678154679803</v>
      </c>
      <c r="C37" s="42">
        <v>0.71877908514324496</v>
      </c>
      <c r="D37" s="16">
        <v>19.950581424128298</v>
      </c>
      <c r="E37" s="42">
        <v>1.01744975060224</v>
      </c>
      <c r="F37" s="16">
        <v>36.233536289204899</v>
      </c>
      <c r="G37" s="42">
        <v>1.2995334777274701</v>
      </c>
      <c r="H37" s="16">
        <v>27.525439871395299</v>
      </c>
      <c r="I37" s="42">
        <v>1.19445896006077</v>
      </c>
      <c r="J37" s="16">
        <v>7.78171185156814</v>
      </c>
      <c r="K37" s="43">
        <v>0.76630804568225697</v>
      </c>
      <c r="M37" s="155"/>
      <c r="N37" s="28" t="s">
        <v>43</v>
      </c>
      <c r="O37" s="16">
        <v>5.4813810370725697</v>
      </c>
      <c r="P37" s="42">
        <v>0.59753112717071899</v>
      </c>
      <c r="Q37" s="16">
        <v>15.618001439801899</v>
      </c>
      <c r="R37" s="42">
        <v>1.14763274688391</v>
      </c>
      <c r="S37" s="16">
        <v>30.544525258161599</v>
      </c>
      <c r="T37" s="42">
        <v>1.3817468896020999</v>
      </c>
      <c r="U37" s="16">
        <v>32.125907117800502</v>
      </c>
      <c r="V37" s="42">
        <v>1.60422750091335</v>
      </c>
      <c r="W37" s="16">
        <v>14.738691854614901</v>
      </c>
      <c r="X37" s="43">
        <v>1.0550346516386799</v>
      </c>
      <c r="Z37" s="155"/>
      <c r="AA37" s="28" t="s">
        <v>43</v>
      </c>
      <c r="AB37" s="16">
        <v>5.0359197220910596</v>
      </c>
      <c r="AC37" s="42">
        <v>0.71615484964797704</v>
      </c>
      <c r="AD37" s="16">
        <v>18.2232172598194</v>
      </c>
      <c r="AE37" s="42">
        <v>1.1500869871378701</v>
      </c>
      <c r="AF37" s="16">
        <v>36.613032911013697</v>
      </c>
      <c r="AG37" s="42">
        <v>1.48108806977103</v>
      </c>
      <c r="AH37" s="16">
        <v>31.085243077498198</v>
      </c>
      <c r="AI37" s="42">
        <v>1.4142248654820699</v>
      </c>
      <c r="AJ37" s="16">
        <v>9.0425870295775805</v>
      </c>
      <c r="AK37" s="43">
        <v>0.91782508829688503</v>
      </c>
      <c r="AM37" s="155"/>
      <c r="AN37" s="28" t="s">
        <v>43</v>
      </c>
      <c r="AO37" s="16">
        <v>12.5382919158088</v>
      </c>
      <c r="AP37" s="42">
        <v>1.5685841036666801</v>
      </c>
      <c r="AQ37" s="16">
        <v>25.002074575370699</v>
      </c>
      <c r="AR37" s="42">
        <v>1.9481484608417301</v>
      </c>
      <c r="AS37" s="16">
        <v>36.977685741622999</v>
      </c>
      <c r="AT37" s="42">
        <v>2.28883922993476</v>
      </c>
      <c r="AU37" s="16">
        <v>20.221578701805399</v>
      </c>
      <c r="AV37" s="42">
        <v>2.1192292227353402</v>
      </c>
      <c r="AW37" s="16">
        <v>5.1086189011917602</v>
      </c>
      <c r="AX37" s="43">
        <v>1.1444399524609199</v>
      </c>
      <c r="AZ37" s="155"/>
      <c r="BA37" s="28" t="s">
        <v>43</v>
      </c>
      <c r="BB37" s="16">
        <v>4.4691523751146498</v>
      </c>
      <c r="BC37" s="42">
        <v>0.62262665158349095</v>
      </c>
      <c r="BD37" s="16">
        <v>14.6595826352047</v>
      </c>
      <c r="BE37" s="42">
        <v>1.2311501931434099</v>
      </c>
      <c r="BF37" s="16">
        <v>31.329149282406298</v>
      </c>
      <c r="BG37" s="42">
        <v>1.4905531455241201</v>
      </c>
      <c r="BH37" s="16">
        <v>33.755036529710999</v>
      </c>
      <c r="BI37" s="42">
        <v>1.8152753385740501</v>
      </c>
      <c r="BJ37" s="16">
        <v>15.787079177563401</v>
      </c>
      <c r="BK37" s="43">
        <v>1.2910478841605599</v>
      </c>
      <c r="BM37" s="155"/>
      <c r="BN37" s="28" t="s">
        <v>43</v>
      </c>
      <c r="BO37" s="16">
        <v>10.488977362939</v>
      </c>
      <c r="BP37" s="42">
        <v>1.71032822076463</v>
      </c>
      <c r="BQ37" s="16">
        <v>21.785924233280699</v>
      </c>
      <c r="BR37" s="42">
        <v>3.35952435076483</v>
      </c>
      <c r="BS37" s="16">
        <v>29.642666390299102</v>
      </c>
      <c r="BT37" s="42">
        <v>3.2834277036386599</v>
      </c>
      <c r="BU37" s="16">
        <v>27.136928423999301</v>
      </c>
      <c r="BV37" s="42">
        <v>3.2473599970036702</v>
      </c>
      <c r="BW37" s="16">
        <v>10.9455035894819</v>
      </c>
      <c r="BX37" s="43">
        <v>2.42240315019954</v>
      </c>
      <c r="BZ37" s="44"/>
    </row>
    <row r="38" spans="1:78" x14ac:dyDescent="0.2">
      <c r="A38" s="20"/>
      <c r="B38"/>
      <c r="C38"/>
      <c r="D38"/>
      <c r="E38"/>
      <c r="F38"/>
      <c r="G38"/>
      <c r="H38"/>
      <c r="I38"/>
      <c r="J38"/>
      <c r="K38" s="13"/>
      <c r="M38" s="155"/>
      <c r="N38"/>
      <c r="O38"/>
      <c r="P38"/>
      <c r="Q38"/>
      <c r="R38"/>
      <c r="S38"/>
      <c r="T38"/>
      <c r="U38"/>
      <c r="V38"/>
      <c r="W38"/>
      <c r="X38" s="13"/>
      <c r="Z38" s="155"/>
      <c r="AA38"/>
      <c r="AB38"/>
      <c r="AC38"/>
      <c r="AD38"/>
      <c r="AE38"/>
      <c r="AF38"/>
      <c r="AG38"/>
      <c r="AH38"/>
      <c r="AI38"/>
      <c r="AJ38"/>
      <c r="AK38" s="13"/>
      <c r="AM38" s="155"/>
      <c r="AN38"/>
      <c r="AO38"/>
      <c r="AP38"/>
      <c r="AQ38"/>
      <c r="AR38"/>
      <c r="AS38"/>
      <c r="AT38"/>
      <c r="AU38"/>
      <c r="AV38"/>
      <c r="AW38"/>
      <c r="AX38" s="13"/>
      <c r="AZ38" s="155"/>
      <c r="BA38"/>
      <c r="BB38"/>
      <c r="BC38"/>
      <c r="BD38"/>
      <c r="BE38"/>
      <c r="BF38"/>
      <c r="BG38"/>
      <c r="BH38"/>
      <c r="BI38"/>
      <c r="BJ38"/>
      <c r="BK38" s="13"/>
      <c r="BM38" s="155"/>
      <c r="BN38"/>
      <c r="BO38"/>
      <c r="BP38"/>
      <c r="BQ38"/>
      <c r="BR38"/>
      <c r="BS38"/>
      <c r="BT38"/>
      <c r="BU38"/>
      <c r="BV38"/>
      <c r="BW38"/>
      <c r="BX38" s="13"/>
      <c r="BZ38" s="44"/>
    </row>
    <row r="39" spans="1:78" x14ac:dyDescent="0.2">
      <c r="A39" s="21" t="s">
        <v>44</v>
      </c>
      <c r="B39" s="22">
        <f>AVERAGE(B12:B19,B20:B31,B34,B37)</f>
        <v>5.4804935498525618</v>
      </c>
      <c r="C39" s="45">
        <f>SQRT(SUMSQ(C12:C19,C20:C31,C34,C37)/(22*22))</f>
        <v>0.12254635863691887</v>
      </c>
      <c r="D39" s="22">
        <f>AVERAGE(D12:D19,D20:D31,D34,D37)</f>
        <v>15.642433428074105</v>
      </c>
      <c r="E39" s="45">
        <f>SQRT(SUMSQ(E12:E19,E20:E31,E34,E37)/(22*22))</f>
        <v>0.20062705753563798</v>
      </c>
      <c r="F39" s="22">
        <f>AVERAGE(F12:F19,F20:F31,F34,F37)</f>
        <v>35.663312823601679</v>
      </c>
      <c r="G39" s="45">
        <f>SQRT(SUMSQ(G12:G19,G20:G31,G34,G37)/(22*22))</f>
        <v>0.261615295025249</v>
      </c>
      <c r="H39" s="22">
        <f>AVERAGE(H12:H19,H20:H31,H34,H37)</f>
        <v>32.948187485516094</v>
      </c>
      <c r="I39" s="45">
        <f>SQRT(SUMSQ(I12:I19,I20:I31,I34,I37)/(22*22))</f>
        <v>0.24765925495076874</v>
      </c>
      <c r="J39" s="22">
        <f>AVERAGE(J12:J19,J20:J31,J34,J37)</f>
        <v>9.051687283819275</v>
      </c>
      <c r="K39" s="46">
        <f>SQRT(SUMSQ(K12:K19,K20:K31,K34,K37)/(22*22))</f>
        <v>0.14644740659570948</v>
      </c>
      <c r="M39" s="155"/>
      <c r="N39" s="21" t="s">
        <v>44</v>
      </c>
      <c r="O39" s="22">
        <f>AVERAGE(O12:O19,O20:O31,O34,O37)</f>
        <v>4.4523185635578324</v>
      </c>
      <c r="P39" s="45">
        <f>SQRT(SUMSQ(P12:P19,P20:P31,P34,P37)/(22*22))</f>
        <v>0.10660910423168198</v>
      </c>
      <c r="Q39" s="22">
        <f>AVERAGE(Q12:Q19,Q20:Q31,Q34,Q37)</f>
        <v>12.404724574557985</v>
      </c>
      <c r="R39" s="45">
        <f>SQRT(SUMSQ(R12:R19,R20:R31,R34,R37)/(22*22))</f>
        <v>0.18134943087802818</v>
      </c>
      <c r="S39" s="22">
        <f>AVERAGE(S12:S19,S20:S31,S34,S37)</f>
        <v>30.331049798298007</v>
      </c>
      <c r="T39" s="45">
        <f>SQRT(SUMSQ(T12:T19,T20:T31,T34,T37)/(22*22))</f>
        <v>0.25977059375516681</v>
      </c>
      <c r="U39" s="22">
        <f>AVERAGE(U12:U19,U20:U31,U34,U37)</f>
        <v>35.771738999528559</v>
      </c>
      <c r="V39" s="45">
        <f>SQRT(SUMSQ(V12:V19,V20:V31,V34,V37)/(22*22))</f>
        <v>0.27620840272037306</v>
      </c>
      <c r="W39" s="22">
        <f>AVERAGE(W12:W19,W20:W31,W34,W37)</f>
        <v>15.771609122794466</v>
      </c>
      <c r="X39" s="46">
        <f>SQRT(SUMSQ(X12:X19,X20:X31,X34,X37)/(22*22))</f>
        <v>0.192644153121766</v>
      </c>
      <c r="Z39" s="155"/>
      <c r="AA39" s="21" t="s">
        <v>44</v>
      </c>
      <c r="AB39" s="22">
        <f>AVERAGE(AB12:AB19,AB20:AB31,AB34,AB37)</f>
        <v>3.8420588363003634</v>
      </c>
      <c r="AC39" s="45">
        <f>SQRT(SUMSQ(AC12:AC19,AC20:AC31,AC34,AC37)/(22*22))</f>
        <v>0.12906989340046576</v>
      </c>
      <c r="AD39" s="22">
        <f>AVERAGE(AD12:AD19,AD20:AD31,AD34,AD37)</f>
        <v>13.82385920889941</v>
      </c>
      <c r="AE39" s="45">
        <f>SQRT(SUMSQ(AE12:AE19,AE20:AE31,AE34,AE37)/(22*22))</f>
        <v>0.23334043918327091</v>
      </c>
      <c r="AF39" s="22">
        <f>AVERAGE(AF12:AF19,AF20:AF31,AF34,AF37)</f>
        <v>35.706213490328523</v>
      </c>
      <c r="AG39" s="45">
        <f>SQRT(SUMSQ(AG12:AG19,AG20:AG31,AG34,AG37)/(22*22))</f>
        <v>0.32250312800262126</v>
      </c>
      <c r="AH39" s="22">
        <f>AVERAGE(AH12:AH19,AH20:AH31,AH34,AH37)</f>
        <v>36.025506694402253</v>
      </c>
      <c r="AI39" s="45">
        <f>SQRT(SUMSQ(AI12:AI19,AI20:AI31,AI34,AI37)/(22*22))</f>
        <v>0.31254529882390647</v>
      </c>
      <c r="AJ39" s="22">
        <f>AVERAGE(AJ12:AJ19,AJ20:AJ31,AJ34,AJ37)</f>
        <v>10.588491315581193</v>
      </c>
      <c r="AK39" s="46">
        <f>SQRT(SUMSQ(AK12:AK19,AK20:AK31,AK34,AK37)/(22*22))</f>
        <v>0.18786769100469736</v>
      </c>
      <c r="AM39" s="155"/>
      <c r="AN39" s="21" t="s">
        <v>44</v>
      </c>
      <c r="AO39" s="22">
        <f>AVERAGE(AO12:AO19,AO20:AO31,AO34,AO37)</f>
        <v>9.6602847231863169</v>
      </c>
      <c r="AP39" s="45">
        <f>SQRT(SUMSQ(AP12:AP19,AP20:AP31,AP34,AP37)/(22*22))</f>
        <v>0.28997393964015233</v>
      </c>
      <c r="AQ39" s="22">
        <f>AVERAGE(AQ12:AQ19,AQ20:AQ31,AQ34,AQ37)</f>
        <v>20.588546820026679</v>
      </c>
      <c r="AR39" s="45">
        <f>SQRT(SUMSQ(AR12:AR19,AR20:AR31,AR34,AR37)/(22*22))</f>
        <v>0.41107306704882368</v>
      </c>
      <c r="AS39" s="22">
        <f>AVERAGE(AS12:AS19,AS20:AS31,AS34,AS37)</f>
        <v>37.216100461183153</v>
      </c>
      <c r="AT39" s="45">
        <f>SQRT(SUMSQ(AT12:AT19,AT20:AT31,AT34,AT37)/(22*22))</f>
        <v>0.48980098404709255</v>
      </c>
      <c r="AU39" s="22">
        <f>AVERAGE(AU12:AU19,AU20:AU31,AU34,AU37)</f>
        <v>26.839264632632624</v>
      </c>
      <c r="AV39" s="45">
        <f>SQRT(SUMSQ(AV12:AV19,AV20:AV31,AV34,AV37)/(22*22))</f>
        <v>0.42166716934370552</v>
      </c>
      <c r="AW39" s="22">
        <f>AVERAGE(AW12:AW19,AW20:AW31,AW34,AW37)</f>
        <v>5.6645429636016509</v>
      </c>
      <c r="AX39" s="46">
        <f>SQRT(SUMSQ(AX12:AX19,AX20:AX31,AX34,AX37)/(22*22))</f>
        <v>0.22793974835875894</v>
      </c>
      <c r="AZ39" s="155"/>
      <c r="BA39" s="21" t="s">
        <v>44</v>
      </c>
      <c r="BB39" s="22">
        <f>AVERAGE(BB12:BB19,BB20:BB31,BB34,BB37)</f>
        <v>3.6262069661092369</v>
      </c>
      <c r="BC39" s="45">
        <f>SQRT(SUMSQ(BC12:BC19,BC20:BC31,BC34,BC37)/(22*22))</f>
        <v>0.11197996692219876</v>
      </c>
      <c r="BD39" s="22">
        <f>AVERAGE(BD12:BD19,BD20:BD31,BD34,BD37)</f>
        <v>11.405234806529762</v>
      </c>
      <c r="BE39" s="45">
        <f>SQRT(SUMSQ(BE12:BE19,BE20:BE31,BE34,BE37)/(22*22))</f>
        <v>0.19309557500060606</v>
      </c>
      <c r="BF39" s="22">
        <f>AVERAGE(BF12:BF19,BF20:BF31,BF34,BF37)</f>
        <v>30.155609752401197</v>
      </c>
      <c r="BG39" s="45">
        <f>SQRT(SUMSQ(BG12:BG19,BG20:BG31,BG34,BG37)/(22*22))</f>
        <v>0.29124908173467923</v>
      </c>
      <c r="BH39" s="22">
        <f>AVERAGE(BH12:BH19,BH20:BH31,BH34,BH37)</f>
        <v>37.441354064241217</v>
      </c>
      <c r="BI39" s="45">
        <f>SQRT(SUMSQ(BI12:BI19,BI20:BI31,BI34,BI37)/(22*22))</f>
        <v>0.31799037671421088</v>
      </c>
      <c r="BJ39" s="22">
        <f>AVERAGE(BJ12:BJ19,BJ20:BJ31,BJ34,BJ37)</f>
        <v>17.350969478489965</v>
      </c>
      <c r="BK39" s="46">
        <f>SQRT(SUMSQ(BK12:BK19,BK20:BK31,BK34,BK37)/(22*22))</f>
        <v>0.22653727711432448</v>
      </c>
      <c r="BM39" s="155"/>
      <c r="BN39" s="47" t="s">
        <v>44</v>
      </c>
      <c r="BO39" s="22">
        <f>AVERAGE(BO12:BO18,BO20:BO31,BO34,BO37)</f>
        <v>7.949162116176093</v>
      </c>
      <c r="BP39" s="45">
        <f>SQRT(SUMSQ(BP12:BP18,BP20:BP31,BP34,BP37)/(21*21))</f>
        <v>0.32891419572467567</v>
      </c>
      <c r="BQ39" s="22">
        <f t="shared" ref="BQ39" si="0">AVERAGE(BQ12:BQ18,BQ20:BQ31,BQ34,BQ37)</f>
        <v>17.111385829128505</v>
      </c>
      <c r="BR39" s="45">
        <f t="shared" ref="BR39" si="1">SQRT(SUMSQ(BR12:BR18,BR20:BR31,BR34,BR37)/(21*21))</f>
        <v>0.52362616117347882</v>
      </c>
      <c r="BS39" s="22">
        <f t="shared" ref="BS39" si="2">AVERAGE(BS12:BS18,BS20:BS31,BS34,BS37)</f>
        <v>33.027543596923657</v>
      </c>
      <c r="BT39" s="45">
        <f t="shared" ref="BT39" si="3">SQRT(SUMSQ(BT12:BT18,BT20:BT31,BT34,BT37)/(21*21))</f>
        <v>0.63197310015596819</v>
      </c>
      <c r="BU39" s="22">
        <f t="shared" ref="BU39" si="4">AVERAGE(BU12:BU18,BU20:BU31,BU34,BU37)</f>
        <v>31.384392305123058</v>
      </c>
      <c r="BV39" s="45">
        <f t="shared" ref="BV39" si="5">SQRT(SUMSQ(BV12:BV18,BV20:BV31,BV34,BV37)/(21*21))</f>
        <v>0.61710104622712614</v>
      </c>
      <c r="BW39" s="22">
        <f t="shared" ref="BW39" si="6">AVERAGE(BW12:BW18,BW20:BW31,BW34,BW37)</f>
        <v>10.420344846421072</v>
      </c>
      <c r="BX39" s="46">
        <f>SQRT(SUMSQ(BX12:BX18,BX20:BX31,BX34,BX37)/(21*21))</f>
        <v>0.41418981928161225</v>
      </c>
      <c r="BZ39" s="44"/>
    </row>
    <row r="40" spans="1:78" x14ac:dyDescent="0.2">
      <c r="A40" s="31"/>
      <c r="B40" s="122"/>
      <c r="C40" s="122"/>
      <c r="D40" s="122"/>
      <c r="E40" s="122"/>
      <c r="F40" s="122"/>
      <c r="G40" s="122"/>
      <c r="H40" s="122"/>
      <c r="I40" s="122"/>
      <c r="J40" s="122"/>
      <c r="K40" s="48"/>
      <c r="M40" s="210"/>
      <c r="N40" s="31"/>
      <c r="O40" s="122"/>
      <c r="P40" s="122"/>
      <c r="Q40" s="122"/>
      <c r="R40" s="122"/>
      <c r="S40" s="122"/>
      <c r="T40" s="122"/>
      <c r="U40" s="122"/>
      <c r="V40" s="122"/>
      <c r="W40" s="122"/>
      <c r="X40" s="48"/>
      <c r="Z40" s="210"/>
      <c r="AA40" s="31"/>
      <c r="AB40" s="122"/>
      <c r="AC40" s="122"/>
      <c r="AD40" s="122"/>
      <c r="AE40" s="122"/>
      <c r="AF40" s="122"/>
      <c r="AG40" s="122"/>
      <c r="AH40" s="122"/>
      <c r="AI40" s="122"/>
      <c r="AJ40" s="122"/>
      <c r="AK40" s="48"/>
      <c r="AM40" s="210"/>
      <c r="AN40" s="31"/>
      <c r="AO40" s="122"/>
      <c r="AP40" s="122"/>
      <c r="AQ40" s="122"/>
      <c r="AR40" s="122"/>
      <c r="AS40" s="122"/>
      <c r="AT40" s="122"/>
      <c r="AU40" s="122"/>
      <c r="AV40" s="122"/>
      <c r="AW40" s="122"/>
      <c r="AX40" s="48"/>
      <c r="AZ40" s="210"/>
      <c r="BA40" s="31"/>
      <c r="BB40" s="122"/>
      <c r="BC40" s="122"/>
      <c r="BD40" s="122"/>
      <c r="BE40" s="122"/>
      <c r="BF40" s="122"/>
      <c r="BG40" s="122"/>
      <c r="BH40" s="122"/>
      <c r="BI40" s="122"/>
      <c r="BJ40" s="122"/>
      <c r="BK40" s="48"/>
      <c r="BM40" s="210"/>
      <c r="BN40" s="31"/>
      <c r="BO40" s="122"/>
      <c r="BP40" s="122"/>
      <c r="BQ40" s="122"/>
      <c r="BR40" s="122"/>
      <c r="BS40" s="122"/>
      <c r="BT40" s="122"/>
      <c r="BU40" s="122"/>
      <c r="BV40" s="122"/>
      <c r="BW40" s="122"/>
      <c r="BX40" s="48"/>
      <c r="BZ40" s="44"/>
    </row>
    <row r="41" spans="1:78" x14ac:dyDescent="0.2">
      <c r="A41" s="25" t="s">
        <v>45</v>
      </c>
      <c r="B41" s="7"/>
      <c r="C41" s="7"/>
      <c r="D41" s="7"/>
      <c r="E41" s="7"/>
      <c r="F41" s="7"/>
      <c r="G41" s="7"/>
      <c r="H41" s="7"/>
      <c r="I41" s="7"/>
      <c r="J41" s="7"/>
      <c r="K41" s="13"/>
      <c r="M41" s="210"/>
      <c r="N41" s="25" t="s">
        <v>45</v>
      </c>
      <c r="O41" s="7"/>
      <c r="P41" s="7"/>
      <c r="Q41" s="7"/>
      <c r="R41" s="7"/>
      <c r="S41" s="7"/>
      <c r="T41" s="7"/>
      <c r="U41" s="7"/>
      <c r="V41" s="7"/>
      <c r="W41" s="7"/>
      <c r="X41" s="13"/>
      <c r="Z41" s="210"/>
      <c r="AA41" s="25" t="s">
        <v>45</v>
      </c>
      <c r="AB41" s="7"/>
      <c r="AC41" s="7"/>
      <c r="AD41" s="7"/>
      <c r="AE41" s="7"/>
      <c r="AF41" s="7"/>
      <c r="AG41" s="7"/>
      <c r="AH41" s="7"/>
      <c r="AI41" s="7"/>
      <c r="AJ41" s="7"/>
      <c r="AK41" s="13"/>
      <c r="AM41" s="210"/>
      <c r="AN41" s="25" t="s">
        <v>45</v>
      </c>
      <c r="AO41" s="7"/>
      <c r="AP41" s="7"/>
      <c r="AQ41" s="7"/>
      <c r="AR41" s="7"/>
      <c r="AS41" s="7"/>
      <c r="AT41" s="7"/>
      <c r="AU41" s="7"/>
      <c r="AV41" s="7"/>
      <c r="AW41" s="7"/>
      <c r="AX41" s="13"/>
      <c r="AZ41" s="210"/>
      <c r="BA41" s="25" t="s">
        <v>45</v>
      </c>
      <c r="BB41" s="7"/>
      <c r="BC41" s="7"/>
      <c r="BD41" s="7"/>
      <c r="BE41" s="7"/>
      <c r="BF41" s="7"/>
      <c r="BG41" s="7"/>
      <c r="BH41" s="7"/>
      <c r="BI41" s="7"/>
      <c r="BJ41" s="7"/>
      <c r="BK41" s="13"/>
      <c r="BM41" s="210"/>
      <c r="BN41" s="25" t="s">
        <v>45</v>
      </c>
      <c r="BO41" s="7"/>
      <c r="BP41" s="7"/>
      <c r="BQ41" s="7"/>
      <c r="BR41" s="7"/>
      <c r="BS41" s="7"/>
      <c r="BT41" s="7"/>
      <c r="BU41" s="7"/>
      <c r="BV41" s="7"/>
      <c r="BW41" s="7"/>
      <c r="BX41" s="13"/>
      <c r="BZ41" s="44"/>
    </row>
    <row r="42" spans="1:78" ht="12.75" customHeight="1" x14ac:dyDescent="0.2">
      <c r="A42" s="15" t="s">
        <v>68</v>
      </c>
      <c r="B42" s="27">
        <v>3.7097730453395501</v>
      </c>
      <c r="C42" s="174">
        <v>0.396775276749468</v>
      </c>
      <c r="D42" s="27">
        <v>13.8509104540901</v>
      </c>
      <c r="E42" s="174">
        <v>0.89371255191704302</v>
      </c>
      <c r="F42" s="27">
        <v>33.087763992946201</v>
      </c>
      <c r="G42" s="174">
        <v>1.22302947302495</v>
      </c>
      <c r="H42" s="27">
        <v>27.808183987029299</v>
      </c>
      <c r="I42" s="174">
        <v>1.2106696915302799</v>
      </c>
      <c r="J42" s="27">
        <v>5.5815532371080598</v>
      </c>
      <c r="K42" s="43">
        <v>0.60582412992282297</v>
      </c>
      <c r="M42" s="210"/>
      <c r="N42" s="15" t="s">
        <v>68</v>
      </c>
      <c r="O42" s="27">
        <v>3.0213798276568098</v>
      </c>
      <c r="P42" s="174">
        <v>0.53717856144394704</v>
      </c>
      <c r="Q42" s="27">
        <v>10.207537353842699</v>
      </c>
      <c r="R42" s="174">
        <v>0.85792879772816799</v>
      </c>
      <c r="S42" s="27">
        <v>30.400617757456502</v>
      </c>
      <c r="T42" s="174">
        <v>1.31291659458924</v>
      </c>
      <c r="U42" s="27">
        <v>29.074258475689899</v>
      </c>
      <c r="V42" s="174">
        <v>1.1648694960371599</v>
      </c>
      <c r="W42" s="27">
        <v>7.7653637218546301</v>
      </c>
      <c r="X42" s="43">
        <v>0.64531905205455697</v>
      </c>
      <c r="Z42" s="210"/>
      <c r="AA42" s="15" t="s">
        <v>68</v>
      </c>
      <c r="AB42" s="27">
        <v>2.8514484403824798</v>
      </c>
      <c r="AC42" s="174">
        <v>0.58512580134680103</v>
      </c>
      <c r="AD42" s="27">
        <v>13.703705771031</v>
      </c>
      <c r="AE42" s="174">
        <v>1.23524892486699</v>
      </c>
      <c r="AF42" s="27">
        <v>38.147389938300002</v>
      </c>
      <c r="AG42" s="174">
        <v>1.81823060443088</v>
      </c>
      <c r="AH42" s="27">
        <v>37.092728900333199</v>
      </c>
      <c r="AI42" s="174">
        <v>1.95227710342768</v>
      </c>
      <c r="AJ42" s="27">
        <v>8.2047269499534004</v>
      </c>
      <c r="AK42" s="43">
        <v>1.0720994961546499</v>
      </c>
      <c r="AM42" s="210"/>
      <c r="AN42" s="15" t="s">
        <v>68</v>
      </c>
      <c r="AO42" s="27">
        <v>6.9857008770020501</v>
      </c>
      <c r="AP42" s="174">
        <v>0.89940887913302403</v>
      </c>
      <c r="AQ42" s="27">
        <v>20.871029021362901</v>
      </c>
      <c r="AR42" s="174">
        <v>1.58682584298167</v>
      </c>
      <c r="AS42" s="27">
        <v>41.359923494197403</v>
      </c>
      <c r="AT42" s="174">
        <v>2.1127574836627598</v>
      </c>
      <c r="AU42" s="27">
        <v>26.667326758901499</v>
      </c>
      <c r="AV42" s="174">
        <v>1.96272328564515</v>
      </c>
      <c r="AW42" s="27">
        <v>4.1160198485361601</v>
      </c>
      <c r="AX42" s="43">
        <v>1.1410001306231401</v>
      </c>
      <c r="AZ42" s="210"/>
      <c r="BA42" s="15" t="s">
        <v>68</v>
      </c>
      <c r="BB42" s="27">
        <v>3.62183842879588</v>
      </c>
      <c r="BC42" s="174">
        <v>0.72800922308467597</v>
      </c>
      <c r="BD42" s="27">
        <v>11.828326252802899</v>
      </c>
      <c r="BE42" s="174">
        <v>1.1105656775858901</v>
      </c>
      <c r="BF42" s="27">
        <v>37.906731421123098</v>
      </c>
      <c r="BG42" s="174">
        <v>1.85965729965139</v>
      </c>
      <c r="BH42" s="27">
        <v>36.066397276979998</v>
      </c>
      <c r="BI42" s="174">
        <v>1.8007290837528001</v>
      </c>
      <c r="BJ42" s="27">
        <v>10.5767066202982</v>
      </c>
      <c r="BK42" s="43">
        <v>0.97256520331125995</v>
      </c>
      <c r="BM42" s="210"/>
      <c r="BN42" s="15" t="s">
        <v>68</v>
      </c>
      <c r="BO42" s="27">
        <v>4.2249115718202903</v>
      </c>
      <c r="BP42" s="174">
        <v>1.3610137548974299</v>
      </c>
      <c r="BQ42" s="27">
        <v>15.7168419552555</v>
      </c>
      <c r="BR42" s="174">
        <v>2.5887748824413999</v>
      </c>
      <c r="BS42" s="27">
        <v>37.327954804877599</v>
      </c>
      <c r="BT42" s="174">
        <v>3.6871980558498501</v>
      </c>
      <c r="BU42" s="27">
        <v>36.359326849711898</v>
      </c>
      <c r="BV42" s="174">
        <v>3.9109794885284401</v>
      </c>
      <c r="BW42" s="27">
        <v>6.3709648183346799</v>
      </c>
      <c r="BX42" s="43">
        <v>1.89692161203233</v>
      </c>
      <c r="BZ42" s="44"/>
    </row>
    <row r="43" spans="1:78" ht="12.75" customHeight="1" x14ac:dyDescent="0.2">
      <c r="A43" s="26" t="s">
        <v>316</v>
      </c>
      <c r="B43" s="117">
        <v>1.32830855229058</v>
      </c>
      <c r="C43" s="148">
        <v>0.50739048152070398</v>
      </c>
      <c r="D43" s="117">
        <v>11.103562805559701</v>
      </c>
      <c r="E43" s="148">
        <v>1.3749028923959199</v>
      </c>
      <c r="F43" s="117">
        <v>41.086018229829001</v>
      </c>
      <c r="G43" s="148">
        <v>2.0766763947461402</v>
      </c>
      <c r="H43" s="117">
        <v>38.558640358009598</v>
      </c>
      <c r="I43" s="148">
        <v>1.7156227678840701</v>
      </c>
      <c r="J43" s="117">
        <v>7.92347005431116</v>
      </c>
      <c r="K43" s="50">
        <v>1.58021475928529</v>
      </c>
      <c r="L43" s="174"/>
      <c r="N43" s="26" t="s">
        <v>316</v>
      </c>
      <c r="O43" s="117">
        <v>2.8011443294250999</v>
      </c>
      <c r="P43" s="148">
        <v>1.0533875912948001</v>
      </c>
      <c r="Q43" s="117">
        <v>13.238275658999999</v>
      </c>
      <c r="R43" s="148">
        <v>1.7764671684286899</v>
      </c>
      <c r="S43" s="117">
        <v>38.189833127154102</v>
      </c>
      <c r="T43" s="148">
        <v>2.3809925343652201</v>
      </c>
      <c r="U43" s="117">
        <v>37.680089991442799</v>
      </c>
      <c r="V43" s="148">
        <v>2.72198118709961</v>
      </c>
      <c r="W43" s="117">
        <v>8.0906568929780001</v>
      </c>
      <c r="X43" s="50">
        <v>1.5003511732727199</v>
      </c>
      <c r="Z43" s="210"/>
      <c r="AA43" s="26" t="s">
        <v>316</v>
      </c>
      <c r="AB43" s="117">
        <v>1.0169316882375801</v>
      </c>
      <c r="AC43" s="148">
        <v>0.39591636025039001</v>
      </c>
      <c r="AD43" s="117">
        <v>9.3755281557771397</v>
      </c>
      <c r="AE43" s="148">
        <v>1.8074891764512799</v>
      </c>
      <c r="AF43" s="117">
        <v>39.614605866293502</v>
      </c>
      <c r="AG43" s="148">
        <v>2.4364306879190201</v>
      </c>
      <c r="AH43" s="117">
        <v>41.266804204232002</v>
      </c>
      <c r="AI43" s="148">
        <v>2.16107479741436</v>
      </c>
      <c r="AJ43" s="117">
        <v>8.7261300854597792</v>
      </c>
      <c r="AK43" s="50">
        <v>1.78068161838501</v>
      </c>
      <c r="AM43" s="210"/>
      <c r="AN43" s="26" t="s">
        <v>316</v>
      </c>
      <c r="AO43" s="117">
        <v>1.7547863002899999</v>
      </c>
      <c r="AP43" s="148">
        <v>0.88745138435496895</v>
      </c>
      <c r="AQ43" s="117">
        <v>13.475711387853</v>
      </c>
      <c r="AR43" s="148">
        <v>1.56589325050817</v>
      </c>
      <c r="AS43" s="117">
        <v>43.145828420543097</v>
      </c>
      <c r="AT43" s="148">
        <v>2.97171431045932</v>
      </c>
      <c r="AU43" s="117">
        <v>34.801250452522098</v>
      </c>
      <c r="AV43" s="148">
        <v>2.40275415855311</v>
      </c>
      <c r="AW43" s="117">
        <v>6.8224234387918798</v>
      </c>
      <c r="AX43" s="50">
        <v>1.9746513828338099</v>
      </c>
      <c r="AZ43" s="210"/>
      <c r="BA43" s="26" t="s">
        <v>316</v>
      </c>
      <c r="BB43" s="117">
        <v>1.7956979654324601</v>
      </c>
      <c r="BC43" s="148">
        <v>0.75489962362927898</v>
      </c>
      <c r="BD43" s="117">
        <v>11.506925263215599</v>
      </c>
      <c r="BE43" s="148">
        <v>1.5671418905179599</v>
      </c>
      <c r="BF43" s="117">
        <v>38.395927473703502</v>
      </c>
      <c r="BG43" s="148">
        <v>2.9687586096112599</v>
      </c>
      <c r="BH43" s="117">
        <v>39.180419093514601</v>
      </c>
      <c r="BI43" s="148">
        <v>2.8688512892317499</v>
      </c>
      <c r="BJ43" s="117">
        <v>9.1210302041338007</v>
      </c>
      <c r="BK43" s="50">
        <v>1.8144007111372</v>
      </c>
      <c r="BM43" s="210"/>
      <c r="BN43" s="26" t="s">
        <v>316</v>
      </c>
      <c r="BO43" s="117">
        <v>5.3221482393969897</v>
      </c>
      <c r="BP43" s="148">
        <v>2.7439900407906199</v>
      </c>
      <c r="BQ43" s="117">
        <v>17.6023834145428</v>
      </c>
      <c r="BR43" s="148">
        <v>3.5021652098298</v>
      </c>
      <c r="BS43" s="117">
        <v>37.669703115052997</v>
      </c>
      <c r="BT43" s="148">
        <v>4.0650454500661199</v>
      </c>
      <c r="BU43" s="117">
        <v>33.868639755099203</v>
      </c>
      <c r="BV43" s="148">
        <v>4.6565020211853803</v>
      </c>
      <c r="BW43" s="117">
        <v>5.5371254759079003</v>
      </c>
      <c r="BX43" s="50">
        <v>1.9648570216738299</v>
      </c>
      <c r="BZ43" s="44"/>
    </row>
    <row r="44" spans="1:78" ht="123.75" customHeight="1" x14ac:dyDescent="0.2">
      <c r="A44" s="268" t="s">
        <v>47</v>
      </c>
      <c r="B44" s="268"/>
      <c r="C44" s="268"/>
      <c r="D44" s="268"/>
      <c r="E44" s="268"/>
      <c r="F44" s="268"/>
      <c r="G44" s="268"/>
      <c r="H44" s="268"/>
      <c r="I44" s="268"/>
      <c r="J44" s="268"/>
      <c r="K44" s="268"/>
      <c r="N44" s="268" t="s">
        <v>47</v>
      </c>
      <c r="O44" s="268"/>
      <c r="P44" s="268"/>
      <c r="Q44" s="268"/>
      <c r="R44" s="268"/>
      <c r="S44" s="268"/>
      <c r="T44" s="268"/>
      <c r="U44" s="268"/>
      <c r="V44" s="268"/>
      <c r="W44" s="268"/>
      <c r="X44" s="268"/>
      <c r="AA44" s="268" t="s">
        <v>47</v>
      </c>
      <c r="AB44" s="268"/>
      <c r="AC44" s="268"/>
      <c r="AD44" s="268"/>
      <c r="AE44" s="268"/>
      <c r="AF44" s="268"/>
      <c r="AG44" s="268"/>
      <c r="AH44" s="268"/>
      <c r="AI44" s="268"/>
      <c r="AJ44" s="268"/>
      <c r="AK44" s="268"/>
      <c r="AN44" s="268" t="s">
        <v>47</v>
      </c>
      <c r="AO44" s="268"/>
      <c r="AP44" s="268"/>
      <c r="AQ44" s="268"/>
      <c r="AR44" s="268"/>
      <c r="AS44" s="268"/>
      <c r="AT44" s="268"/>
      <c r="AU44" s="268"/>
      <c r="AV44" s="268"/>
      <c r="AW44" s="268"/>
      <c r="AX44" s="268"/>
      <c r="BA44" s="268" t="s">
        <v>47</v>
      </c>
      <c r="BB44" s="268"/>
      <c r="BC44" s="268"/>
      <c r="BD44" s="268"/>
      <c r="BE44" s="268"/>
      <c r="BF44" s="268"/>
      <c r="BG44" s="268"/>
      <c r="BH44" s="268"/>
      <c r="BI44" s="268"/>
      <c r="BJ44" s="268"/>
      <c r="BK44" s="268"/>
      <c r="BN44" s="268" t="s">
        <v>47</v>
      </c>
      <c r="BO44" s="268"/>
      <c r="BP44" s="268"/>
      <c r="BQ44" s="268"/>
      <c r="BR44" s="268"/>
      <c r="BS44" s="268"/>
      <c r="BT44" s="268"/>
      <c r="BU44" s="268"/>
      <c r="BV44" s="268"/>
      <c r="BW44" s="268"/>
      <c r="BX44" s="268"/>
    </row>
    <row r="45" spans="1:78" ht="98.25" customHeight="1" x14ac:dyDescent="0.2">
      <c r="A45" s="252" t="s">
        <v>317</v>
      </c>
      <c r="B45" s="252"/>
      <c r="C45" s="252"/>
      <c r="D45" s="252"/>
      <c r="E45" s="252"/>
      <c r="F45" s="252"/>
      <c r="G45" s="252"/>
      <c r="H45" s="252"/>
      <c r="I45" s="252"/>
      <c r="J45" s="252"/>
      <c r="K45" s="252"/>
      <c r="L45" s="205"/>
      <c r="N45" s="252" t="s">
        <v>317</v>
      </c>
      <c r="O45" s="252"/>
      <c r="P45" s="252"/>
      <c r="Q45" s="252"/>
      <c r="R45" s="252"/>
      <c r="S45" s="252"/>
      <c r="T45" s="252"/>
      <c r="U45" s="252"/>
      <c r="V45" s="252"/>
      <c r="W45" s="252"/>
      <c r="X45" s="252"/>
      <c r="AA45" s="252" t="s">
        <v>317</v>
      </c>
      <c r="AB45" s="252"/>
      <c r="AC45" s="252"/>
      <c r="AD45" s="252"/>
      <c r="AE45" s="252"/>
      <c r="AF45" s="252"/>
      <c r="AG45" s="252"/>
      <c r="AH45" s="252"/>
      <c r="AI45" s="252"/>
      <c r="AJ45" s="252"/>
      <c r="AK45" s="252"/>
      <c r="AN45" s="252" t="s">
        <v>317</v>
      </c>
      <c r="AO45" s="252"/>
      <c r="AP45" s="252"/>
      <c r="AQ45" s="252"/>
      <c r="AR45" s="252"/>
      <c r="AS45" s="252"/>
      <c r="AT45" s="252"/>
      <c r="AU45" s="252"/>
      <c r="AV45" s="252"/>
      <c r="AW45" s="252"/>
      <c r="AX45" s="252"/>
      <c r="BA45" s="252" t="s">
        <v>317</v>
      </c>
      <c r="BB45" s="252"/>
      <c r="BC45" s="252"/>
      <c r="BD45" s="252"/>
      <c r="BE45" s="252"/>
      <c r="BF45" s="252"/>
      <c r="BG45" s="252"/>
      <c r="BH45" s="252"/>
      <c r="BI45" s="252"/>
      <c r="BJ45" s="252"/>
      <c r="BK45" s="252"/>
      <c r="BN45" s="252" t="s">
        <v>317</v>
      </c>
      <c r="BO45" s="252"/>
      <c r="BP45" s="252"/>
      <c r="BQ45" s="252"/>
      <c r="BR45" s="252"/>
      <c r="BS45" s="252"/>
      <c r="BT45" s="252"/>
      <c r="BU45" s="252"/>
      <c r="BV45" s="252"/>
      <c r="BW45" s="252"/>
      <c r="BX45" s="252"/>
    </row>
    <row r="46" spans="1:78" x14ac:dyDescent="0.2">
      <c r="A46" s="28"/>
      <c r="B46" s="32"/>
      <c r="C46" s="32"/>
      <c r="D46" s="32"/>
      <c r="E46" s="32"/>
      <c r="F46" s="32"/>
      <c r="G46" s="32"/>
      <c r="H46" s="32"/>
      <c r="I46" s="32"/>
      <c r="J46" s="32"/>
      <c r="K46" s="32"/>
      <c r="N46" s="28"/>
      <c r="O46" s="32"/>
      <c r="P46" s="32"/>
      <c r="Q46" s="32"/>
      <c r="R46" s="32"/>
      <c r="S46" s="32"/>
      <c r="T46" s="32"/>
      <c r="U46" s="32"/>
      <c r="V46" s="32"/>
      <c r="W46" s="32"/>
      <c r="X46" s="32"/>
      <c r="AA46" s="28"/>
      <c r="AB46" s="32"/>
      <c r="AC46" s="32"/>
      <c r="AD46" s="32"/>
      <c r="AE46" s="32"/>
      <c r="AF46" s="32"/>
      <c r="AG46" s="32"/>
      <c r="AH46" s="32"/>
      <c r="AI46" s="32"/>
      <c r="AJ46" s="32"/>
      <c r="AK46" s="32"/>
      <c r="AN46" s="28"/>
      <c r="AO46" s="32"/>
      <c r="AP46" s="32"/>
      <c r="AQ46" s="32"/>
      <c r="AR46" s="32"/>
      <c r="AS46" s="32"/>
      <c r="AT46" s="32"/>
      <c r="AU46" s="32"/>
      <c r="AV46" s="32"/>
      <c r="AW46" s="32"/>
      <c r="AX46" s="32"/>
      <c r="BA46" s="28"/>
      <c r="BB46" s="32"/>
      <c r="BC46" s="32"/>
      <c r="BD46" s="32"/>
      <c r="BE46" s="32"/>
      <c r="BF46" s="32"/>
      <c r="BG46" s="32"/>
      <c r="BH46" s="32"/>
      <c r="BI46" s="32"/>
      <c r="BJ46" s="32"/>
      <c r="BK46" s="32"/>
      <c r="BN46" s="28"/>
      <c r="BO46" s="32"/>
      <c r="BP46" s="32"/>
      <c r="BQ46" s="32"/>
      <c r="BR46" s="32"/>
      <c r="BS46" s="32"/>
      <c r="BT46" s="32"/>
      <c r="BU46" s="32"/>
      <c r="BV46" s="32"/>
      <c r="BW46" s="32"/>
      <c r="BX46" s="32"/>
    </row>
    <row r="47" spans="1:78" x14ac:dyDescent="0.2">
      <c r="A47" s="51"/>
      <c r="B47" s="51"/>
      <c r="C47" s="51"/>
      <c r="D47" s="51"/>
      <c r="E47" s="51"/>
      <c r="F47" s="51"/>
      <c r="G47" s="51"/>
      <c r="H47" s="51"/>
      <c r="I47" s="51"/>
      <c r="J47" s="51"/>
      <c r="K47" s="51"/>
      <c r="N47" s="51"/>
      <c r="O47" s="51"/>
      <c r="P47" s="51"/>
      <c r="Q47" s="51"/>
      <c r="R47" s="51"/>
      <c r="S47" s="51"/>
      <c r="T47" s="51"/>
      <c r="U47" s="51"/>
      <c r="V47" s="51"/>
      <c r="W47" s="51"/>
      <c r="X47" s="51"/>
      <c r="AA47" s="51"/>
      <c r="AB47" s="51"/>
      <c r="AC47" s="51"/>
      <c r="AD47" s="51"/>
      <c r="AE47" s="51"/>
      <c r="AF47" s="51"/>
      <c r="AG47" s="51"/>
      <c r="AH47" s="51"/>
      <c r="AI47" s="51"/>
      <c r="AJ47" s="51"/>
      <c r="AK47" s="51"/>
      <c r="AN47" s="51"/>
      <c r="AO47" s="51"/>
      <c r="AP47" s="51"/>
      <c r="AQ47" s="51"/>
      <c r="AR47" s="51"/>
      <c r="AS47" s="51"/>
      <c r="AT47" s="51"/>
      <c r="AU47" s="51"/>
      <c r="AV47" s="51"/>
      <c r="AW47" s="51"/>
      <c r="AX47" s="51"/>
      <c r="BA47" s="51"/>
      <c r="BB47" s="51"/>
      <c r="BC47" s="51"/>
      <c r="BD47" s="51"/>
      <c r="BE47" s="51"/>
      <c r="BF47" s="51"/>
      <c r="BG47" s="51"/>
      <c r="BH47" s="51"/>
      <c r="BI47" s="51"/>
      <c r="BJ47" s="51"/>
      <c r="BK47" s="51"/>
      <c r="BN47" s="51"/>
      <c r="BO47" s="51"/>
      <c r="BP47" s="51"/>
      <c r="BQ47" s="51"/>
      <c r="BR47" s="51"/>
      <c r="BS47" s="51"/>
      <c r="BT47" s="51"/>
      <c r="BU47" s="51"/>
      <c r="BV47" s="51"/>
      <c r="BW47" s="51"/>
      <c r="BX47" s="51"/>
    </row>
    <row r="49" spans="1:66" x14ac:dyDescent="0.2">
      <c r="A49" s="28" t="s">
        <v>48</v>
      </c>
      <c r="N49" s="28" t="s">
        <v>48</v>
      </c>
      <c r="AA49" s="28" t="s">
        <v>48</v>
      </c>
      <c r="AN49" s="28" t="s">
        <v>48</v>
      </c>
      <c r="BA49" s="28" t="s">
        <v>48</v>
      </c>
      <c r="BN49" s="28" t="s">
        <v>48</v>
      </c>
    </row>
  </sheetData>
  <mergeCells count="54">
    <mergeCell ref="A44:K44"/>
    <mergeCell ref="N44:X44"/>
    <mergeCell ref="AA44:AK44"/>
    <mergeCell ref="AN44:AX44"/>
    <mergeCell ref="BA44:BK44"/>
    <mergeCell ref="BN44:BX44"/>
    <mergeCell ref="BJ8:BK8"/>
    <mergeCell ref="BO8:BP8"/>
    <mergeCell ref="BQ8:BR8"/>
    <mergeCell ref="BS8:BT8"/>
    <mergeCell ref="BU8:BV8"/>
    <mergeCell ref="BW8:BX8"/>
    <mergeCell ref="BH8:BI8"/>
    <mergeCell ref="AF8:AG8"/>
    <mergeCell ref="AH8:AI8"/>
    <mergeCell ref="AJ8:AK8"/>
    <mergeCell ref="AO8:AP8"/>
    <mergeCell ref="AQ8:AR8"/>
    <mergeCell ref="AS8:AT8"/>
    <mergeCell ref="AU8:AV8"/>
    <mergeCell ref="AW8:AX8"/>
    <mergeCell ref="BB8:BC8"/>
    <mergeCell ref="BD8:BE8"/>
    <mergeCell ref="BF8:BG8"/>
    <mergeCell ref="AD8:AE8"/>
    <mergeCell ref="B8:C8"/>
    <mergeCell ref="D8:E8"/>
    <mergeCell ref="F8:G8"/>
    <mergeCell ref="H8:I8"/>
    <mergeCell ref="J8:K8"/>
    <mergeCell ref="O8:P8"/>
    <mergeCell ref="Q8:R8"/>
    <mergeCell ref="S8:T8"/>
    <mergeCell ref="U8:V8"/>
    <mergeCell ref="W8:X8"/>
    <mergeCell ref="AB8:AC8"/>
    <mergeCell ref="BO7:BX7"/>
    <mergeCell ref="A2:M4"/>
    <mergeCell ref="N2:Z4"/>
    <mergeCell ref="AA2:AM4"/>
    <mergeCell ref="AN2:AZ4"/>
    <mergeCell ref="BA2:BM4"/>
    <mergeCell ref="BN2:BZ4"/>
    <mergeCell ref="B7:K7"/>
    <mergeCell ref="O7:X7"/>
    <mergeCell ref="AB7:AK7"/>
    <mergeCell ref="AO7:AX7"/>
    <mergeCell ref="BB7:BK7"/>
    <mergeCell ref="BN45:BX45"/>
    <mergeCell ref="A45:K45"/>
    <mergeCell ref="N45:X45"/>
    <mergeCell ref="AA45:AK45"/>
    <mergeCell ref="AN45:AX45"/>
    <mergeCell ref="BA45:BK4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BZ49"/>
  <sheetViews>
    <sheetView topLeftCell="A34" zoomScaleNormal="100" zoomScalePageLayoutView="80" workbookViewId="0">
      <selection activeCell="A45" sqref="A45:K45"/>
    </sheetView>
  </sheetViews>
  <sheetFormatPr defaultRowHeight="12.75" x14ac:dyDescent="0.2"/>
  <cols>
    <col min="1" max="1" width="16.7109375" style="1" customWidth="1"/>
    <col min="2" max="3" width="6.28515625" style="1" customWidth="1"/>
    <col min="4" max="4" width="5.7109375" style="1" customWidth="1"/>
    <col min="5" max="5" width="6.5703125" style="1" customWidth="1"/>
    <col min="6" max="6" width="5.28515625" style="1" customWidth="1"/>
    <col min="7" max="8" width="6.5703125" style="1" customWidth="1"/>
    <col min="9" max="10" width="6" style="1" customWidth="1"/>
    <col min="11" max="11" width="5.28515625" style="1" customWidth="1"/>
    <col min="12" max="12" width="9.140625" style="1"/>
    <col min="13" max="13" width="18" style="1" customWidth="1"/>
    <col min="14" max="14" width="7.28515625" style="1" customWidth="1"/>
    <col min="15" max="24" width="5.7109375" style="1" customWidth="1"/>
    <col min="25" max="25" width="9.140625" style="1"/>
    <col min="26" max="26" width="18.140625" style="1" customWidth="1"/>
    <col min="27" max="27" width="7.28515625" style="1" customWidth="1"/>
    <col min="28" max="37" width="4.85546875" style="1" customWidth="1"/>
    <col min="38" max="39" width="9.140625" style="1"/>
    <col min="40" max="40" width="16.7109375" style="1" customWidth="1"/>
    <col min="41" max="50" width="4.85546875" style="1" customWidth="1"/>
    <col min="51" max="52" width="9.140625" style="1"/>
    <col min="53" max="53" width="16.7109375" style="1" customWidth="1"/>
    <col min="54" max="63" width="4.85546875" style="1" customWidth="1"/>
    <col min="64" max="65" width="9.140625" style="1"/>
    <col min="66" max="66" width="16.7109375" style="1" customWidth="1"/>
    <col min="67" max="76" width="5.140625" style="1" customWidth="1"/>
    <col min="77" max="16384" width="9.140625" style="1"/>
  </cols>
  <sheetData>
    <row r="1" spans="1:78" x14ac:dyDescent="0.2">
      <c r="A1" s="2" t="s">
        <v>213</v>
      </c>
      <c r="B1" s="2"/>
      <c r="C1" s="2"/>
      <c r="D1" s="2"/>
      <c r="E1" s="2"/>
      <c r="F1" s="2"/>
      <c r="G1" s="2"/>
      <c r="H1" s="2"/>
      <c r="I1" s="2"/>
      <c r="J1" s="2"/>
      <c r="K1" s="2"/>
      <c r="M1" s="2" t="str">
        <f>$A$1</f>
        <v>Table A3.5 (P)</v>
      </c>
      <c r="O1" s="2"/>
      <c r="P1" s="2"/>
      <c r="Q1" s="2"/>
      <c r="R1" s="2"/>
      <c r="S1" s="2"/>
      <c r="T1" s="2"/>
      <c r="U1" s="2"/>
      <c r="V1" s="2"/>
      <c r="W1" s="2"/>
      <c r="X1" s="2"/>
      <c r="Z1" s="2" t="str">
        <f>$A$1</f>
        <v>Table A3.5 (P)</v>
      </c>
      <c r="AB1" s="2"/>
      <c r="AC1" s="2"/>
      <c r="AD1" s="2"/>
      <c r="AE1" s="2"/>
      <c r="AF1" s="2"/>
      <c r="AG1" s="2"/>
      <c r="AH1" s="2"/>
      <c r="AI1" s="2"/>
      <c r="AJ1" s="2"/>
      <c r="AK1" s="2"/>
      <c r="AN1" s="2" t="str">
        <f>$A$1</f>
        <v>Table A3.5 (P)</v>
      </c>
      <c r="AO1" s="2"/>
      <c r="AP1" s="2"/>
      <c r="AQ1" s="2"/>
      <c r="AR1" s="2"/>
      <c r="AS1" s="2"/>
      <c r="AT1" s="2"/>
      <c r="AU1" s="2"/>
      <c r="AV1" s="2"/>
      <c r="AW1" s="2"/>
      <c r="AX1" s="2"/>
      <c r="BA1" s="2" t="str">
        <f>$A$1</f>
        <v>Table A3.5 (P)</v>
      </c>
      <c r="BB1" s="2"/>
      <c r="BC1" s="2"/>
      <c r="BD1" s="2"/>
      <c r="BE1" s="2"/>
      <c r="BF1" s="2"/>
      <c r="BG1" s="2"/>
      <c r="BH1" s="2"/>
      <c r="BI1" s="2"/>
      <c r="BJ1" s="2"/>
      <c r="BK1" s="2"/>
      <c r="BN1" s="2" t="str">
        <f>$A$1</f>
        <v>Table A3.5 (P)</v>
      </c>
      <c r="BO1" s="2"/>
      <c r="BP1" s="2"/>
      <c r="BQ1" s="2"/>
      <c r="BR1" s="2"/>
      <c r="BS1" s="2"/>
      <c r="BT1" s="2"/>
      <c r="BU1" s="2"/>
      <c r="BV1" s="2"/>
      <c r="BW1" s="2"/>
      <c r="BX1" s="2"/>
    </row>
    <row r="2" spans="1:78" ht="12.75" customHeight="1" x14ac:dyDescent="0.2">
      <c r="A2" s="249" t="s">
        <v>214</v>
      </c>
      <c r="B2" s="249"/>
      <c r="C2" s="249"/>
      <c r="D2" s="249"/>
      <c r="E2" s="249"/>
      <c r="F2" s="249"/>
      <c r="G2" s="249"/>
      <c r="H2" s="249"/>
      <c r="I2" s="249"/>
      <c r="J2" s="249"/>
      <c r="K2" s="249"/>
      <c r="L2" s="249"/>
      <c r="M2" s="249" t="str">
        <f>$A$2</f>
        <v>Percentage of adults at each proficiency level in problem solving in technology-rich environments, by gender and labour force status</v>
      </c>
      <c r="N2" s="249"/>
      <c r="O2" s="249"/>
      <c r="P2" s="249"/>
      <c r="Q2" s="249"/>
      <c r="R2" s="249"/>
      <c r="S2" s="249"/>
      <c r="T2" s="249"/>
      <c r="U2" s="249"/>
      <c r="V2" s="249"/>
      <c r="W2" s="249"/>
      <c r="X2" s="249"/>
      <c r="Y2" s="249"/>
      <c r="Z2" s="249" t="str">
        <f>$A$2</f>
        <v>Percentage of adults at each proficiency level in problem solving in technology-rich environments, by gender and labour force status</v>
      </c>
      <c r="AA2" s="249"/>
      <c r="AB2" s="249"/>
      <c r="AC2" s="249"/>
      <c r="AD2" s="249"/>
      <c r="AE2" s="249"/>
      <c r="AF2" s="249"/>
      <c r="AG2" s="249"/>
      <c r="AH2" s="249"/>
      <c r="AI2" s="249"/>
      <c r="AJ2" s="249"/>
      <c r="AK2" s="249"/>
      <c r="AL2" s="249"/>
      <c r="AM2" s="3"/>
      <c r="AN2" s="249" t="str">
        <f>$A$2</f>
        <v>Percentage of adults at each proficiency level in problem solving in technology-rich environments, by gender and labour force status</v>
      </c>
      <c r="AO2" s="249"/>
      <c r="AP2" s="249"/>
      <c r="AQ2" s="249"/>
      <c r="AR2" s="249"/>
      <c r="AS2" s="249"/>
      <c r="AT2" s="249"/>
      <c r="AU2" s="249"/>
      <c r="AV2" s="249"/>
      <c r="AW2" s="249"/>
      <c r="AX2" s="249"/>
      <c r="AY2" s="249"/>
      <c r="AZ2" s="249"/>
      <c r="BA2" s="249" t="str">
        <f>$A$2</f>
        <v>Percentage of adults at each proficiency level in problem solving in technology-rich environments, by gender and labour force status</v>
      </c>
      <c r="BB2" s="249"/>
      <c r="BC2" s="249"/>
      <c r="BD2" s="249"/>
      <c r="BE2" s="249"/>
      <c r="BF2" s="249"/>
      <c r="BG2" s="249"/>
      <c r="BH2" s="249"/>
      <c r="BI2" s="249"/>
      <c r="BJ2" s="249"/>
      <c r="BK2" s="249"/>
      <c r="BL2" s="249"/>
      <c r="BM2" s="249"/>
      <c r="BN2" s="249" t="str">
        <f>$A$2</f>
        <v>Percentage of adults at each proficiency level in problem solving in technology-rich environments, by gender and labour force status</v>
      </c>
      <c r="BO2" s="249"/>
      <c r="BP2" s="249"/>
      <c r="BQ2" s="249"/>
      <c r="BR2" s="249"/>
      <c r="BS2" s="249"/>
      <c r="BT2" s="249"/>
      <c r="BU2" s="249"/>
      <c r="BV2" s="249"/>
      <c r="BW2" s="249"/>
      <c r="BX2" s="249"/>
      <c r="BY2" s="249"/>
      <c r="BZ2" s="249"/>
    </row>
    <row r="3" spans="1:78" x14ac:dyDescent="0.2">
      <c r="A3" s="249"/>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3"/>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row>
    <row r="4" spans="1:78"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3"/>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row>
    <row r="5" spans="1:78" x14ac:dyDescent="0.2">
      <c r="A5" s="30" t="s">
        <v>201</v>
      </c>
      <c r="B5" s="30"/>
      <c r="C5" s="30"/>
      <c r="D5" s="30"/>
      <c r="E5" s="30"/>
      <c r="F5" s="30"/>
      <c r="G5" s="30"/>
      <c r="H5" s="30"/>
      <c r="I5" s="30"/>
      <c r="J5" s="30"/>
      <c r="K5" s="30"/>
      <c r="M5" s="30" t="s">
        <v>202</v>
      </c>
      <c r="N5" s="30"/>
      <c r="O5" s="30"/>
      <c r="P5" s="30"/>
      <c r="Q5" s="30"/>
      <c r="R5" s="30"/>
      <c r="S5" s="30"/>
      <c r="T5" s="30"/>
      <c r="U5" s="30"/>
      <c r="V5" s="30"/>
      <c r="W5" s="30"/>
      <c r="Z5" s="30" t="s">
        <v>203</v>
      </c>
      <c r="AA5" s="30"/>
      <c r="AB5" s="30"/>
      <c r="AC5" s="30"/>
      <c r="AD5" s="30"/>
      <c r="AE5" s="30"/>
      <c r="AF5" s="30"/>
      <c r="AG5" s="30"/>
      <c r="AH5" s="30"/>
      <c r="AI5" s="30"/>
      <c r="AJ5" s="30"/>
      <c r="AN5" s="30" t="s">
        <v>204</v>
      </c>
      <c r="AO5" s="30"/>
      <c r="AP5" s="30"/>
      <c r="AQ5" s="30"/>
      <c r="AR5" s="30"/>
      <c r="AS5" s="30"/>
      <c r="AT5" s="30"/>
      <c r="AU5" s="30"/>
      <c r="AV5" s="30"/>
      <c r="AW5" s="30"/>
      <c r="AX5" s="30"/>
      <c r="BA5" s="30" t="s">
        <v>205</v>
      </c>
      <c r="BB5" s="30"/>
      <c r="BC5" s="30"/>
      <c r="BD5" s="30"/>
      <c r="BE5" s="30"/>
      <c r="BF5" s="30"/>
      <c r="BG5" s="30"/>
      <c r="BH5" s="30"/>
      <c r="BI5" s="30"/>
      <c r="BJ5" s="30"/>
      <c r="BK5" s="30"/>
      <c r="BN5" s="30" t="s">
        <v>206</v>
      </c>
      <c r="BO5" s="30"/>
      <c r="BP5" s="30"/>
      <c r="BQ5" s="30"/>
      <c r="BR5" s="30"/>
      <c r="BS5" s="30"/>
      <c r="BT5" s="30"/>
      <c r="BU5" s="30"/>
      <c r="BV5" s="30"/>
      <c r="BW5" s="30"/>
      <c r="BX5" s="30"/>
    </row>
    <row r="6" spans="1:78" customFormat="1" x14ac:dyDescent="0.2">
      <c r="X6" s="1"/>
      <c r="AK6" s="1"/>
    </row>
    <row r="7" spans="1:78" ht="15" x14ac:dyDescent="0.25">
      <c r="A7" s="5"/>
      <c r="B7" s="265" t="s">
        <v>196</v>
      </c>
      <c r="C7" s="266"/>
      <c r="D7" s="266"/>
      <c r="E7" s="266"/>
      <c r="F7" s="266"/>
      <c r="G7" s="266"/>
      <c r="H7" s="266"/>
      <c r="I7" s="266"/>
      <c r="J7" s="266"/>
      <c r="K7" s="267"/>
      <c r="M7" s="5"/>
      <c r="N7" s="265" t="s">
        <v>195</v>
      </c>
      <c r="O7" s="266"/>
      <c r="P7" s="266"/>
      <c r="Q7" s="266"/>
      <c r="R7" s="266"/>
      <c r="S7" s="266"/>
      <c r="T7" s="266"/>
      <c r="U7" s="266"/>
      <c r="V7" s="266"/>
      <c r="W7" s="267"/>
      <c r="Z7" s="5"/>
      <c r="AA7" s="265" t="s">
        <v>207</v>
      </c>
      <c r="AB7" s="266"/>
      <c r="AC7" s="266"/>
      <c r="AD7" s="266"/>
      <c r="AE7" s="266"/>
      <c r="AF7" s="266"/>
      <c r="AG7" s="266"/>
      <c r="AH7" s="266"/>
      <c r="AI7" s="266"/>
      <c r="AJ7" s="267"/>
      <c r="AN7" s="5"/>
      <c r="AO7" s="265" t="s">
        <v>208</v>
      </c>
      <c r="AP7" s="266"/>
      <c r="AQ7" s="266"/>
      <c r="AR7" s="266"/>
      <c r="AS7" s="266"/>
      <c r="AT7" s="266"/>
      <c r="AU7" s="266"/>
      <c r="AV7" s="266"/>
      <c r="AW7" s="266"/>
      <c r="AX7" s="267"/>
      <c r="BA7" s="5"/>
      <c r="BB7" s="265" t="s">
        <v>209</v>
      </c>
      <c r="BC7" s="266"/>
      <c r="BD7" s="266"/>
      <c r="BE7" s="266"/>
      <c r="BF7" s="266"/>
      <c r="BG7" s="266"/>
      <c r="BH7" s="266"/>
      <c r="BI7" s="266"/>
      <c r="BJ7" s="266"/>
      <c r="BK7" s="267"/>
      <c r="BN7" s="5"/>
      <c r="BO7" s="265" t="s">
        <v>210</v>
      </c>
      <c r="BP7" s="266"/>
      <c r="BQ7" s="266"/>
      <c r="BR7" s="266"/>
      <c r="BS7" s="266"/>
      <c r="BT7" s="266"/>
      <c r="BU7" s="266"/>
      <c r="BV7" s="266"/>
      <c r="BW7" s="266"/>
      <c r="BX7" s="267"/>
    </row>
    <row r="8" spans="1:78" ht="34.5" customHeight="1" x14ac:dyDescent="0.2">
      <c r="A8"/>
      <c r="B8" s="250" t="s">
        <v>75</v>
      </c>
      <c r="C8" s="251"/>
      <c r="D8" s="250" t="s">
        <v>61</v>
      </c>
      <c r="E8" s="251"/>
      <c r="F8" s="250" t="s">
        <v>62</v>
      </c>
      <c r="G8" s="251"/>
      <c r="H8" s="250" t="s">
        <v>63</v>
      </c>
      <c r="I8" s="251"/>
      <c r="J8" s="250" t="s">
        <v>64</v>
      </c>
      <c r="K8" s="251"/>
      <c r="M8"/>
      <c r="N8" s="250" t="s">
        <v>75</v>
      </c>
      <c r="O8" s="251"/>
      <c r="P8" s="250" t="s">
        <v>61</v>
      </c>
      <c r="Q8" s="251"/>
      <c r="R8" s="250" t="s">
        <v>62</v>
      </c>
      <c r="S8" s="251"/>
      <c r="T8" s="250" t="s">
        <v>63</v>
      </c>
      <c r="U8" s="251"/>
      <c r="V8" s="250" t="s">
        <v>64</v>
      </c>
      <c r="W8" s="251"/>
      <c r="Z8"/>
      <c r="AA8" s="250" t="s">
        <v>75</v>
      </c>
      <c r="AB8" s="251"/>
      <c r="AC8" s="250" t="s">
        <v>61</v>
      </c>
      <c r="AD8" s="251"/>
      <c r="AE8" s="250" t="s">
        <v>62</v>
      </c>
      <c r="AF8" s="251"/>
      <c r="AG8" s="250" t="s">
        <v>63</v>
      </c>
      <c r="AH8" s="251"/>
      <c r="AI8" s="250" t="s">
        <v>64</v>
      </c>
      <c r="AJ8" s="251"/>
      <c r="AN8"/>
      <c r="AO8" s="250" t="s">
        <v>75</v>
      </c>
      <c r="AP8" s="251"/>
      <c r="AQ8" s="250" t="s">
        <v>61</v>
      </c>
      <c r="AR8" s="251"/>
      <c r="AS8" s="250" t="s">
        <v>62</v>
      </c>
      <c r="AT8" s="251"/>
      <c r="AU8" s="250" t="s">
        <v>63</v>
      </c>
      <c r="AV8" s="251"/>
      <c r="AW8" s="250" t="s">
        <v>64</v>
      </c>
      <c r="AX8" s="251"/>
      <c r="BA8"/>
      <c r="BB8" s="250" t="s">
        <v>75</v>
      </c>
      <c r="BC8" s="251"/>
      <c r="BD8" s="250" t="s">
        <v>61</v>
      </c>
      <c r="BE8" s="251"/>
      <c r="BF8" s="250" t="s">
        <v>62</v>
      </c>
      <c r="BG8" s="251"/>
      <c r="BH8" s="250" t="s">
        <v>63</v>
      </c>
      <c r="BI8" s="251"/>
      <c r="BJ8" s="250" t="s">
        <v>64</v>
      </c>
      <c r="BK8" s="251"/>
      <c r="BN8"/>
      <c r="BO8" s="250" t="s">
        <v>75</v>
      </c>
      <c r="BP8" s="251"/>
      <c r="BQ8" s="250" t="s">
        <v>61</v>
      </c>
      <c r="BR8" s="251"/>
      <c r="BS8" s="250" t="s">
        <v>62</v>
      </c>
      <c r="BT8" s="251"/>
      <c r="BU8" s="250" t="s">
        <v>63</v>
      </c>
      <c r="BV8" s="251"/>
      <c r="BW8" s="250" t="s">
        <v>64</v>
      </c>
      <c r="BX8" s="251"/>
    </row>
    <row r="9" spans="1:78" s="11" customFormat="1" ht="20.25" customHeight="1" x14ac:dyDescent="0.2">
      <c r="A9" s="8"/>
      <c r="B9" s="34" t="s">
        <v>66</v>
      </c>
      <c r="C9" s="35" t="s">
        <v>67</v>
      </c>
      <c r="D9" s="34" t="s">
        <v>66</v>
      </c>
      <c r="E9" s="35" t="s">
        <v>67</v>
      </c>
      <c r="F9" s="34" t="s">
        <v>66</v>
      </c>
      <c r="G9" s="35" t="s">
        <v>67</v>
      </c>
      <c r="H9" s="34" t="s">
        <v>66</v>
      </c>
      <c r="I9" s="35" t="s">
        <v>67</v>
      </c>
      <c r="J9" s="34" t="s">
        <v>66</v>
      </c>
      <c r="K9" s="35" t="s">
        <v>67</v>
      </c>
      <c r="M9" s="8"/>
      <c r="N9" s="34" t="s">
        <v>66</v>
      </c>
      <c r="O9" s="35" t="s">
        <v>67</v>
      </c>
      <c r="P9" s="34" t="s">
        <v>66</v>
      </c>
      <c r="Q9" s="35" t="s">
        <v>67</v>
      </c>
      <c r="R9" s="34" t="s">
        <v>66</v>
      </c>
      <c r="S9" s="35" t="s">
        <v>67</v>
      </c>
      <c r="T9" s="34" t="s">
        <v>66</v>
      </c>
      <c r="U9" s="35" t="s">
        <v>67</v>
      </c>
      <c r="V9" s="34" t="s">
        <v>66</v>
      </c>
      <c r="W9" s="35" t="s">
        <v>67</v>
      </c>
      <c r="Z9" s="8"/>
      <c r="AA9" s="34" t="s">
        <v>66</v>
      </c>
      <c r="AB9" s="35" t="s">
        <v>67</v>
      </c>
      <c r="AC9" s="34" t="s">
        <v>66</v>
      </c>
      <c r="AD9" s="35" t="s">
        <v>67</v>
      </c>
      <c r="AE9" s="34" t="s">
        <v>66</v>
      </c>
      <c r="AF9" s="35" t="s">
        <v>67</v>
      </c>
      <c r="AG9" s="34" t="s">
        <v>66</v>
      </c>
      <c r="AH9" s="35" t="s">
        <v>67</v>
      </c>
      <c r="AI9" s="34" t="s">
        <v>66</v>
      </c>
      <c r="AJ9" s="35" t="s">
        <v>67</v>
      </c>
      <c r="AN9" s="8"/>
      <c r="AO9" s="34" t="s">
        <v>66</v>
      </c>
      <c r="AP9" s="35" t="s">
        <v>67</v>
      </c>
      <c r="AQ9" s="34" t="s">
        <v>66</v>
      </c>
      <c r="AR9" s="35" t="s">
        <v>67</v>
      </c>
      <c r="AS9" s="34" t="s">
        <v>66</v>
      </c>
      <c r="AT9" s="35" t="s">
        <v>67</v>
      </c>
      <c r="AU9" s="34" t="s">
        <v>66</v>
      </c>
      <c r="AV9" s="35" t="s">
        <v>67</v>
      </c>
      <c r="AW9" s="34" t="s">
        <v>66</v>
      </c>
      <c r="AX9" s="35" t="s">
        <v>67</v>
      </c>
      <c r="BA9" s="8"/>
      <c r="BB9" s="34" t="s">
        <v>66</v>
      </c>
      <c r="BC9" s="35" t="s">
        <v>67</v>
      </c>
      <c r="BD9" s="34" t="s">
        <v>66</v>
      </c>
      <c r="BE9" s="35" t="s">
        <v>67</v>
      </c>
      <c r="BF9" s="34" t="s">
        <v>66</v>
      </c>
      <c r="BG9" s="35" t="s">
        <v>67</v>
      </c>
      <c r="BH9" s="34" t="s">
        <v>66</v>
      </c>
      <c r="BI9" s="35" t="s">
        <v>67</v>
      </c>
      <c r="BJ9" s="34" t="s">
        <v>66</v>
      </c>
      <c r="BK9" s="35" t="s">
        <v>67</v>
      </c>
      <c r="BN9" s="8"/>
      <c r="BO9" s="34" t="s">
        <v>66</v>
      </c>
      <c r="BP9" s="35" t="s">
        <v>67</v>
      </c>
      <c r="BQ9" s="34" t="s">
        <v>66</v>
      </c>
      <c r="BR9" s="35" t="s">
        <v>67</v>
      </c>
      <c r="BS9" s="34" t="s">
        <v>66</v>
      </c>
      <c r="BT9" s="35" t="s">
        <v>67</v>
      </c>
      <c r="BU9" s="34" t="s">
        <v>66</v>
      </c>
      <c r="BV9" s="35" t="s">
        <v>67</v>
      </c>
      <c r="BW9" s="34" t="s">
        <v>66</v>
      </c>
      <c r="BX9" s="35" t="s">
        <v>67</v>
      </c>
    </row>
    <row r="10" spans="1:78" x14ac:dyDescent="0.2">
      <c r="A10" s="12" t="s">
        <v>16</v>
      </c>
      <c r="B10" s="36"/>
      <c r="C10" s="36"/>
      <c r="D10" s="36"/>
      <c r="E10" s="36"/>
      <c r="F10" s="36"/>
      <c r="G10" s="36"/>
      <c r="H10" s="36"/>
      <c r="I10" s="36"/>
      <c r="J10" s="36"/>
      <c r="K10" s="40"/>
      <c r="M10" s="12" t="s">
        <v>16</v>
      </c>
      <c r="N10" s="168"/>
      <c r="O10" s="168"/>
      <c r="P10" s="168"/>
      <c r="Q10" s="168"/>
      <c r="R10" s="168"/>
      <c r="S10" s="168"/>
      <c r="T10" s="168"/>
      <c r="U10" s="168"/>
      <c r="V10" s="168"/>
      <c r="W10" s="40"/>
      <c r="Z10" s="12" t="s">
        <v>16</v>
      </c>
      <c r="AA10" s="168"/>
      <c r="AB10" s="168"/>
      <c r="AC10" s="168"/>
      <c r="AD10" s="168"/>
      <c r="AE10" s="168"/>
      <c r="AF10" s="168"/>
      <c r="AG10" s="168"/>
      <c r="AH10" s="168"/>
      <c r="AI10" s="168"/>
      <c r="AJ10" s="40"/>
      <c r="AM10" s="38"/>
      <c r="AN10" s="39" t="s">
        <v>16</v>
      </c>
      <c r="AO10" s="36"/>
      <c r="AP10" s="36"/>
      <c r="AQ10" s="36"/>
      <c r="AR10" s="36"/>
      <c r="AS10" s="36"/>
      <c r="AT10" s="36"/>
      <c r="AU10" s="36"/>
      <c r="AV10" s="36"/>
      <c r="AW10" s="36"/>
      <c r="AX10" s="40"/>
      <c r="AZ10" s="38"/>
      <c r="BA10" s="39" t="s">
        <v>16</v>
      </c>
      <c r="BB10" s="36"/>
      <c r="BC10" s="36"/>
      <c r="BD10" s="36"/>
      <c r="BE10" s="36"/>
      <c r="BF10" s="36"/>
      <c r="BG10" s="36"/>
      <c r="BH10" s="36"/>
      <c r="BI10" s="36"/>
      <c r="BJ10" s="36"/>
      <c r="BK10" s="37"/>
      <c r="BM10" s="38"/>
      <c r="BN10" s="39" t="s">
        <v>16</v>
      </c>
      <c r="BO10" s="36"/>
      <c r="BP10" s="36"/>
      <c r="BQ10" s="36"/>
      <c r="BR10" s="36"/>
      <c r="BS10" s="36"/>
      <c r="BT10" s="36"/>
      <c r="BU10" s="36"/>
      <c r="BV10" s="36"/>
      <c r="BW10" s="36"/>
      <c r="BX10" s="40"/>
    </row>
    <row r="11" spans="1:78" x14ac:dyDescent="0.2">
      <c r="A11" s="14" t="s">
        <v>17</v>
      </c>
      <c r="B11"/>
      <c r="C11"/>
      <c r="D11"/>
      <c r="E11"/>
      <c r="F11"/>
      <c r="G11"/>
      <c r="H11"/>
      <c r="I11"/>
      <c r="J11"/>
      <c r="K11" s="13"/>
      <c r="M11" s="14" t="s">
        <v>17</v>
      </c>
      <c r="N11" s="7"/>
      <c r="O11" s="7"/>
      <c r="P11" s="7"/>
      <c r="Q11" s="7"/>
      <c r="R11" s="7"/>
      <c r="S11" s="7"/>
      <c r="T11" s="7"/>
      <c r="U11" s="7"/>
      <c r="V11" s="7"/>
      <c r="W11" s="13"/>
      <c r="Z11" s="14" t="s">
        <v>17</v>
      </c>
      <c r="AA11" s="7"/>
      <c r="AB11" s="7"/>
      <c r="AC11" s="7"/>
      <c r="AD11" s="7"/>
      <c r="AE11" s="7"/>
      <c r="AF11" s="7"/>
      <c r="AG11" s="7"/>
      <c r="AH11" s="7"/>
      <c r="AI11" s="7"/>
      <c r="AJ11" s="13"/>
      <c r="AM11" s="38"/>
      <c r="AN11" s="41" t="s">
        <v>17</v>
      </c>
      <c r="AO11"/>
      <c r="AP11"/>
      <c r="AQ11"/>
      <c r="AR11"/>
      <c r="AS11"/>
      <c r="AT11"/>
      <c r="AU11"/>
      <c r="AV11"/>
      <c r="AW11"/>
      <c r="AX11" s="13"/>
      <c r="AZ11" s="38"/>
      <c r="BA11" s="41" t="s">
        <v>17</v>
      </c>
      <c r="BB11"/>
      <c r="BC11"/>
      <c r="BD11"/>
      <c r="BE11"/>
      <c r="BF11"/>
      <c r="BG11"/>
      <c r="BH11"/>
      <c r="BI11"/>
      <c r="BJ11"/>
      <c r="BK11" s="13"/>
      <c r="BM11" s="38"/>
      <c r="BN11" s="41" t="s">
        <v>17</v>
      </c>
      <c r="BO11"/>
      <c r="BP11"/>
      <c r="BQ11"/>
      <c r="BR11"/>
      <c r="BS11"/>
      <c r="BT11"/>
      <c r="BU11"/>
      <c r="BV11"/>
      <c r="BW11"/>
      <c r="BX11" s="13"/>
    </row>
    <row r="12" spans="1:78" x14ac:dyDescent="0.2">
      <c r="A12" s="15" t="s">
        <v>18</v>
      </c>
      <c r="B12" s="16">
        <v>7.4002447766491102</v>
      </c>
      <c r="C12" s="42">
        <v>0.54186609147327003</v>
      </c>
      <c r="D12" s="16">
        <v>8.9064027778108805</v>
      </c>
      <c r="E12" s="42">
        <v>0.742256328729897</v>
      </c>
      <c r="F12" s="16">
        <v>28.662790871455101</v>
      </c>
      <c r="G12" s="42">
        <v>1.29505971634246</v>
      </c>
      <c r="H12" s="16">
        <v>31.885017034528801</v>
      </c>
      <c r="I12" s="42">
        <v>1.5049161546137699</v>
      </c>
      <c r="J12" s="16">
        <v>5.5673813073242702</v>
      </c>
      <c r="K12" s="43">
        <v>0.75289342416872795</v>
      </c>
      <c r="M12" s="15" t="s">
        <v>18</v>
      </c>
      <c r="N12" s="27">
        <v>7.5916211961172104</v>
      </c>
      <c r="O12" s="174">
        <v>0.54014416782103403</v>
      </c>
      <c r="P12" s="27">
        <v>9.4813552089243593</v>
      </c>
      <c r="Q12" s="174">
        <v>0.82379855933628399</v>
      </c>
      <c r="R12" s="27">
        <v>29.113063460249698</v>
      </c>
      <c r="S12" s="174">
        <v>1.0965469947348301</v>
      </c>
      <c r="T12" s="27">
        <v>31.700378621706498</v>
      </c>
      <c r="U12" s="174">
        <v>1.16697551270128</v>
      </c>
      <c r="V12" s="27">
        <v>6.7903586375581</v>
      </c>
      <c r="W12" s="43">
        <v>0.81789019167287702</v>
      </c>
      <c r="Z12" s="15" t="s">
        <v>18</v>
      </c>
      <c r="AA12" s="27">
        <v>4.3590167551032097</v>
      </c>
      <c r="AB12" s="174">
        <v>0.53167753872024603</v>
      </c>
      <c r="AC12" s="27">
        <v>8.4206832620316003</v>
      </c>
      <c r="AD12" s="174">
        <v>0.968590140869796</v>
      </c>
      <c r="AE12" s="27">
        <v>30.587249742728101</v>
      </c>
      <c r="AF12" s="174">
        <v>1.53859584261272</v>
      </c>
      <c r="AG12" s="27">
        <v>37.538635386924803</v>
      </c>
      <c r="AH12" s="174">
        <v>1.71999549197748</v>
      </c>
      <c r="AI12" s="27">
        <v>6.6188512261336596</v>
      </c>
      <c r="AJ12" s="43">
        <v>0.89775031145794704</v>
      </c>
      <c r="AM12" s="155"/>
      <c r="AN12" s="28" t="s">
        <v>18</v>
      </c>
      <c r="AO12" s="16">
        <v>15.070700395332199</v>
      </c>
      <c r="AP12" s="42">
        <v>1.4180138248807901</v>
      </c>
      <c r="AQ12" s="16">
        <v>10.7645892060498</v>
      </c>
      <c r="AR12" s="42">
        <v>1.67606682398896</v>
      </c>
      <c r="AS12" s="16">
        <v>26.385043624478399</v>
      </c>
      <c r="AT12" s="42">
        <v>2.40992535417237</v>
      </c>
      <c r="AU12" s="16">
        <v>21.033730737703099</v>
      </c>
      <c r="AV12" s="42">
        <v>2.4028053257413098</v>
      </c>
      <c r="AW12" s="16">
        <v>3.52040663601128</v>
      </c>
      <c r="AX12" s="43">
        <v>1.2951776311699399</v>
      </c>
      <c r="AZ12" s="155"/>
      <c r="BA12" s="28" t="s">
        <v>18</v>
      </c>
      <c r="BB12" s="16">
        <v>5.3607774661116299</v>
      </c>
      <c r="BC12" s="42">
        <v>0.48248975738518102</v>
      </c>
      <c r="BD12" s="16">
        <v>9.8658008072712207</v>
      </c>
      <c r="BE12" s="42">
        <v>0.88143248136763597</v>
      </c>
      <c r="BF12" s="16">
        <v>30.3184411028443</v>
      </c>
      <c r="BG12" s="42">
        <v>1.2434998289011701</v>
      </c>
      <c r="BH12" s="16">
        <v>33.196217578568898</v>
      </c>
      <c r="BI12" s="42">
        <v>1.3757858826427101</v>
      </c>
      <c r="BJ12" s="16">
        <v>7.12607860623985</v>
      </c>
      <c r="BK12" s="43">
        <v>0.84876141623137602</v>
      </c>
      <c r="BM12" s="155"/>
      <c r="BN12" s="28" t="s">
        <v>18</v>
      </c>
      <c r="BO12" s="16">
        <v>21.343813938756799</v>
      </c>
      <c r="BP12" s="42">
        <v>2.5154867693825</v>
      </c>
      <c r="BQ12" s="16">
        <v>7.8700468769395098</v>
      </c>
      <c r="BR12" s="42">
        <v>1.8782107902042</v>
      </c>
      <c r="BS12" s="16">
        <v>24.523196916193299</v>
      </c>
      <c r="BT12" s="42">
        <v>3.5729909822619299</v>
      </c>
      <c r="BU12" s="16">
        <v>25.6467272530626</v>
      </c>
      <c r="BV12" s="42">
        <v>3.5441539005690501</v>
      </c>
      <c r="BW12" s="16">
        <v>5.4037770171522101</v>
      </c>
      <c r="BX12" s="43">
        <v>2.30568042577397</v>
      </c>
      <c r="BZ12" s="44"/>
    </row>
    <row r="13" spans="1:78" ht="12.75" customHeight="1" x14ac:dyDescent="0.2">
      <c r="A13" s="15" t="s">
        <v>19</v>
      </c>
      <c r="B13" s="16">
        <v>13.9853155916467</v>
      </c>
      <c r="C13" s="42">
        <v>0.74916194057704899</v>
      </c>
      <c r="D13" s="16">
        <v>11.4387118515618</v>
      </c>
      <c r="E13" s="42">
        <v>0.84367824054898899</v>
      </c>
      <c r="F13" s="16">
        <v>31.8901533748719</v>
      </c>
      <c r="G13" s="42">
        <v>1.3226643783249601</v>
      </c>
      <c r="H13" s="16">
        <v>25.181052331078099</v>
      </c>
      <c r="I13" s="42">
        <v>1.25368576984653</v>
      </c>
      <c r="J13" s="16">
        <v>3.0874000298344799</v>
      </c>
      <c r="K13" s="43">
        <v>0.46653096539538202</v>
      </c>
      <c r="M13" s="15" t="s">
        <v>19</v>
      </c>
      <c r="N13" s="27">
        <v>13.354651973987799</v>
      </c>
      <c r="O13" s="174">
        <v>0.71471086299558895</v>
      </c>
      <c r="P13" s="27">
        <v>8.3560902309315193</v>
      </c>
      <c r="Q13" s="174">
        <v>0.65053687907694202</v>
      </c>
      <c r="R13" s="27">
        <v>29.8172067509703</v>
      </c>
      <c r="S13" s="174">
        <v>1.09764717759151</v>
      </c>
      <c r="T13" s="27">
        <v>31.1153616138721</v>
      </c>
      <c r="U13" s="174">
        <v>1.0317293329851001</v>
      </c>
      <c r="V13" s="27">
        <v>5.5766219371990502</v>
      </c>
      <c r="W13" s="43">
        <v>0.51837168889877006</v>
      </c>
      <c r="Z13" s="15" t="s">
        <v>19</v>
      </c>
      <c r="AA13" s="27">
        <v>9.3038205964615202</v>
      </c>
      <c r="AB13" s="174">
        <v>0.74663576471128101</v>
      </c>
      <c r="AC13" s="27">
        <v>12.120935157416801</v>
      </c>
      <c r="AD13" s="174">
        <v>1.2271128968293401</v>
      </c>
      <c r="AE13" s="27">
        <v>34.633553855539702</v>
      </c>
      <c r="AF13" s="174">
        <v>1.80253328110794</v>
      </c>
      <c r="AG13" s="27">
        <v>28.4640840567859</v>
      </c>
      <c r="AH13" s="174">
        <v>1.5028288560129499</v>
      </c>
      <c r="AI13" s="27">
        <v>3.4458497159657302</v>
      </c>
      <c r="AJ13" s="43">
        <v>0.59638635126094497</v>
      </c>
      <c r="AM13" s="155"/>
      <c r="AN13" s="28" t="s">
        <v>19</v>
      </c>
      <c r="AO13" s="16">
        <v>28.152688715162601</v>
      </c>
      <c r="AP13" s="42">
        <v>1.8697803120101999</v>
      </c>
      <c r="AQ13" s="16">
        <v>10.329104948083399</v>
      </c>
      <c r="AR13" s="42">
        <v>1.4178048606873701</v>
      </c>
      <c r="AS13" s="16">
        <v>26.4284336507713</v>
      </c>
      <c r="AT13" s="42">
        <v>2.0915133351409301</v>
      </c>
      <c r="AU13" s="16">
        <v>17.725095247080201</v>
      </c>
      <c r="AV13" s="42">
        <v>1.7836008726233099</v>
      </c>
      <c r="AW13" s="16">
        <v>2.2972956122448398</v>
      </c>
      <c r="AX13" s="43">
        <v>0.63556473593520901</v>
      </c>
      <c r="AZ13" s="155"/>
      <c r="BA13" s="28" t="s">
        <v>19</v>
      </c>
      <c r="BB13" s="16">
        <v>10.1642169064557</v>
      </c>
      <c r="BC13" s="42">
        <v>0.73532880920941401</v>
      </c>
      <c r="BD13" s="16">
        <v>8.5341692623585192</v>
      </c>
      <c r="BE13" s="42">
        <v>0.78756421178082503</v>
      </c>
      <c r="BF13" s="16">
        <v>32.505618015896601</v>
      </c>
      <c r="BG13" s="42">
        <v>1.33014087774816</v>
      </c>
      <c r="BH13" s="16">
        <v>33.699885438304698</v>
      </c>
      <c r="BI13" s="42">
        <v>1.20958247524295</v>
      </c>
      <c r="BJ13" s="16">
        <v>5.5684455749008599</v>
      </c>
      <c r="BK13" s="43">
        <v>0.62697035816200197</v>
      </c>
      <c r="BM13" s="155"/>
      <c r="BN13" s="28" t="s">
        <v>19</v>
      </c>
      <c r="BO13" s="16">
        <v>27.448813084453899</v>
      </c>
      <c r="BP13" s="42">
        <v>1.88683594426394</v>
      </c>
      <c r="BQ13" s="16">
        <v>8.4225355718727695</v>
      </c>
      <c r="BR13" s="42">
        <v>1.5452161484971401</v>
      </c>
      <c r="BS13" s="16">
        <v>21.790556639059801</v>
      </c>
      <c r="BT13" s="42">
        <v>2.2708337520959798</v>
      </c>
      <c r="BU13" s="16">
        <v>23.628569377910701</v>
      </c>
      <c r="BV13" s="42">
        <v>2.2226774351427601</v>
      </c>
      <c r="BW13" s="16">
        <v>6.1322607433312601</v>
      </c>
      <c r="BX13" s="43">
        <v>1.33522846496102</v>
      </c>
      <c r="BZ13" s="44"/>
    </row>
    <row r="14" spans="1:78" x14ac:dyDescent="0.2">
      <c r="A14" s="15" t="s">
        <v>20</v>
      </c>
      <c r="B14" s="16">
        <v>9.7678696060724697</v>
      </c>
      <c r="C14" s="42">
        <v>0.33900775502476299</v>
      </c>
      <c r="D14" s="16">
        <v>14.8422791405268</v>
      </c>
      <c r="E14" s="42">
        <v>0.565598024588996</v>
      </c>
      <c r="F14" s="16">
        <v>30.852662244086201</v>
      </c>
      <c r="G14" s="42">
        <v>0.80092286615091002</v>
      </c>
      <c r="H14" s="16">
        <v>29.376610403703001</v>
      </c>
      <c r="I14" s="42">
        <v>0.71119965962808696</v>
      </c>
      <c r="J14" s="16">
        <v>6.4766182568401902</v>
      </c>
      <c r="K14" s="43">
        <v>0.52114931883127702</v>
      </c>
      <c r="M14" s="15" t="s">
        <v>20</v>
      </c>
      <c r="N14" s="27">
        <v>10.989397807417699</v>
      </c>
      <c r="O14" s="174">
        <v>0.51584836351281105</v>
      </c>
      <c r="P14" s="27">
        <v>14.720380565497001</v>
      </c>
      <c r="Q14" s="174">
        <v>0.57740307269827296</v>
      </c>
      <c r="R14" s="27">
        <v>29.238636594631501</v>
      </c>
      <c r="S14" s="174">
        <v>0.87461249979552302</v>
      </c>
      <c r="T14" s="27">
        <v>29.4879353880102</v>
      </c>
      <c r="U14" s="174">
        <v>0.79082029002762599</v>
      </c>
      <c r="V14" s="27">
        <v>7.7730381754580602</v>
      </c>
      <c r="W14" s="43">
        <v>0.57948628652199596</v>
      </c>
      <c r="Z14" s="15" t="s">
        <v>20</v>
      </c>
      <c r="AA14" s="27">
        <v>6.9680689641829296</v>
      </c>
      <c r="AB14" s="174">
        <v>0.35382421085363502</v>
      </c>
      <c r="AC14" s="27">
        <v>14.0343792485361</v>
      </c>
      <c r="AD14" s="174">
        <v>0.66213081612550695</v>
      </c>
      <c r="AE14" s="27">
        <v>32.360726081617003</v>
      </c>
      <c r="AF14" s="174">
        <v>0.96961118526356005</v>
      </c>
      <c r="AG14" s="27">
        <v>32.682783075364</v>
      </c>
      <c r="AH14" s="174">
        <v>0.87766846754671501</v>
      </c>
      <c r="AI14" s="27">
        <v>7.0892581177799299</v>
      </c>
      <c r="AJ14" s="43">
        <v>0.708682173832893</v>
      </c>
      <c r="AM14" s="155"/>
      <c r="AN14" s="28" t="s">
        <v>20</v>
      </c>
      <c r="AO14" s="16">
        <v>19.044958610237199</v>
      </c>
      <c r="AP14" s="42">
        <v>0.95768917687018396</v>
      </c>
      <c r="AQ14" s="16">
        <v>17.904151753584902</v>
      </c>
      <c r="AR14" s="42">
        <v>1.2399481693704399</v>
      </c>
      <c r="AS14" s="16">
        <v>27.271436972294001</v>
      </c>
      <c r="AT14" s="42">
        <v>1.53672182401225</v>
      </c>
      <c r="AU14" s="16">
        <v>20.114912598092701</v>
      </c>
      <c r="AV14" s="42">
        <v>1.3879061314740799</v>
      </c>
      <c r="AW14" s="16">
        <v>4.80392001825272</v>
      </c>
      <c r="AX14" s="43">
        <v>0.79068716844866505</v>
      </c>
      <c r="AZ14" s="155"/>
      <c r="BA14" s="28" t="s">
        <v>20</v>
      </c>
      <c r="BB14" s="16">
        <v>9.4654458619604291</v>
      </c>
      <c r="BC14" s="42">
        <v>0.54089138200445797</v>
      </c>
      <c r="BD14" s="16">
        <v>14.5051926926219</v>
      </c>
      <c r="BE14" s="42">
        <v>0.62691597856817005</v>
      </c>
      <c r="BF14" s="16">
        <v>30.060370515896501</v>
      </c>
      <c r="BG14" s="42">
        <v>0.858399557287012</v>
      </c>
      <c r="BH14" s="16">
        <v>30.887009058211198</v>
      </c>
      <c r="BI14" s="42">
        <v>0.80483648868341595</v>
      </c>
      <c r="BJ14" s="16">
        <v>8.3885134339385896</v>
      </c>
      <c r="BK14" s="43">
        <v>0.643114754888363</v>
      </c>
      <c r="BM14" s="155"/>
      <c r="BN14" s="28" t="s">
        <v>20</v>
      </c>
      <c r="BO14" s="16">
        <v>19.9276426683731</v>
      </c>
      <c r="BP14" s="42">
        <v>1.51817208073211</v>
      </c>
      <c r="BQ14" s="16">
        <v>16.668873203237101</v>
      </c>
      <c r="BR14" s="42">
        <v>1.56731349684829</v>
      </c>
      <c r="BS14" s="16">
        <v>26.234955681519001</v>
      </c>
      <c r="BT14" s="42">
        <v>2.5544841517294801</v>
      </c>
      <c r="BU14" s="16">
        <v>23.320102684071902</v>
      </c>
      <c r="BV14" s="42">
        <v>2.1849453541782502</v>
      </c>
      <c r="BW14" s="16">
        <v>4.7382001547789097</v>
      </c>
      <c r="BX14" s="43">
        <v>1.1052678133571401</v>
      </c>
      <c r="BZ14" s="44"/>
    </row>
    <row r="15" spans="1:78" x14ac:dyDescent="0.2">
      <c r="A15" s="15" t="s">
        <v>21</v>
      </c>
      <c r="B15" s="16">
        <v>13.732361087595701</v>
      </c>
      <c r="C15" s="42">
        <v>0.89785961999060604</v>
      </c>
      <c r="D15" s="16">
        <v>12.854455604371299</v>
      </c>
      <c r="E15" s="42">
        <v>1.2198477910824399</v>
      </c>
      <c r="F15" s="16">
        <v>28.410097906087199</v>
      </c>
      <c r="G15" s="42">
        <v>1.79649662080824</v>
      </c>
      <c r="H15" s="16">
        <v>25.292536113037102</v>
      </c>
      <c r="I15" s="42">
        <v>1.47050416442478</v>
      </c>
      <c r="J15" s="16">
        <v>5.2585103180116004</v>
      </c>
      <c r="K15" s="43">
        <v>0.75443967071454598</v>
      </c>
      <c r="M15" s="15" t="s">
        <v>21</v>
      </c>
      <c r="N15" s="27">
        <v>11.2827144210073</v>
      </c>
      <c r="O15" s="174">
        <v>0.86636786428539503</v>
      </c>
      <c r="P15" s="27">
        <v>12.971848128235401</v>
      </c>
      <c r="Q15" s="174">
        <v>1.3616738779387401</v>
      </c>
      <c r="R15" s="27">
        <v>29.101366655227999</v>
      </c>
      <c r="S15" s="174">
        <v>1.7902490109337501</v>
      </c>
      <c r="T15" s="27">
        <v>27.7502655663274</v>
      </c>
      <c r="U15" s="174">
        <v>1.58548660692115</v>
      </c>
      <c r="V15" s="27">
        <v>7.94338549102988</v>
      </c>
      <c r="W15" s="43">
        <v>1.0449182208552401</v>
      </c>
      <c r="Z15" s="15" t="s">
        <v>21</v>
      </c>
      <c r="AA15" s="27">
        <v>10.245089629026401</v>
      </c>
      <c r="AB15" s="174">
        <v>1.06112628054874</v>
      </c>
      <c r="AC15" s="27">
        <v>14.5831863921586</v>
      </c>
      <c r="AD15" s="174">
        <v>1.58048834199134</v>
      </c>
      <c r="AE15" s="27">
        <v>28.434990264040898</v>
      </c>
      <c r="AF15" s="174">
        <v>2.1338152024820598</v>
      </c>
      <c r="AG15" s="27">
        <v>25.147981129845501</v>
      </c>
      <c r="AH15" s="174">
        <v>1.9656207812350801</v>
      </c>
      <c r="AI15" s="27">
        <v>5.6120741917080501</v>
      </c>
      <c r="AJ15" s="43">
        <v>1.11529583206192</v>
      </c>
      <c r="AM15" s="155"/>
      <c r="AN15" s="28" t="s">
        <v>21</v>
      </c>
      <c r="AO15" s="16">
        <v>20.224402278054502</v>
      </c>
      <c r="AP15" s="42">
        <v>1.6951294355015201</v>
      </c>
      <c r="AQ15" s="16">
        <v>10.043912073395701</v>
      </c>
      <c r="AR15" s="42">
        <v>1.72233371755493</v>
      </c>
      <c r="AS15" s="16">
        <v>28.8355201769219</v>
      </c>
      <c r="AT15" s="42">
        <v>2.5004294067777901</v>
      </c>
      <c r="AU15" s="16">
        <v>26.028959442691999</v>
      </c>
      <c r="AV15" s="42">
        <v>2.2559676638138102</v>
      </c>
      <c r="AW15" s="16">
        <v>4.7382193567103004</v>
      </c>
      <c r="AX15" s="43">
        <v>1.1419031990248001</v>
      </c>
      <c r="AZ15" s="155"/>
      <c r="BA15" s="28" t="s">
        <v>21</v>
      </c>
      <c r="BB15" s="16">
        <v>7.3293666717960697</v>
      </c>
      <c r="BC15" s="42">
        <v>0.81552460201265597</v>
      </c>
      <c r="BD15" s="16">
        <v>13.487477920265</v>
      </c>
      <c r="BE15" s="42">
        <v>1.58312212573542</v>
      </c>
      <c r="BF15" s="16">
        <v>31.070879772760598</v>
      </c>
      <c r="BG15" s="42">
        <v>2.06129699424238</v>
      </c>
      <c r="BH15" s="16">
        <v>29.315939271016099</v>
      </c>
      <c r="BI15" s="42">
        <v>1.81047811227605</v>
      </c>
      <c r="BJ15" s="16">
        <v>8.2317829208258395</v>
      </c>
      <c r="BK15" s="43">
        <v>1.15456783198455</v>
      </c>
      <c r="BM15" s="155"/>
      <c r="BN15" s="28" t="s">
        <v>21</v>
      </c>
      <c r="BO15" s="16">
        <v>24.471575787809901</v>
      </c>
      <c r="BP15" s="42">
        <v>2.8235642377602899</v>
      </c>
      <c r="BQ15" s="16">
        <v>11.571672674132699</v>
      </c>
      <c r="BR15" s="42">
        <v>2.4290472167933301</v>
      </c>
      <c r="BS15" s="16">
        <v>23.360453771108901</v>
      </c>
      <c r="BT15" s="42">
        <v>2.7159514531345401</v>
      </c>
      <c r="BU15" s="16">
        <v>23.345456691894299</v>
      </c>
      <c r="BV15" s="42">
        <v>2.7236206027996999</v>
      </c>
      <c r="BW15" s="16">
        <v>7.2057464179976698</v>
      </c>
      <c r="BX15" s="43">
        <v>1.6519102029884001</v>
      </c>
      <c r="BZ15" s="44"/>
    </row>
    <row r="16" spans="1:78" x14ac:dyDescent="0.2">
      <c r="A16" s="15" t="s">
        <v>22</v>
      </c>
      <c r="B16" s="16">
        <v>6.1090268078129997</v>
      </c>
      <c r="C16" s="42">
        <v>0.36235508753818502</v>
      </c>
      <c r="D16" s="16">
        <v>14.788164910248399</v>
      </c>
      <c r="E16" s="42">
        <v>0.72277952305952797</v>
      </c>
      <c r="F16" s="16">
        <v>35.299891928456503</v>
      </c>
      <c r="G16" s="42">
        <v>1.0830371477898599</v>
      </c>
      <c r="H16" s="16">
        <v>31.917130076530899</v>
      </c>
      <c r="I16" s="42">
        <v>0.99288113223901298</v>
      </c>
      <c r="J16" s="16">
        <v>5.3621764366467097</v>
      </c>
      <c r="K16" s="43">
        <v>0.58554723353580096</v>
      </c>
      <c r="M16" s="15" t="s">
        <v>22</v>
      </c>
      <c r="N16" s="27">
        <v>9.4009621919084996</v>
      </c>
      <c r="O16" s="174">
        <v>0.488841029047273</v>
      </c>
      <c r="P16" s="27">
        <v>13.0630867870975</v>
      </c>
      <c r="Q16" s="174">
        <v>0.73089729706666995</v>
      </c>
      <c r="R16" s="27">
        <v>30.511769463124399</v>
      </c>
      <c r="S16" s="174">
        <v>1.02708033701854</v>
      </c>
      <c r="T16" s="27">
        <v>32.760227942824102</v>
      </c>
      <c r="U16" s="174">
        <v>1.0469885083700701</v>
      </c>
      <c r="V16" s="27">
        <v>7.2838887583750003</v>
      </c>
      <c r="W16" s="43">
        <v>0.56622318644680003</v>
      </c>
      <c r="Z16" s="15" t="s">
        <v>22</v>
      </c>
      <c r="AA16" s="27">
        <v>4.1169553561983303</v>
      </c>
      <c r="AB16" s="174">
        <v>0.35623886860628401</v>
      </c>
      <c r="AC16" s="27">
        <v>13.321632736862099</v>
      </c>
      <c r="AD16" s="174">
        <v>0.82592674232834795</v>
      </c>
      <c r="AE16" s="27">
        <v>36.787322957781498</v>
      </c>
      <c r="AF16" s="174">
        <v>1.2912745513742501</v>
      </c>
      <c r="AG16" s="27">
        <v>35.287455068550202</v>
      </c>
      <c r="AH16" s="174">
        <v>1.2136975646389601</v>
      </c>
      <c r="AI16" s="27">
        <v>6.0058617586342704</v>
      </c>
      <c r="AJ16" s="43">
        <v>0.76063971734089997</v>
      </c>
      <c r="AM16" s="155"/>
      <c r="AN16" s="28" t="s">
        <v>22</v>
      </c>
      <c r="AO16" s="16">
        <v>12.2855955979425</v>
      </c>
      <c r="AP16" s="42">
        <v>1.07675153372356</v>
      </c>
      <c r="AQ16" s="16">
        <v>19.449363396240201</v>
      </c>
      <c r="AR16" s="42">
        <v>1.61630506486794</v>
      </c>
      <c r="AS16" s="16">
        <v>31.129981021674201</v>
      </c>
      <c r="AT16" s="42">
        <v>2.0179787012272801</v>
      </c>
      <c r="AU16" s="16">
        <v>21.935679866284801</v>
      </c>
      <c r="AV16" s="42">
        <v>1.9676870603034899</v>
      </c>
      <c r="AW16" s="16">
        <v>3.4477242859182899</v>
      </c>
      <c r="AX16" s="43">
        <v>0.95378186768568696</v>
      </c>
      <c r="AZ16" s="155"/>
      <c r="BA16" s="28" t="s">
        <v>22</v>
      </c>
      <c r="BB16" s="16">
        <v>7.3191659376571199</v>
      </c>
      <c r="BC16" s="42">
        <v>0.52793297197815003</v>
      </c>
      <c r="BD16" s="16">
        <v>11.892612887157499</v>
      </c>
      <c r="BE16" s="42">
        <v>0.76495665872797003</v>
      </c>
      <c r="BF16" s="16">
        <v>31.667628817735402</v>
      </c>
      <c r="BG16" s="42">
        <v>1.1066730682083701</v>
      </c>
      <c r="BH16" s="16">
        <v>35.805823385760597</v>
      </c>
      <c r="BI16" s="42">
        <v>1.16721279171743</v>
      </c>
      <c r="BJ16" s="16">
        <v>7.9251026429436804</v>
      </c>
      <c r="BK16" s="43">
        <v>0.68420576304501102</v>
      </c>
      <c r="BM16" s="155"/>
      <c r="BN16" s="28" t="s">
        <v>22</v>
      </c>
      <c r="BO16" s="16">
        <v>18.760966074401399</v>
      </c>
      <c r="BP16" s="42">
        <v>1.70955913483824</v>
      </c>
      <c r="BQ16" s="16">
        <v>18.538607813403299</v>
      </c>
      <c r="BR16" s="42">
        <v>1.90952158704851</v>
      </c>
      <c r="BS16" s="16">
        <v>26.293139684505199</v>
      </c>
      <c r="BT16" s="42">
        <v>2.32736266891252</v>
      </c>
      <c r="BU16" s="16">
        <v>20.3403116911688</v>
      </c>
      <c r="BV16" s="42">
        <v>1.9241186614832</v>
      </c>
      <c r="BW16" s="16">
        <v>4.6796078124595901</v>
      </c>
      <c r="BX16" s="43">
        <v>1.11306201341667</v>
      </c>
      <c r="BZ16" s="44"/>
    </row>
    <row r="17" spans="1:78" x14ac:dyDescent="0.2">
      <c r="A17" s="15" t="s">
        <v>23</v>
      </c>
      <c r="B17" s="16">
        <v>11.6002240804126</v>
      </c>
      <c r="C17" s="42">
        <v>0.48207960007830802</v>
      </c>
      <c r="D17" s="16">
        <v>14.7204040143085</v>
      </c>
      <c r="E17" s="42">
        <v>0.77131577594897005</v>
      </c>
      <c r="F17" s="16">
        <v>29.364815576410699</v>
      </c>
      <c r="G17" s="42">
        <v>0.90413521011915199</v>
      </c>
      <c r="H17" s="16">
        <v>23.198781702415499</v>
      </c>
      <c r="I17" s="42">
        <v>0.79269762068791905</v>
      </c>
      <c r="J17" s="16">
        <v>3.65228063628394</v>
      </c>
      <c r="K17" s="43">
        <v>0.48163098728557402</v>
      </c>
      <c r="M17" s="15" t="s">
        <v>23</v>
      </c>
      <c r="N17" s="27">
        <v>15.2257269812589</v>
      </c>
      <c r="O17" s="174">
        <v>0.62651115887867403</v>
      </c>
      <c r="P17" s="27">
        <v>12.7406436733372</v>
      </c>
      <c r="Q17" s="174">
        <v>0.81906866747354001</v>
      </c>
      <c r="R17" s="27">
        <v>28.674537623492501</v>
      </c>
      <c r="S17" s="174">
        <v>0.94449327445447495</v>
      </c>
      <c r="T17" s="27">
        <v>23.277641638871401</v>
      </c>
      <c r="U17" s="174">
        <v>0.93369754388964998</v>
      </c>
      <c r="V17" s="27">
        <v>5.0432427301202303</v>
      </c>
      <c r="W17" s="43">
        <v>0.62600956108190298</v>
      </c>
      <c r="Z17" s="15" t="s">
        <v>23</v>
      </c>
      <c r="AA17" s="27">
        <v>7.5139796914590899</v>
      </c>
      <c r="AB17" s="174">
        <v>0.50573899767956898</v>
      </c>
      <c r="AC17" s="27">
        <v>15.656422841944099</v>
      </c>
      <c r="AD17" s="174">
        <v>0.92058089319091496</v>
      </c>
      <c r="AE17" s="27">
        <v>32.0805838160489</v>
      </c>
      <c r="AF17" s="174">
        <v>1.02175352244309</v>
      </c>
      <c r="AG17" s="27">
        <v>23.9355365685945</v>
      </c>
      <c r="AH17" s="174">
        <v>0.98258684787190198</v>
      </c>
      <c r="AI17" s="27">
        <v>3.8517455848021198</v>
      </c>
      <c r="AJ17" s="43">
        <v>0.59761803718122197</v>
      </c>
      <c r="AM17" s="155"/>
      <c r="AN17" s="28" t="s">
        <v>23</v>
      </c>
      <c r="AO17" s="16">
        <v>24.961215558765801</v>
      </c>
      <c r="AP17" s="42">
        <v>1.23468034866998</v>
      </c>
      <c r="AQ17" s="16">
        <v>11.865302262937</v>
      </c>
      <c r="AR17" s="42">
        <v>1.2901705203059901</v>
      </c>
      <c r="AS17" s="16">
        <v>20.795049462825901</v>
      </c>
      <c r="AT17" s="42">
        <v>1.5968593544885801</v>
      </c>
      <c r="AU17" s="16">
        <v>21.078456895834801</v>
      </c>
      <c r="AV17" s="42">
        <v>1.51131232733696</v>
      </c>
      <c r="AW17" s="16">
        <v>2.8556934166487302</v>
      </c>
      <c r="AX17" s="43">
        <v>0.71845491629446001</v>
      </c>
      <c r="AZ17" s="155"/>
      <c r="BA17" s="28" t="s">
        <v>23</v>
      </c>
      <c r="BB17" s="16">
        <v>11.6336466236598</v>
      </c>
      <c r="BC17" s="42">
        <v>0.69343312401686397</v>
      </c>
      <c r="BD17" s="16">
        <v>14.224170711309799</v>
      </c>
      <c r="BE17" s="42">
        <v>0.94325474635224804</v>
      </c>
      <c r="BF17" s="16">
        <v>30.358670735188301</v>
      </c>
      <c r="BG17" s="42">
        <v>1.0605310126435299</v>
      </c>
      <c r="BH17" s="16">
        <v>23.468448896850699</v>
      </c>
      <c r="BI17" s="42">
        <v>1.0188532856656101</v>
      </c>
      <c r="BJ17" s="16">
        <v>5.2679796737549003</v>
      </c>
      <c r="BK17" s="43">
        <v>0.76154317590119602</v>
      </c>
      <c r="BM17" s="155"/>
      <c r="BN17" s="28" t="s">
        <v>23</v>
      </c>
      <c r="BO17" s="16">
        <v>29.745836220794999</v>
      </c>
      <c r="BP17" s="42">
        <v>1.43199450783176</v>
      </c>
      <c r="BQ17" s="16">
        <v>7.2875661126841704</v>
      </c>
      <c r="BR17" s="42">
        <v>1.19839930610196</v>
      </c>
      <c r="BS17" s="16">
        <v>22.777006319796001</v>
      </c>
      <c r="BT17" s="42">
        <v>2.33506967800548</v>
      </c>
      <c r="BU17" s="16">
        <v>23.166296635447701</v>
      </c>
      <c r="BV17" s="42">
        <v>1.9974433957888</v>
      </c>
      <c r="BW17" s="16">
        <v>4.3061196597673899</v>
      </c>
      <c r="BX17" s="43">
        <v>1.11277912070601</v>
      </c>
      <c r="BZ17" s="44"/>
    </row>
    <row r="18" spans="1:78" x14ac:dyDescent="0.2">
      <c r="A18" s="15" t="s">
        <v>24</v>
      </c>
      <c r="B18" s="16">
        <v>7.6247550660742203</v>
      </c>
      <c r="C18" s="42">
        <v>0.50636179946797599</v>
      </c>
      <c r="D18" s="16">
        <v>11.0984497739622</v>
      </c>
      <c r="E18" s="42">
        <v>0.641909143857471</v>
      </c>
      <c r="F18" s="16">
        <v>30.6852218826754</v>
      </c>
      <c r="G18" s="42">
        <v>1.1570680641075</v>
      </c>
      <c r="H18" s="16">
        <v>32.944437855292897</v>
      </c>
      <c r="I18" s="42">
        <v>1.17433174398896</v>
      </c>
      <c r="J18" s="16">
        <v>7.4730187258931702</v>
      </c>
      <c r="K18" s="43">
        <v>0.74596940048860205</v>
      </c>
      <c r="M18" s="15" t="s">
        <v>24</v>
      </c>
      <c r="N18" s="27">
        <v>9.7868982383927499</v>
      </c>
      <c r="O18" s="174">
        <v>0.57007235320616001</v>
      </c>
      <c r="P18" s="27">
        <v>10.9639646575064</v>
      </c>
      <c r="Q18" s="174">
        <v>0.69186146518968705</v>
      </c>
      <c r="R18" s="27">
        <v>27.038831691838102</v>
      </c>
      <c r="S18" s="174">
        <v>1.1510066455228201</v>
      </c>
      <c r="T18" s="27">
        <v>33.469998513253501</v>
      </c>
      <c r="U18" s="174">
        <v>1.06193413316453</v>
      </c>
      <c r="V18" s="27">
        <v>9.2208908015474496</v>
      </c>
      <c r="W18" s="43">
        <v>0.77323447209366702</v>
      </c>
      <c r="Z18" s="15" t="s">
        <v>24</v>
      </c>
      <c r="AA18" s="27">
        <v>4.79983930331308</v>
      </c>
      <c r="AB18" s="174">
        <v>0.52243751096718605</v>
      </c>
      <c r="AC18" s="27">
        <v>10.2937687150929</v>
      </c>
      <c r="AD18" s="174">
        <v>0.72245783403700103</v>
      </c>
      <c r="AE18" s="27">
        <v>33.253257447026897</v>
      </c>
      <c r="AF18" s="174">
        <v>1.28834739854143</v>
      </c>
      <c r="AG18" s="27">
        <v>35.498682450301402</v>
      </c>
      <c r="AH18" s="174">
        <v>1.3427492742604099</v>
      </c>
      <c r="AI18" s="27">
        <v>8.3968775323338907</v>
      </c>
      <c r="AJ18" s="43">
        <v>0.93996995051784804</v>
      </c>
      <c r="AM18" s="155"/>
      <c r="AN18" s="28" t="s">
        <v>24</v>
      </c>
      <c r="AO18" s="16">
        <v>15.6651925356477</v>
      </c>
      <c r="AP18" s="42">
        <v>1.5131334653605899</v>
      </c>
      <c r="AQ18" s="16">
        <v>13.386032069593499</v>
      </c>
      <c r="AR18" s="42">
        <v>1.46347687909597</v>
      </c>
      <c r="AS18" s="16">
        <v>23.316869600758199</v>
      </c>
      <c r="AT18" s="42">
        <v>1.8805263581092899</v>
      </c>
      <c r="AU18" s="16">
        <v>25.791286871600501</v>
      </c>
      <c r="AV18" s="42">
        <v>1.9629398904852899</v>
      </c>
      <c r="AW18" s="16">
        <v>4.7733134015257104</v>
      </c>
      <c r="AX18" s="43">
        <v>1.04333888482674</v>
      </c>
      <c r="AZ18" s="155"/>
      <c r="BA18" s="28" t="s">
        <v>24</v>
      </c>
      <c r="BB18" s="16">
        <v>6.7112642720318396</v>
      </c>
      <c r="BC18" s="42">
        <v>0.52754094795277195</v>
      </c>
      <c r="BD18" s="16">
        <v>10.3376937900379</v>
      </c>
      <c r="BE18" s="42">
        <v>0.80563101798253001</v>
      </c>
      <c r="BF18" s="16">
        <v>28.869029629267299</v>
      </c>
      <c r="BG18" s="42">
        <v>1.3590092598846899</v>
      </c>
      <c r="BH18" s="16">
        <v>35.958039991671697</v>
      </c>
      <c r="BI18" s="42">
        <v>1.18781854764564</v>
      </c>
      <c r="BJ18" s="16">
        <v>10.1513077358783</v>
      </c>
      <c r="BK18" s="43">
        <v>0.92897756319645797</v>
      </c>
      <c r="BM18" s="155"/>
      <c r="BN18" s="28" t="s">
        <v>24</v>
      </c>
      <c r="BO18" s="16">
        <v>19.1139712691946</v>
      </c>
      <c r="BP18" s="42">
        <v>1.54177611367381</v>
      </c>
      <c r="BQ18" s="16">
        <v>12.86317444054</v>
      </c>
      <c r="BR18" s="42">
        <v>1.4422316258453201</v>
      </c>
      <c r="BS18" s="16">
        <v>21.4886296814791</v>
      </c>
      <c r="BT18" s="42">
        <v>1.7133664673907001</v>
      </c>
      <c r="BU18" s="16">
        <v>25.924840400590099</v>
      </c>
      <c r="BV18" s="42">
        <v>2.0108943837636</v>
      </c>
      <c r="BW18" s="16">
        <v>6.3993370046674496</v>
      </c>
      <c r="BX18" s="43">
        <v>1.2524753816932299</v>
      </c>
      <c r="BZ18" s="44"/>
    </row>
    <row r="19" spans="1:78" x14ac:dyDescent="0.2">
      <c r="A19" s="15" t="s">
        <v>25</v>
      </c>
      <c r="B19" s="16" t="s">
        <v>76</v>
      </c>
      <c r="C19" s="42" t="s">
        <v>76</v>
      </c>
      <c r="D19" s="16" t="s">
        <v>76</v>
      </c>
      <c r="E19" s="42" t="s">
        <v>76</v>
      </c>
      <c r="F19" s="16" t="s">
        <v>76</v>
      </c>
      <c r="G19" s="42" t="s">
        <v>76</v>
      </c>
      <c r="H19" s="16" t="s">
        <v>76</v>
      </c>
      <c r="I19" s="42" t="s">
        <v>76</v>
      </c>
      <c r="J19" s="16" t="s">
        <v>76</v>
      </c>
      <c r="K19" s="43" t="s">
        <v>76</v>
      </c>
      <c r="M19" s="15" t="s">
        <v>25</v>
      </c>
      <c r="N19" s="27" t="s">
        <v>76</v>
      </c>
      <c r="O19" s="174" t="s">
        <v>76</v>
      </c>
      <c r="P19" s="27" t="s">
        <v>76</v>
      </c>
      <c r="Q19" s="174" t="s">
        <v>76</v>
      </c>
      <c r="R19" s="27" t="s">
        <v>76</v>
      </c>
      <c r="S19" s="174" t="s">
        <v>76</v>
      </c>
      <c r="T19" s="27" t="s">
        <v>76</v>
      </c>
      <c r="U19" s="174" t="s">
        <v>76</v>
      </c>
      <c r="V19" s="27" t="s">
        <v>76</v>
      </c>
      <c r="W19" s="43" t="s">
        <v>76</v>
      </c>
      <c r="Z19" s="15" t="s">
        <v>25</v>
      </c>
      <c r="AA19" s="27" t="s">
        <v>76</v>
      </c>
      <c r="AB19" s="174" t="s">
        <v>76</v>
      </c>
      <c r="AC19" s="27" t="s">
        <v>76</v>
      </c>
      <c r="AD19" s="174" t="s">
        <v>76</v>
      </c>
      <c r="AE19" s="27" t="s">
        <v>76</v>
      </c>
      <c r="AF19" s="174" t="s">
        <v>76</v>
      </c>
      <c r="AG19" s="27" t="s">
        <v>76</v>
      </c>
      <c r="AH19" s="174" t="s">
        <v>76</v>
      </c>
      <c r="AI19" s="27" t="s">
        <v>76</v>
      </c>
      <c r="AJ19" s="43" t="s">
        <v>76</v>
      </c>
      <c r="AM19" s="155"/>
      <c r="AN19" s="28" t="s">
        <v>25</v>
      </c>
      <c r="AO19" s="16" t="s">
        <v>76</v>
      </c>
      <c r="AP19" s="42" t="s">
        <v>76</v>
      </c>
      <c r="AQ19" s="16" t="s">
        <v>76</v>
      </c>
      <c r="AR19" s="42" t="s">
        <v>76</v>
      </c>
      <c r="AS19" s="16" t="s">
        <v>76</v>
      </c>
      <c r="AT19" s="42" t="s">
        <v>76</v>
      </c>
      <c r="AU19" s="16" t="s">
        <v>76</v>
      </c>
      <c r="AV19" s="42" t="s">
        <v>76</v>
      </c>
      <c r="AW19" s="16" t="s">
        <v>76</v>
      </c>
      <c r="AX19" s="43" t="s">
        <v>76</v>
      </c>
      <c r="AZ19" s="155"/>
      <c r="BA19" s="28" t="s">
        <v>25</v>
      </c>
      <c r="BB19" s="16" t="s">
        <v>76</v>
      </c>
      <c r="BC19" s="42" t="s">
        <v>76</v>
      </c>
      <c r="BD19" s="16" t="s">
        <v>76</v>
      </c>
      <c r="BE19" s="42" t="s">
        <v>76</v>
      </c>
      <c r="BF19" s="16" t="s">
        <v>76</v>
      </c>
      <c r="BG19" s="42" t="s">
        <v>76</v>
      </c>
      <c r="BH19" s="16" t="s">
        <v>76</v>
      </c>
      <c r="BI19" s="42" t="s">
        <v>76</v>
      </c>
      <c r="BJ19" s="16" t="s">
        <v>76</v>
      </c>
      <c r="BK19" s="43" t="s">
        <v>76</v>
      </c>
      <c r="BM19" s="155"/>
      <c r="BN19" s="28" t="s">
        <v>25</v>
      </c>
      <c r="BO19" s="16" t="s">
        <v>76</v>
      </c>
      <c r="BP19" s="42" t="s">
        <v>76</v>
      </c>
      <c r="BQ19" s="16" t="s">
        <v>76</v>
      </c>
      <c r="BR19" s="42" t="s">
        <v>76</v>
      </c>
      <c r="BS19" s="16" t="s">
        <v>76</v>
      </c>
      <c r="BT19" s="42" t="s">
        <v>76</v>
      </c>
      <c r="BU19" s="16" t="s">
        <v>76</v>
      </c>
      <c r="BV19" s="42" t="s">
        <v>76</v>
      </c>
      <c r="BW19" s="16" t="s">
        <v>76</v>
      </c>
      <c r="BX19" s="43" t="s">
        <v>76</v>
      </c>
      <c r="BZ19" s="44"/>
    </row>
    <row r="20" spans="1:78" x14ac:dyDescent="0.2">
      <c r="A20" s="15" t="s">
        <v>26</v>
      </c>
      <c r="B20" s="16">
        <v>13.278278955473899</v>
      </c>
      <c r="C20" s="42">
        <v>0.87693513515326005</v>
      </c>
      <c r="D20" s="16">
        <v>14.4450217905695</v>
      </c>
      <c r="E20" s="42">
        <v>0.91861218179679505</v>
      </c>
      <c r="F20" s="16">
        <v>31.1357827153527</v>
      </c>
      <c r="G20" s="42">
        <v>1.0611027245632001</v>
      </c>
      <c r="H20" s="16">
        <v>26.570253593639698</v>
      </c>
      <c r="I20" s="42">
        <v>1.1140988620307599</v>
      </c>
      <c r="J20" s="16">
        <v>5.4421475812476103</v>
      </c>
      <c r="K20" s="43">
        <v>0.53203333973903899</v>
      </c>
      <c r="M20" s="15" t="s">
        <v>26</v>
      </c>
      <c r="N20" s="27">
        <v>9.9592359907368806</v>
      </c>
      <c r="O20" s="174">
        <v>0.60146259970162097</v>
      </c>
      <c r="P20" s="27">
        <v>14.3136219187164</v>
      </c>
      <c r="Q20" s="174">
        <v>1.0661136357327301</v>
      </c>
      <c r="R20" s="27">
        <v>29.78298157599</v>
      </c>
      <c r="S20" s="174">
        <v>1.308586737598</v>
      </c>
      <c r="T20" s="27">
        <v>31.738777389570402</v>
      </c>
      <c r="U20" s="174">
        <v>1.1742828423104801</v>
      </c>
      <c r="V20" s="27">
        <v>8.1434619366246892</v>
      </c>
      <c r="W20" s="43">
        <v>0.83828770924069695</v>
      </c>
      <c r="Z20" s="15" t="s">
        <v>26</v>
      </c>
      <c r="AA20" s="27">
        <v>11.107962743273699</v>
      </c>
      <c r="AB20" s="174">
        <v>0.95172038345172805</v>
      </c>
      <c r="AC20" s="27">
        <v>14.0336537227522</v>
      </c>
      <c r="AD20" s="174">
        <v>1.14216098037073</v>
      </c>
      <c r="AE20" s="27">
        <v>33.014716173342599</v>
      </c>
      <c r="AF20" s="174">
        <v>1.3281845862836399</v>
      </c>
      <c r="AG20" s="27">
        <v>29.3940309973216</v>
      </c>
      <c r="AH20" s="174">
        <v>1.4161415771806301</v>
      </c>
      <c r="AI20" s="27">
        <v>6.0329206383853196</v>
      </c>
      <c r="AJ20" s="43">
        <v>0.63902553864636602</v>
      </c>
      <c r="AM20" s="155"/>
      <c r="AN20" s="28" t="s">
        <v>26</v>
      </c>
      <c r="AO20" s="16">
        <v>20.516122375670399</v>
      </c>
      <c r="AP20" s="42">
        <v>1.76428274543596</v>
      </c>
      <c r="AQ20" s="16">
        <v>16.652399098236302</v>
      </c>
      <c r="AR20" s="42">
        <v>1.74221008465074</v>
      </c>
      <c r="AS20" s="16">
        <v>27.8557319804918</v>
      </c>
      <c r="AT20" s="42">
        <v>2.2875752978547799</v>
      </c>
      <c r="AU20" s="16">
        <v>20.224331932615101</v>
      </c>
      <c r="AV20" s="42">
        <v>2.0629844808160098</v>
      </c>
      <c r="AW20" s="16">
        <v>4.1063183953559799</v>
      </c>
      <c r="AX20" s="43">
        <v>0.82024731834040199</v>
      </c>
      <c r="AZ20" s="155"/>
      <c r="BA20" s="28" t="s">
        <v>26</v>
      </c>
      <c r="BB20" s="16">
        <v>8.4685143106374507</v>
      </c>
      <c r="BC20" s="42">
        <v>0.63268530371320297</v>
      </c>
      <c r="BD20" s="16">
        <v>14.731490927078299</v>
      </c>
      <c r="BE20" s="42">
        <v>1.19328611257755</v>
      </c>
      <c r="BF20" s="16">
        <v>31.225792694138701</v>
      </c>
      <c r="BG20" s="42">
        <v>1.47444048423309</v>
      </c>
      <c r="BH20" s="16">
        <v>32.474578195356898</v>
      </c>
      <c r="BI20" s="42">
        <v>1.3207958974668801</v>
      </c>
      <c r="BJ20" s="16">
        <v>8.1360412959176607</v>
      </c>
      <c r="BK20" s="43">
        <v>0.87880318778486999</v>
      </c>
      <c r="BM20" s="155"/>
      <c r="BN20" s="28" t="s">
        <v>26</v>
      </c>
      <c r="BO20" s="16">
        <v>18.7668653185385</v>
      </c>
      <c r="BP20" s="42">
        <v>2.0934274212427302</v>
      </c>
      <c r="BQ20" s="16">
        <v>13.1956448093412</v>
      </c>
      <c r="BR20" s="42">
        <v>2.2007084886024901</v>
      </c>
      <c r="BS20" s="16">
        <v>24.161433640532799</v>
      </c>
      <c r="BT20" s="42">
        <v>2.7157312960998299</v>
      </c>
      <c r="BU20" s="16">
        <v>30.273577132049699</v>
      </c>
      <c r="BV20" s="42">
        <v>2.6095640800675102</v>
      </c>
      <c r="BW20" s="16">
        <v>8.8700390282704795</v>
      </c>
      <c r="BX20" s="43">
        <v>1.7152075846628601</v>
      </c>
      <c r="BZ20" s="44"/>
    </row>
    <row r="21" spans="1:78" x14ac:dyDescent="0.2">
      <c r="A21" s="15" t="s">
        <v>27</v>
      </c>
      <c r="B21" s="16">
        <v>12.880371273560399</v>
      </c>
      <c r="C21" s="42">
        <v>0.62303823580023798</v>
      </c>
      <c r="D21" s="16">
        <v>13.540575397669301</v>
      </c>
      <c r="E21" s="42">
        <v>0.85802218257933205</v>
      </c>
      <c r="F21" s="16">
        <v>31.8114760780979</v>
      </c>
      <c r="G21" s="42">
        <v>1.3687214207738301</v>
      </c>
      <c r="H21" s="16">
        <v>21.380981349081001</v>
      </c>
      <c r="I21" s="42">
        <v>1.16120230031472</v>
      </c>
      <c r="J21" s="16">
        <v>2.4266468279525899</v>
      </c>
      <c r="K21" s="43">
        <v>0.38114913018137098</v>
      </c>
      <c r="M21" s="15" t="s">
        <v>27</v>
      </c>
      <c r="N21" s="27">
        <v>16.645832482149899</v>
      </c>
      <c r="O21" s="174">
        <v>0.76201593111256705</v>
      </c>
      <c r="P21" s="27">
        <v>11.527435299333799</v>
      </c>
      <c r="Q21" s="174">
        <v>0.94172657076010402</v>
      </c>
      <c r="R21" s="27">
        <v>27.020185150404799</v>
      </c>
      <c r="S21" s="174">
        <v>1.08608629712194</v>
      </c>
      <c r="T21" s="27">
        <v>22.944049288189799</v>
      </c>
      <c r="U21" s="174">
        <v>1.0754991639990501</v>
      </c>
      <c r="V21" s="27">
        <v>3.8846967082110502</v>
      </c>
      <c r="W21" s="43">
        <v>0.48220146794337299</v>
      </c>
      <c r="Z21" s="15" t="s">
        <v>27</v>
      </c>
      <c r="AA21" s="27">
        <v>8.8752138238443798</v>
      </c>
      <c r="AB21" s="174">
        <v>0.70929532366589798</v>
      </c>
      <c r="AC21" s="27">
        <v>13.3099951532765</v>
      </c>
      <c r="AD21" s="174">
        <v>1.03597071505849</v>
      </c>
      <c r="AE21" s="27">
        <v>35.159767449463097</v>
      </c>
      <c r="AF21" s="174">
        <v>1.82141958786069</v>
      </c>
      <c r="AG21" s="27">
        <v>24.966594307028998</v>
      </c>
      <c r="AH21" s="174">
        <v>1.6366844168063599</v>
      </c>
      <c r="AI21" s="27">
        <v>2.8490947792341901</v>
      </c>
      <c r="AJ21" s="43">
        <v>0.53870114055146001</v>
      </c>
      <c r="AM21" s="155"/>
      <c r="AN21" s="28" t="s">
        <v>27</v>
      </c>
      <c r="AO21" s="16">
        <v>20.256204801604699</v>
      </c>
      <c r="AP21" s="42">
        <v>1.2435182992528699</v>
      </c>
      <c r="AQ21" s="16">
        <v>13.987857475233</v>
      </c>
      <c r="AR21" s="42">
        <v>1.3728369450789299</v>
      </c>
      <c r="AS21" s="16">
        <v>25.7206651434179</v>
      </c>
      <c r="AT21" s="42">
        <v>1.9830773412409499</v>
      </c>
      <c r="AU21" s="16">
        <v>14.836015558853299</v>
      </c>
      <c r="AV21" s="42">
        <v>1.50235783573529</v>
      </c>
      <c r="AW21" s="16">
        <v>1.6553718036860501</v>
      </c>
      <c r="AX21" s="43">
        <v>0.56867377850337997</v>
      </c>
      <c r="AZ21" s="155"/>
      <c r="BA21" s="28" t="s">
        <v>27</v>
      </c>
      <c r="BB21" s="16">
        <v>14.0725386484553</v>
      </c>
      <c r="BC21" s="42">
        <v>0.74693745343442097</v>
      </c>
      <c r="BD21" s="16">
        <v>11.268120426128901</v>
      </c>
      <c r="BE21" s="42">
        <v>1.04070374343883</v>
      </c>
      <c r="BF21" s="16">
        <v>28.622056888041801</v>
      </c>
      <c r="BG21" s="42">
        <v>1.3091020085565399</v>
      </c>
      <c r="BH21" s="16">
        <v>24.489603797246801</v>
      </c>
      <c r="BI21" s="42">
        <v>1.1557535469282201</v>
      </c>
      <c r="BJ21" s="16">
        <v>4.1236519091375898</v>
      </c>
      <c r="BK21" s="43">
        <v>0.60460092745442995</v>
      </c>
      <c r="BM21" s="155"/>
      <c r="BN21" s="28" t="s">
        <v>27</v>
      </c>
      <c r="BO21" s="16">
        <v>25.470136071651499</v>
      </c>
      <c r="BP21" s="42">
        <v>1.95946802596794</v>
      </c>
      <c r="BQ21" s="16">
        <v>12.7288546380488</v>
      </c>
      <c r="BR21" s="42">
        <v>1.7831358290514701</v>
      </c>
      <c r="BS21" s="16">
        <v>22.7073241422118</v>
      </c>
      <c r="BT21" s="42">
        <v>2.3560042955454499</v>
      </c>
      <c r="BU21" s="16">
        <v>18.761780483496999</v>
      </c>
      <c r="BV21" s="42">
        <v>2.4475694206401801</v>
      </c>
      <c r="BW21" s="16">
        <v>3.2495309905301499</v>
      </c>
      <c r="BX21" s="43">
        <v>1.01686455748125</v>
      </c>
      <c r="BZ21" s="44"/>
    </row>
    <row r="22" spans="1:78" x14ac:dyDescent="0.2">
      <c r="A22" s="15" t="s">
        <v>28</v>
      </c>
      <c r="B22" s="16" t="s">
        <v>76</v>
      </c>
      <c r="C22" s="42" t="s">
        <v>76</v>
      </c>
      <c r="D22" s="16" t="s">
        <v>76</v>
      </c>
      <c r="E22" s="42" t="s">
        <v>76</v>
      </c>
      <c r="F22" s="16" t="s">
        <v>76</v>
      </c>
      <c r="G22" s="42" t="s">
        <v>76</v>
      </c>
      <c r="H22" s="16" t="s">
        <v>76</v>
      </c>
      <c r="I22" s="42" t="s">
        <v>76</v>
      </c>
      <c r="J22" s="16" t="s">
        <v>76</v>
      </c>
      <c r="K22" s="43" t="s">
        <v>76</v>
      </c>
      <c r="M22" s="15" t="s">
        <v>28</v>
      </c>
      <c r="N22" s="27" t="s">
        <v>76</v>
      </c>
      <c r="O22" s="174" t="s">
        <v>76</v>
      </c>
      <c r="P22" s="27" t="s">
        <v>76</v>
      </c>
      <c r="Q22" s="174" t="s">
        <v>76</v>
      </c>
      <c r="R22" s="27" t="s">
        <v>76</v>
      </c>
      <c r="S22" s="174" t="s">
        <v>76</v>
      </c>
      <c r="T22" s="27" t="s">
        <v>76</v>
      </c>
      <c r="U22" s="174" t="s">
        <v>76</v>
      </c>
      <c r="V22" s="27" t="s">
        <v>76</v>
      </c>
      <c r="W22" s="43" t="s">
        <v>76</v>
      </c>
      <c r="Z22" s="15" t="s">
        <v>28</v>
      </c>
      <c r="AA22" s="27" t="s">
        <v>76</v>
      </c>
      <c r="AB22" s="174" t="s">
        <v>76</v>
      </c>
      <c r="AC22" s="27" t="s">
        <v>76</v>
      </c>
      <c r="AD22" s="174" t="s">
        <v>76</v>
      </c>
      <c r="AE22" s="27" t="s">
        <v>76</v>
      </c>
      <c r="AF22" s="174" t="s">
        <v>76</v>
      </c>
      <c r="AG22" s="27" t="s">
        <v>76</v>
      </c>
      <c r="AH22" s="174" t="s">
        <v>76</v>
      </c>
      <c r="AI22" s="27" t="s">
        <v>76</v>
      </c>
      <c r="AJ22" s="43" t="s">
        <v>76</v>
      </c>
      <c r="AM22" s="155"/>
      <c r="AN22" s="28" t="s">
        <v>28</v>
      </c>
      <c r="AO22" s="16" t="s">
        <v>76</v>
      </c>
      <c r="AP22" s="42" t="s">
        <v>76</v>
      </c>
      <c r="AQ22" s="16" t="s">
        <v>76</v>
      </c>
      <c r="AR22" s="42" t="s">
        <v>76</v>
      </c>
      <c r="AS22" s="16" t="s">
        <v>76</v>
      </c>
      <c r="AT22" s="42" t="s">
        <v>76</v>
      </c>
      <c r="AU22" s="16" t="s">
        <v>76</v>
      </c>
      <c r="AV22" s="42" t="s">
        <v>76</v>
      </c>
      <c r="AW22" s="16" t="s">
        <v>76</v>
      </c>
      <c r="AX22" s="43" t="s">
        <v>76</v>
      </c>
      <c r="AZ22" s="155"/>
      <c r="BA22" s="28" t="s">
        <v>28</v>
      </c>
      <c r="BB22" s="16" t="s">
        <v>76</v>
      </c>
      <c r="BC22" s="42" t="s">
        <v>76</v>
      </c>
      <c r="BD22" s="16" t="s">
        <v>76</v>
      </c>
      <c r="BE22" s="42" t="s">
        <v>76</v>
      </c>
      <c r="BF22" s="16" t="s">
        <v>76</v>
      </c>
      <c r="BG22" s="42" t="s">
        <v>76</v>
      </c>
      <c r="BH22" s="16" t="s">
        <v>76</v>
      </c>
      <c r="BI22" s="42" t="s">
        <v>76</v>
      </c>
      <c r="BJ22" s="16" t="s">
        <v>76</v>
      </c>
      <c r="BK22" s="43" t="s">
        <v>76</v>
      </c>
      <c r="BM22" s="155"/>
      <c r="BN22" s="28" t="s">
        <v>28</v>
      </c>
      <c r="BO22" s="16" t="s">
        <v>76</v>
      </c>
      <c r="BP22" s="42" t="s">
        <v>76</v>
      </c>
      <c r="BQ22" s="16" t="s">
        <v>76</v>
      </c>
      <c r="BR22" s="42" t="s">
        <v>76</v>
      </c>
      <c r="BS22" s="16" t="s">
        <v>76</v>
      </c>
      <c r="BT22" s="42" t="s">
        <v>76</v>
      </c>
      <c r="BU22" s="16" t="s">
        <v>76</v>
      </c>
      <c r="BV22" s="42" t="s">
        <v>76</v>
      </c>
      <c r="BW22" s="16" t="s">
        <v>76</v>
      </c>
      <c r="BX22" s="43" t="s">
        <v>76</v>
      </c>
      <c r="BZ22" s="44"/>
    </row>
    <row r="23" spans="1:78" x14ac:dyDescent="0.2">
      <c r="A23" s="15" t="s">
        <v>29</v>
      </c>
      <c r="B23" s="16">
        <v>23.813199165765202</v>
      </c>
      <c r="C23" s="42">
        <v>0.88439642562061704</v>
      </c>
      <c r="D23" s="16">
        <v>7.5857939854876504</v>
      </c>
      <c r="E23" s="42">
        <v>0.75439780848307902</v>
      </c>
      <c r="F23" s="16">
        <v>19.562566778619001</v>
      </c>
      <c r="G23" s="42">
        <v>1.0331266623370099</v>
      </c>
      <c r="H23" s="16">
        <v>23.471992765025099</v>
      </c>
      <c r="I23" s="42">
        <v>1.12169068321893</v>
      </c>
      <c r="J23" s="16">
        <v>5.6649382233992602</v>
      </c>
      <c r="K23" s="43">
        <v>0.59729142533714497</v>
      </c>
      <c r="M23" s="15" t="s">
        <v>29</v>
      </c>
      <c r="N23" s="27">
        <v>18.0879487655872</v>
      </c>
      <c r="O23" s="174">
        <v>0.947825587813802</v>
      </c>
      <c r="P23" s="27">
        <v>7.5640460926242898</v>
      </c>
      <c r="Q23" s="174">
        <v>0.79767502275073998</v>
      </c>
      <c r="R23" s="27">
        <v>19.915375660581699</v>
      </c>
      <c r="S23" s="174">
        <v>1.1354918784783701</v>
      </c>
      <c r="T23" s="27">
        <v>29.162963841433299</v>
      </c>
      <c r="U23" s="174">
        <v>1.3461500485048801</v>
      </c>
      <c r="V23" s="27">
        <v>10.811815124952499</v>
      </c>
      <c r="W23" s="43">
        <v>0.85427160899708698</v>
      </c>
      <c r="Z23" s="15" t="s">
        <v>29</v>
      </c>
      <c r="AA23" s="27">
        <v>20.933993051742299</v>
      </c>
      <c r="AB23" s="174">
        <v>1.18617832932043</v>
      </c>
      <c r="AC23" s="27">
        <v>8.02714802018372</v>
      </c>
      <c r="AD23" s="174">
        <v>0.92681696597957897</v>
      </c>
      <c r="AE23" s="27">
        <v>20.6318528240961</v>
      </c>
      <c r="AF23" s="174">
        <v>1.1983414741954099</v>
      </c>
      <c r="AG23" s="27">
        <v>24.500828167661599</v>
      </c>
      <c r="AH23" s="174">
        <v>1.3066612351309901</v>
      </c>
      <c r="AI23" s="27">
        <v>6.8679881544257899</v>
      </c>
      <c r="AJ23" s="43">
        <v>0.84107917990842895</v>
      </c>
      <c r="AM23" s="155"/>
      <c r="AN23" s="28" t="s">
        <v>29</v>
      </c>
      <c r="AO23" s="16">
        <v>29.490402881739101</v>
      </c>
      <c r="AP23" s="42">
        <v>1.5872963085960601</v>
      </c>
      <c r="AQ23" s="16">
        <v>7.0754238832328697</v>
      </c>
      <c r="AR23" s="42">
        <v>1.1276363440488</v>
      </c>
      <c r="AS23" s="16">
        <v>18.430631759573298</v>
      </c>
      <c r="AT23" s="42">
        <v>1.79605070559455</v>
      </c>
      <c r="AU23" s="16">
        <v>22.617883538868</v>
      </c>
      <c r="AV23" s="42">
        <v>1.8416241006082099</v>
      </c>
      <c r="AW23" s="16">
        <v>3.7897410108607898</v>
      </c>
      <c r="AX23" s="43">
        <v>0.84446201267592202</v>
      </c>
      <c r="AZ23" s="155"/>
      <c r="BA23" s="28" t="s">
        <v>29</v>
      </c>
      <c r="BB23" s="16">
        <v>17.701511992279499</v>
      </c>
      <c r="BC23" s="42">
        <v>0.94903266671201703</v>
      </c>
      <c r="BD23" s="16">
        <v>7.5597674928864302</v>
      </c>
      <c r="BE23" s="42">
        <v>0.76314061678278</v>
      </c>
      <c r="BF23" s="16">
        <v>20.239642446906501</v>
      </c>
      <c r="BG23" s="42">
        <v>1.21911865918235</v>
      </c>
      <c r="BH23" s="16">
        <v>30.376691064627</v>
      </c>
      <c r="BI23" s="42">
        <v>1.34152728741071</v>
      </c>
      <c r="BJ23" s="16">
        <v>11.333446083801601</v>
      </c>
      <c r="BK23" s="43">
        <v>0.90848933692848799</v>
      </c>
      <c r="BM23" s="155"/>
      <c r="BN23" s="28" t="s">
        <v>29</v>
      </c>
      <c r="BO23" s="16">
        <v>21.428047846316701</v>
      </c>
      <c r="BP23" s="42">
        <v>2.2612210178968901</v>
      </c>
      <c r="BQ23" s="16">
        <v>8.3568789793731408</v>
      </c>
      <c r="BR23" s="42">
        <v>2.2398234579634702</v>
      </c>
      <c r="BS23" s="16">
        <v>20.054466704834201</v>
      </c>
      <c r="BT23" s="42">
        <v>3.1023050594260702</v>
      </c>
      <c r="BU23" s="16">
        <v>24.577423138348301</v>
      </c>
      <c r="BV23" s="42">
        <v>3.0631823497438102</v>
      </c>
      <c r="BW23" s="16">
        <v>8.5024159940113293</v>
      </c>
      <c r="BX23" s="43">
        <v>1.71529107691977</v>
      </c>
      <c r="BZ23" s="44"/>
    </row>
    <row r="24" spans="1:78" x14ac:dyDescent="0.2">
      <c r="A24" s="15" t="s">
        <v>31</v>
      </c>
      <c r="B24" s="16">
        <v>26.028104178631899</v>
      </c>
      <c r="C24" s="42">
        <v>0.68397867528559497</v>
      </c>
      <c r="D24" s="16">
        <v>10.587144586759001</v>
      </c>
      <c r="E24" s="42">
        <v>0.67494891536470103</v>
      </c>
      <c r="F24" s="16">
        <v>30.366316143144701</v>
      </c>
      <c r="G24" s="42">
        <v>1.1293362828806</v>
      </c>
      <c r="H24" s="16">
        <v>24.7556627969721</v>
      </c>
      <c r="I24" s="42">
        <v>0.968653235964681</v>
      </c>
      <c r="J24" s="16">
        <v>2.7986254666642298</v>
      </c>
      <c r="K24" s="43">
        <v>0.424696971923894</v>
      </c>
      <c r="M24" s="15" t="s">
        <v>31</v>
      </c>
      <c r="N24" s="27">
        <v>23.11400876958</v>
      </c>
      <c r="O24" s="174">
        <v>0.81450197361254295</v>
      </c>
      <c r="P24" s="27">
        <v>8.9135807052670106</v>
      </c>
      <c r="Q24" s="174">
        <v>0.65895341148285302</v>
      </c>
      <c r="R24" s="27">
        <v>28.822183334473301</v>
      </c>
      <c r="S24" s="174">
        <v>1.1744004691544201</v>
      </c>
      <c r="T24" s="27">
        <v>28.890746261362299</v>
      </c>
      <c r="U24" s="174">
        <v>1.10148650978328</v>
      </c>
      <c r="V24" s="27">
        <v>4.39969385590814</v>
      </c>
      <c r="W24" s="43">
        <v>0.53618538314441899</v>
      </c>
      <c r="Z24" s="15" t="s">
        <v>31</v>
      </c>
      <c r="AA24" s="27">
        <v>24.257606739837598</v>
      </c>
      <c r="AB24" s="174">
        <v>1.0783849982774001</v>
      </c>
      <c r="AC24" s="27">
        <v>11.444692208886501</v>
      </c>
      <c r="AD24" s="174">
        <v>0.85540285286749795</v>
      </c>
      <c r="AE24" s="27">
        <v>31.3669587436512</v>
      </c>
      <c r="AF24" s="174">
        <v>1.5159367631157401</v>
      </c>
      <c r="AG24" s="27">
        <v>25.061984684395</v>
      </c>
      <c r="AH24" s="174">
        <v>1.4235124853755801</v>
      </c>
      <c r="AI24" s="27">
        <v>2.5395107777841899</v>
      </c>
      <c r="AJ24" s="43">
        <v>0.481459289274348</v>
      </c>
      <c r="AM24" s="155"/>
      <c r="AN24" s="28" t="s">
        <v>31</v>
      </c>
      <c r="AO24" s="16">
        <v>28.561398575199899</v>
      </c>
      <c r="AP24" s="42">
        <v>1.1084883031738899</v>
      </c>
      <c r="AQ24" s="16">
        <v>9.4286246676005092</v>
      </c>
      <c r="AR24" s="42">
        <v>0.99384720750950595</v>
      </c>
      <c r="AS24" s="16">
        <v>29.174919918341899</v>
      </c>
      <c r="AT24" s="42">
        <v>1.71830453771261</v>
      </c>
      <c r="AU24" s="16">
        <v>24.534848682885698</v>
      </c>
      <c r="AV24" s="42">
        <v>1.4829043394585499</v>
      </c>
      <c r="AW24" s="16">
        <v>3.1884894679339801</v>
      </c>
      <c r="AX24" s="43">
        <v>0.70394063360037396</v>
      </c>
      <c r="AZ24" s="155"/>
      <c r="BA24" s="28" t="s">
        <v>31</v>
      </c>
      <c r="BB24" s="16">
        <v>23.020297472716901</v>
      </c>
      <c r="BC24" s="42">
        <v>0.88065684161510305</v>
      </c>
      <c r="BD24" s="16">
        <v>10.2828250642656</v>
      </c>
      <c r="BE24" s="42">
        <v>0.78190945522908695</v>
      </c>
      <c r="BF24" s="16">
        <v>30.619210940956201</v>
      </c>
      <c r="BG24" s="42">
        <v>1.3068255902408501</v>
      </c>
      <c r="BH24" s="16">
        <v>26.2305800646281</v>
      </c>
      <c r="BI24" s="42">
        <v>1.15333281048089</v>
      </c>
      <c r="BJ24" s="16">
        <v>3.7916807583397798</v>
      </c>
      <c r="BK24" s="43">
        <v>0.54534449644868799</v>
      </c>
      <c r="BM24" s="155"/>
      <c r="BN24" s="28" t="s">
        <v>31</v>
      </c>
      <c r="BO24" s="16">
        <v>23.686873320648601</v>
      </c>
      <c r="BP24" s="42">
        <v>2.0377069621897399</v>
      </c>
      <c r="BQ24" s="16">
        <v>2.8032670733307201</v>
      </c>
      <c r="BR24" s="42">
        <v>0.85419322650867002</v>
      </c>
      <c r="BS24" s="16">
        <v>21.1531356918162</v>
      </c>
      <c r="BT24" s="42">
        <v>2.2857257526626298</v>
      </c>
      <c r="BU24" s="16">
        <v>41.785666582498799</v>
      </c>
      <c r="BV24" s="42">
        <v>2.7604062704957499</v>
      </c>
      <c r="BW24" s="16">
        <v>7.3159575116723099</v>
      </c>
      <c r="BX24" s="43">
        <v>1.5668152132305999</v>
      </c>
      <c r="BZ24" s="44"/>
    </row>
    <row r="25" spans="1:78" x14ac:dyDescent="0.2">
      <c r="A25" s="15" t="s">
        <v>32</v>
      </c>
      <c r="B25" s="16">
        <v>6.99587486875041</v>
      </c>
      <c r="C25" s="42">
        <v>0.46988161685803598</v>
      </c>
      <c r="D25" s="16">
        <v>14.3084764438516</v>
      </c>
      <c r="E25" s="42">
        <v>0.84701963672647396</v>
      </c>
      <c r="F25" s="16">
        <v>33.649885382989197</v>
      </c>
      <c r="G25" s="42">
        <v>1.19065210608354</v>
      </c>
      <c r="H25" s="16">
        <v>31.918939645665201</v>
      </c>
      <c r="I25" s="42">
        <v>1.1169691788111</v>
      </c>
      <c r="J25" s="16">
        <v>5.7271912096603597</v>
      </c>
      <c r="K25" s="43">
        <v>0.58525569329760896</v>
      </c>
      <c r="M25" s="15" t="s">
        <v>32</v>
      </c>
      <c r="N25" s="27">
        <v>6.3235834311017998</v>
      </c>
      <c r="O25" s="174">
        <v>0.48752848723993403</v>
      </c>
      <c r="P25" s="27">
        <v>10.6531395676485</v>
      </c>
      <c r="Q25" s="174">
        <v>0.70621154103532102</v>
      </c>
      <c r="R25" s="27">
        <v>31.476652012220701</v>
      </c>
      <c r="S25" s="174">
        <v>0.94356655927490096</v>
      </c>
      <c r="T25" s="27">
        <v>36.561287770910702</v>
      </c>
      <c r="U25" s="174">
        <v>0.98881184232145902</v>
      </c>
      <c r="V25" s="27">
        <v>8.8067977661849</v>
      </c>
      <c r="W25" s="43">
        <v>0.82179696057681695</v>
      </c>
      <c r="Z25" s="15" t="s">
        <v>32</v>
      </c>
      <c r="AA25" s="27">
        <v>4.4098819487942</v>
      </c>
      <c r="AB25" s="174">
        <v>0.47363330758286598</v>
      </c>
      <c r="AC25" s="27">
        <v>11.4014226579561</v>
      </c>
      <c r="AD25" s="174">
        <v>0.82837135955003105</v>
      </c>
      <c r="AE25" s="27">
        <v>35.913735005473001</v>
      </c>
      <c r="AF25" s="174">
        <v>1.2165185073225899</v>
      </c>
      <c r="AG25" s="27">
        <v>37.822371049017796</v>
      </c>
      <c r="AH25" s="174">
        <v>1.3975840260882699</v>
      </c>
      <c r="AI25" s="27">
        <v>6.79396703662385</v>
      </c>
      <c r="AJ25" s="43">
        <v>0.73148095112325895</v>
      </c>
      <c r="AM25" s="155"/>
      <c r="AN25" s="28" t="s">
        <v>32</v>
      </c>
      <c r="AO25" s="16">
        <v>15.0753020600617</v>
      </c>
      <c r="AP25" s="42">
        <v>1.6442948556786301</v>
      </c>
      <c r="AQ25" s="16">
        <v>23.933337313775102</v>
      </c>
      <c r="AR25" s="42">
        <v>2.18178825486262</v>
      </c>
      <c r="AS25" s="16">
        <v>29.9244073187113</v>
      </c>
      <c r="AT25" s="42">
        <v>2.3923452956846001</v>
      </c>
      <c r="AU25" s="16">
        <v>17.505292877056299</v>
      </c>
      <c r="AV25" s="42">
        <v>1.8925246797425299</v>
      </c>
      <c r="AW25" s="16">
        <v>3.1191568817512101</v>
      </c>
      <c r="AX25" s="43">
        <v>0.83474469461520395</v>
      </c>
      <c r="AZ25" s="155"/>
      <c r="BA25" s="28" t="s">
        <v>32</v>
      </c>
      <c r="BB25" s="16">
        <v>5.0141789528376899</v>
      </c>
      <c r="BC25" s="42">
        <v>0.479018162904357</v>
      </c>
      <c r="BD25" s="16">
        <v>10.2332824016883</v>
      </c>
      <c r="BE25" s="42">
        <v>0.78782063479176601</v>
      </c>
      <c r="BF25" s="16">
        <v>33.178357802072597</v>
      </c>
      <c r="BG25" s="42">
        <v>1.0940633042391601</v>
      </c>
      <c r="BH25" s="16">
        <v>39.501845826009699</v>
      </c>
      <c r="BI25" s="42">
        <v>1.17995925539807</v>
      </c>
      <c r="BJ25" s="16">
        <v>9.1381066572577296</v>
      </c>
      <c r="BK25" s="43">
        <v>0.94502584990499106</v>
      </c>
      <c r="BM25" s="155"/>
      <c r="BN25" s="28" t="s">
        <v>32</v>
      </c>
      <c r="BO25" s="16">
        <v>15.260416254159001</v>
      </c>
      <c r="BP25" s="42">
        <v>2.1350367304146398</v>
      </c>
      <c r="BQ25" s="16">
        <v>14.927732550471999</v>
      </c>
      <c r="BR25" s="42">
        <v>2.5544997219782299</v>
      </c>
      <c r="BS25" s="16">
        <v>26.255971623191002</v>
      </c>
      <c r="BT25" s="42">
        <v>2.8121220389500698</v>
      </c>
      <c r="BU25" s="16">
        <v>24.905308232722</v>
      </c>
      <c r="BV25" s="42">
        <v>3.0213013352839</v>
      </c>
      <c r="BW25" s="16">
        <v>8.2704665043442294</v>
      </c>
      <c r="BX25" s="43">
        <v>1.74927545662993</v>
      </c>
      <c r="BZ25" s="44"/>
    </row>
    <row r="26" spans="1:78" x14ac:dyDescent="0.2">
      <c r="A26" s="15" t="s">
        <v>33</v>
      </c>
      <c r="B26" s="16">
        <v>6.4688403190586596</v>
      </c>
      <c r="C26" s="42">
        <v>0.50835853550725096</v>
      </c>
      <c r="D26" s="16">
        <v>12.559137489181801</v>
      </c>
      <c r="E26" s="42">
        <v>0.788132299259236</v>
      </c>
      <c r="F26" s="16">
        <v>33.518867914070299</v>
      </c>
      <c r="G26" s="42">
        <v>1.18883829995446</v>
      </c>
      <c r="H26" s="16">
        <v>32.8344515696012</v>
      </c>
      <c r="I26" s="42">
        <v>1.10366754992775</v>
      </c>
      <c r="J26" s="16">
        <v>4.9621835587460597</v>
      </c>
      <c r="K26" s="43">
        <v>0.50902519244993505</v>
      </c>
      <c r="M26" s="15" t="s">
        <v>33</v>
      </c>
      <c r="N26" s="27">
        <v>7.2196637368196699</v>
      </c>
      <c r="O26" s="174">
        <v>0.44351386482407701</v>
      </c>
      <c r="P26" s="27">
        <v>10.3858748449126</v>
      </c>
      <c r="Q26" s="174">
        <v>0.74398403587710704</v>
      </c>
      <c r="R26" s="27">
        <v>30.1926102640953</v>
      </c>
      <c r="S26" s="174">
        <v>1.02742687320871</v>
      </c>
      <c r="T26" s="27">
        <v>36.889254893395403</v>
      </c>
      <c r="U26" s="174">
        <v>1.1864035350742399</v>
      </c>
      <c r="V26" s="27">
        <v>7.1323002595103899</v>
      </c>
      <c r="W26" s="43">
        <v>0.65691786651178097</v>
      </c>
      <c r="Z26" s="15" t="s">
        <v>33</v>
      </c>
      <c r="AA26" s="27">
        <v>4.57196252291011</v>
      </c>
      <c r="AB26" s="174">
        <v>0.49945613218242102</v>
      </c>
      <c r="AC26" s="27">
        <v>11.4564235566252</v>
      </c>
      <c r="AD26" s="174">
        <v>0.95253540926120805</v>
      </c>
      <c r="AE26" s="27">
        <v>36.0748973068563</v>
      </c>
      <c r="AF26" s="174">
        <v>1.4540179799828701</v>
      </c>
      <c r="AG26" s="27">
        <v>36.693599321120402</v>
      </c>
      <c r="AH26" s="174">
        <v>1.34653954211104</v>
      </c>
      <c r="AI26" s="27">
        <v>5.5496811304654301</v>
      </c>
      <c r="AJ26" s="43">
        <v>0.59466425178364402</v>
      </c>
      <c r="AM26" s="155"/>
      <c r="AN26" s="28" t="s">
        <v>33</v>
      </c>
      <c r="AO26" s="16">
        <v>14.7919631016251</v>
      </c>
      <c r="AP26" s="42">
        <v>1.8203533717345599</v>
      </c>
      <c r="AQ26" s="16">
        <v>18.538489957843201</v>
      </c>
      <c r="AR26" s="42">
        <v>2.1973758938159098</v>
      </c>
      <c r="AS26" s="16">
        <v>26.791236679219001</v>
      </c>
      <c r="AT26" s="42">
        <v>2.9107018247796899</v>
      </c>
      <c r="AU26" s="16">
        <v>20.839305377413101</v>
      </c>
      <c r="AV26" s="42">
        <v>2.1400139705199002</v>
      </c>
      <c r="AW26" s="16">
        <v>3.1346897267855498</v>
      </c>
      <c r="AX26" s="43">
        <v>0.88803363577745897</v>
      </c>
      <c r="AZ26" s="155"/>
      <c r="BA26" s="28" t="s">
        <v>33</v>
      </c>
      <c r="BB26" s="16">
        <v>6.3948745786710299</v>
      </c>
      <c r="BC26" s="42">
        <v>0.52344210536645497</v>
      </c>
      <c r="BD26" s="16">
        <v>9.7494492883214505</v>
      </c>
      <c r="BE26" s="42">
        <v>0.82657260428177404</v>
      </c>
      <c r="BF26" s="16">
        <v>31.220459693516101</v>
      </c>
      <c r="BG26" s="42">
        <v>1.09457218446808</v>
      </c>
      <c r="BH26" s="16">
        <v>39.695430497324899</v>
      </c>
      <c r="BI26" s="42">
        <v>1.3556611134315499</v>
      </c>
      <c r="BJ26" s="16">
        <v>7.8881436871319597</v>
      </c>
      <c r="BK26" s="43">
        <v>0.80029273253115996</v>
      </c>
      <c r="BM26" s="155"/>
      <c r="BN26" s="28" t="s">
        <v>33</v>
      </c>
      <c r="BO26" s="16">
        <v>12.5407319786635</v>
      </c>
      <c r="BP26" s="42">
        <v>1.45431873099483</v>
      </c>
      <c r="BQ26" s="16">
        <v>15.1923013708096</v>
      </c>
      <c r="BR26" s="42">
        <v>2.0424386836169202</v>
      </c>
      <c r="BS26" s="16">
        <v>29.2635114899828</v>
      </c>
      <c r="BT26" s="42">
        <v>2.5711407742540802</v>
      </c>
      <c r="BU26" s="16">
        <v>27.486467172360999</v>
      </c>
      <c r="BV26" s="42">
        <v>2.43672224104195</v>
      </c>
      <c r="BW26" s="16">
        <v>4.1963577982365798</v>
      </c>
      <c r="BX26" s="43">
        <v>1.0320171647997101</v>
      </c>
      <c r="BZ26" s="44"/>
    </row>
    <row r="27" spans="1:78" x14ac:dyDescent="0.2">
      <c r="A27" s="15" t="s">
        <v>34</v>
      </c>
      <c r="B27" s="16">
        <v>23.5688193079386</v>
      </c>
      <c r="C27" s="42">
        <v>0.79501146022677704</v>
      </c>
      <c r="D27" s="16">
        <v>13.122631553706</v>
      </c>
      <c r="E27" s="42">
        <v>0.92832236326793804</v>
      </c>
      <c r="F27" s="16">
        <v>19.5052299615074</v>
      </c>
      <c r="G27" s="42">
        <v>0.97788895715220203</v>
      </c>
      <c r="H27" s="16">
        <v>14.642764216154699</v>
      </c>
      <c r="I27" s="42">
        <v>0.83380096530563796</v>
      </c>
      <c r="J27" s="16">
        <v>3.0929197656571499</v>
      </c>
      <c r="K27" s="43">
        <v>0.449656921772778</v>
      </c>
      <c r="M27" s="15" t="s">
        <v>34</v>
      </c>
      <c r="N27" s="27">
        <v>28.431520898817499</v>
      </c>
      <c r="O27" s="174">
        <v>0.81250641395071699</v>
      </c>
      <c r="P27" s="27">
        <v>10.949041360675499</v>
      </c>
      <c r="Q27" s="174">
        <v>0.82272141430600498</v>
      </c>
      <c r="R27" s="27">
        <v>18.424398923475302</v>
      </c>
      <c r="S27" s="174">
        <v>0.97158781533433303</v>
      </c>
      <c r="T27" s="27">
        <v>16.092067162142499</v>
      </c>
      <c r="U27" s="174">
        <v>0.95933537881283804</v>
      </c>
      <c r="V27" s="27">
        <v>4.61296032335596</v>
      </c>
      <c r="W27" s="43">
        <v>0.46409925815807801</v>
      </c>
      <c r="Z27" s="15" t="s">
        <v>34</v>
      </c>
      <c r="AA27" s="27">
        <v>17.170035361079702</v>
      </c>
      <c r="AB27" s="174">
        <v>1.0732446411338701</v>
      </c>
      <c r="AC27" s="27">
        <v>14.727814564705801</v>
      </c>
      <c r="AD27" s="174">
        <v>1.2394196730659099</v>
      </c>
      <c r="AE27" s="27">
        <v>21.832322287483699</v>
      </c>
      <c r="AF27" s="174">
        <v>1.2645539408127</v>
      </c>
      <c r="AG27" s="27">
        <v>16.186077930053901</v>
      </c>
      <c r="AH27" s="174">
        <v>1.20073586703817</v>
      </c>
      <c r="AI27" s="27">
        <v>3.7080908563177801</v>
      </c>
      <c r="AJ27" s="43">
        <v>0.67471440278153905</v>
      </c>
      <c r="AM27" s="155"/>
      <c r="AN27" s="28" t="s">
        <v>34</v>
      </c>
      <c r="AO27" s="16">
        <v>33.478162689743399</v>
      </c>
      <c r="AP27" s="42">
        <v>1.30665712729148</v>
      </c>
      <c r="AQ27" s="16">
        <v>10.6592914212273</v>
      </c>
      <c r="AR27" s="42">
        <v>1.1800230932356399</v>
      </c>
      <c r="AS27" s="16">
        <v>15.8597044902756</v>
      </c>
      <c r="AT27" s="42">
        <v>1.2989909557419399</v>
      </c>
      <c r="AU27" s="16">
        <v>12.211241281968499</v>
      </c>
      <c r="AV27" s="42">
        <v>0.92976130115856903</v>
      </c>
      <c r="AW27" s="16">
        <v>2.14352589689577</v>
      </c>
      <c r="AX27" s="43">
        <v>0.44898131289846899</v>
      </c>
      <c r="AZ27" s="155"/>
      <c r="BA27" s="28" t="s">
        <v>34</v>
      </c>
      <c r="BB27" s="16">
        <v>23.676711655166301</v>
      </c>
      <c r="BC27" s="42">
        <v>0.96760004526080201</v>
      </c>
      <c r="BD27" s="16">
        <v>12.1205309314457</v>
      </c>
      <c r="BE27" s="42">
        <v>1.04277498917143</v>
      </c>
      <c r="BF27" s="16">
        <v>19.964863455333699</v>
      </c>
      <c r="BG27" s="42">
        <v>1.27608318796923</v>
      </c>
      <c r="BH27" s="16">
        <v>16.745471754709101</v>
      </c>
      <c r="BI27" s="42">
        <v>1.22701800328781</v>
      </c>
      <c r="BJ27" s="16">
        <v>4.72492586811995</v>
      </c>
      <c r="BK27" s="43">
        <v>0.58452176808479706</v>
      </c>
      <c r="BM27" s="155"/>
      <c r="BN27" s="28" t="s">
        <v>34</v>
      </c>
      <c r="BO27" s="16">
        <v>43.192260104604998</v>
      </c>
      <c r="BP27" s="42">
        <v>1.9184933947796901</v>
      </c>
      <c r="BQ27" s="16">
        <v>7.3073296973872601</v>
      </c>
      <c r="BR27" s="42">
        <v>1.0755644491180401</v>
      </c>
      <c r="BS27" s="16">
        <v>13.6402794232903</v>
      </c>
      <c r="BT27" s="42">
        <v>1.28875899334595</v>
      </c>
      <c r="BU27" s="16">
        <v>14.0705501895878</v>
      </c>
      <c r="BV27" s="42">
        <v>1.3690065112532801</v>
      </c>
      <c r="BW27" s="16">
        <v>4.2520281843955097</v>
      </c>
      <c r="BX27" s="43">
        <v>0.84515781792095102</v>
      </c>
      <c r="BZ27" s="44"/>
    </row>
    <row r="28" spans="1:78" x14ac:dyDescent="0.2">
      <c r="A28" s="15" t="s">
        <v>35</v>
      </c>
      <c r="B28" s="16">
        <v>23.933632494899399</v>
      </c>
      <c r="C28" s="42">
        <v>0.86216628054779298</v>
      </c>
      <c r="D28" s="16">
        <v>8.8554563493387395</v>
      </c>
      <c r="E28" s="42">
        <v>0.70830700912905997</v>
      </c>
      <c r="F28" s="16">
        <v>29.214123739003401</v>
      </c>
      <c r="G28" s="42">
        <v>1.1404254741580899</v>
      </c>
      <c r="H28" s="16">
        <v>22.216596140510099</v>
      </c>
      <c r="I28" s="42">
        <v>0.941615098498775</v>
      </c>
      <c r="J28" s="16">
        <v>2.5729300867585301</v>
      </c>
      <c r="K28" s="43">
        <v>0.39677056338533101</v>
      </c>
      <c r="M28" s="15" t="s">
        <v>35</v>
      </c>
      <c r="N28" s="27">
        <v>24.421170969316702</v>
      </c>
      <c r="O28" s="174">
        <v>0.85093172146262197</v>
      </c>
      <c r="P28" s="27">
        <v>8.9960911798455694</v>
      </c>
      <c r="Q28" s="174">
        <v>0.64970533458290902</v>
      </c>
      <c r="R28" s="27">
        <v>28.3579477847967</v>
      </c>
      <c r="S28" s="174">
        <v>1.2556223900730199</v>
      </c>
      <c r="T28" s="27">
        <v>23.306226735136399</v>
      </c>
      <c r="U28" s="174">
        <v>1.15804294788014</v>
      </c>
      <c r="V28" s="27">
        <v>3.1629167548074602</v>
      </c>
      <c r="W28" s="43">
        <v>0.50037279929994405</v>
      </c>
      <c r="Z28" s="15" t="s">
        <v>35</v>
      </c>
      <c r="AA28" s="27">
        <v>16.906492876012901</v>
      </c>
      <c r="AB28" s="174">
        <v>0.97893727308824596</v>
      </c>
      <c r="AC28" s="27">
        <v>9.7928348516235992</v>
      </c>
      <c r="AD28" s="174">
        <v>0.86783546769255004</v>
      </c>
      <c r="AE28" s="27">
        <v>31.908118040169501</v>
      </c>
      <c r="AF28" s="174">
        <v>1.41675696930768</v>
      </c>
      <c r="AG28" s="27">
        <v>24.433279934740099</v>
      </c>
      <c r="AH28" s="174">
        <v>1.19022754826837</v>
      </c>
      <c r="AI28" s="27">
        <v>3.3808380912990899</v>
      </c>
      <c r="AJ28" s="43">
        <v>0.57891213038432199</v>
      </c>
      <c r="AM28" s="155"/>
      <c r="AN28" s="28" t="s">
        <v>35</v>
      </c>
      <c r="AO28" s="16">
        <v>34.873050486906699</v>
      </c>
      <c r="AP28" s="42">
        <v>1.40739096508956</v>
      </c>
      <c r="AQ28" s="16">
        <v>7.4806740861799597</v>
      </c>
      <c r="AR28" s="42">
        <v>1.0242248481118701</v>
      </c>
      <c r="AS28" s="16">
        <v>25.302747546197001</v>
      </c>
      <c r="AT28" s="42">
        <v>1.6837047848767099</v>
      </c>
      <c r="AU28" s="16">
        <v>18.979007518088299</v>
      </c>
      <c r="AV28" s="42">
        <v>1.47017838045963</v>
      </c>
      <c r="AW28" s="16">
        <v>1.33466462681714</v>
      </c>
      <c r="AX28" s="43">
        <v>0.46397114319878702</v>
      </c>
      <c r="AZ28" s="155"/>
      <c r="BA28" s="28" t="s">
        <v>35</v>
      </c>
      <c r="BB28" s="16">
        <v>20.554405047849201</v>
      </c>
      <c r="BC28" s="42">
        <v>0.92202125957991699</v>
      </c>
      <c r="BD28" s="16">
        <v>9.75007775418519</v>
      </c>
      <c r="BE28" s="42">
        <v>0.78087028235431899</v>
      </c>
      <c r="BF28" s="16">
        <v>30.364086474291199</v>
      </c>
      <c r="BG28" s="42">
        <v>1.40352618634352</v>
      </c>
      <c r="BH28" s="16">
        <v>24.3261005043937</v>
      </c>
      <c r="BI28" s="42">
        <v>1.2823742201872901</v>
      </c>
      <c r="BJ28" s="16">
        <v>3.4774081276116702</v>
      </c>
      <c r="BK28" s="43">
        <v>0.59772944639559</v>
      </c>
      <c r="BM28" s="155"/>
      <c r="BN28" s="28" t="s">
        <v>35</v>
      </c>
      <c r="BO28" s="16">
        <v>36.265787990596102</v>
      </c>
      <c r="BP28" s="42">
        <v>1.8100587690401999</v>
      </c>
      <c r="BQ28" s="16">
        <v>6.8260466171290197</v>
      </c>
      <c r="BR28" s="42">
        <v>1.4012008576978501</v>
      </c>
      <c r="BS28" s="16">
        <v>22.656251591366502</v>
      </c>
      <c r="BT28" s="42">
        <v>2.1713079090101699</v>
      </c>
      <c r="BU28" s="16">
        <v>20.413370994374201</v>
      </c>
      <c r="BV28" s="42">
        <v>2.1270122585424698</v>
      </c>
      <c r="BW28" s="16">
        <v>2.2481627682179699</v>
      </c>
      <c r="BX28" s="43">
        <v>0.83953950503243802</v>
      </c>
      <c r="BZ28" s="44"/>
    </row>
    <row r="29" spans="1:78" x14ac:dyDescent="0.2">
      <c r="A29" s="15" t="s">
        <v>36</v>
      </c>
      <c r="B29" s="16" t="s">
        <v>76</v>
      </c>
      <c r="C29" s="42" t="s">
        <v>76</v>
      </c>
      <c r="D29" s="16" t="s">
        <v>76</v>
      </c>
      <c r="E29" s="42" t="s">
        <v>76</v>
      </c>
      <c r="F29" s="16" t="s">
        <v>76</v>
      </c>
      <c r="G29" s="42" t="s">
        <v>76</v>
      </c>
      <c r="H29" s="16" t="s">
        <v>76</v>
      </c>
      <c r="I29" s="42" t="s">
        <v>76</v>
      </c>
      <c r="J29" s="16" t="s">
        <v>76</v>
      </c>
      <c r="K29" s="43" t="s">
        <v>76</v>
      </c>
      <c r="M29" s="15" t="s">
        <v>36</v>
      </c>
      <c r="N29" s="27" t="s">
        <v>76</v>
      </c>
      <c r="O29" s="174" t="s">
        <v>76</v>
      </c>
      <c r="P29" s="27" t="s">
        <v>76</v>
      </c>
      <c r="Q29" s="174" t="s">
        <v>76</v>
      </c>
      <c r="R29" s="27" t="s">
        <v>76</v>
      </c>
      <c r="S29" s="174" t="s">
        <v>76</v>
      </c>
      <c r="T29" s="27" t="s">
        <v>76</v>
      </c>
      <c r="U29" s="174" t="s">
        <v>76</v>
      </c>
      <c r="V29" s="27" t="s">
        <v>76</v>
      </c>
      <c r="W29" s="43" t="s">
        <v>76</v>
      </c>
      <c r="Z29" s="15" t="s">
        <v>36</v>
      </c>
      <c r="AA29" s="27" t="s">
        <v>76</v>
      </c>
      <c r="AB29" s="174" t="s">
        <v>76</v>
      </c>
      <c r="AC29" s="27" t="s">
        <v>76</v>
      </c>
      <c r="AD29" s="174" t="s">
        <v>76</v>
      </c>
      <c r="AE29" s="27" t="s">
        <v>76</v>
      </c>
      <c r="AF29" s="174" t="s">
        <v>76</v>
      </c>
      <c r="AG29" s="27" t="s">
        <v>76</v>
      </c>
      <c r="AH29" s="174" t="s">
        <v>76</v>
      </c>
      <c r="AI29" s="27" t="s">
        <v>76</v>
      </c>
      <c r="AJ29" s="43" t="s">
        <v>76</v>
      </c>
      <c r="AM29" s="155"/>
      <c r="AN29" s="28" t="s">
        <v>36</v>
      </c>
      <c r="AO29" s="16" t="s">
        <v>76</v>
      </c>
      <c r="AP29" s="42" t="s">
        <v>76</v>
      </c>
      <c r="AQ29" s="16" t="s">
        <v>76</v>
      </c>
      <c r="AR29" s="42" t="s">
        <v>76</v>
      </c>
      <c r="AS29" s="16" t="s">
        <v>76</v>
      </c>
      <c r="AT29" s="42" t="s">
        <v>76</v>
      </c>
      <c r="AU29" s="16" t="s">
        <v>76</v>
      </c>
      <c r="AV29" s="42" t="s">
        <v>76</v>
      </c>
      <c r="AW29" s="16" t="s">
        <v>76</v>
      </c>
      <c r="AX29" s="43" t="s">
        <v>76</v>
      </c>
      <c r="AZ29" s="155"/>
      <c r="BA29" s="28" t="s">
        <v>36</v>
      </c>
      <c r="BB29" s="16" t="s">
        <v>76</v>
      </c>
      <c r="BC29" s="42" t="s">
        <v>76</v>
      </c>
      <c r="BD29" s="16" t="s">
        <v>76</v>
      </c>
      <c r="BE29" s="42" t="s">
        <v>76</v>
      </c>
      <c r="BF29" s="16" t="s">
        <v>76</v>
      </c>
      <c r="BG29" s="42" t="s">
        <v>76</v>
      </c>
      <c r="BH29" s="16" t="s">
        <v>76</v>
      </c>
      <c r="BI29" s="42" t="s">
        <v>76</v>
      </c>
      <c r="BJ29" s="16" t="s">
        <v>76</v>
      </c>
      <c r="BK29" s="43" t="s">
        <v>76</v>
      </c>
      <c r="BM29" s="155"/>
      <c r="BN29" s="28" t="s">
        <v>36</v>
      </c>
      <c r="BO29" s="16" t="s">
        <v>76</v>
      </c>
      <c r="BP29" s="42" t="s">
        <v>76</v>
      </c>
      <c r="BQ29" s="16" t="s">
        <v>76</v>
      </c>
      <c r="BR29" s="42" t="s">
        <v>76</v>
      </c>
      <c r="BS29" s="16" t="s">
        <v>76</v>
      </c>
      <c r="BT29" s="42" t="s">
        <v>76</v>
      </c>
      <c r="BU29" s="16" t="s">
        <v>76</v>
      </c>
      <c r="BV29" s="42" t="s">
        <v>76</v>
      </c>
      <c r="BW29" s="16" t="s">
        <v>76</v>
      </c>
      <c r="BX29" s="43" t="s">
        <v>76</v>
      </c>
      <c r="BZ29" s="44"/>
    </row>
    <row r="30" spans="1:78" x14ac:dyDescent="0.2">
      <c r="A30" s="15" t="s">
        <v>37</v>
      </c>
      <c r="B30" s="16">
        <v>5.9866340951577497</v>
      </c>
      <c r="C30" s="42">
        <v>0.54532973780422</v>
      </c>
      <c r="D30" s="16">
        <v>13.508538536071001</v>
      </c>
      <c r="E30" s="42">
        <v>0.88132641347585805</v>
      </c>
      <c r="F30" s="16">
        <v>32.2228370650786</v>
      </c>
      <c r="G30" s="42">
        <v>1.1712125584261199</v>
      </c>
      <c r="H30" s="16">
        <v>34.535950721132103</v>
      </c>
      <c r="I30" s="42">
        <v>1.2604581265814601</v>
      </c>
      <c r="J30" s="16">
        <v>7.4614233055206798</v>
      </c>
      <c r="K30" s="43">
        <v>0.59604810336259395</v>
      </c>
      <c r="M30" s="15" t="s">
        <v>37</v>
      </c>
      <c r="N30" s="27">
        <v>6.70403936775506</v>
      </c>
      <c r="O30" s="174">
        <v>0.67523116427222596</v>
      </c>
      <c r="P30" s="27">
        <v>12.772519557354</v>
      </c>
      <c r="Q30" s="174">
        <v>0.87592372779726502</v>
      </c>
      <c r="R30" s="27">
        <v>29.366663320125198</v>
      </c>
      <c r="S30" s="174">
        <v>1.1782405244609799</v>
      </c>
      <c r="T30" s="27">
        <v>35.860392791243001</v>
      </c>
      <c r="U30" s="174">
        <v>1.33437589759386</v>
      </c>
      <c r="V30" s="27">
        <v>10.0454739750696</v>
      </c>
      <c r="W30" s="43">
        <v>0.84729091881030905</v>
      </c>
      <c r="Z30" s="15" t="s">
        <v>37</v>
      </c>
      <c r="AA30" s="27">
        <v>3.9330297321365899</v>
      </c>
      <c r="AB30" s="174">
        <v>0.59074380143321503</v>
      </c>
      <c r="AC30" s="27">
        <v>12.045127487513099</v>
      </c>
      <c r="AD30" s="174">
        <v>0.91353614975408204</v>
      </c>
      <c r="AE30" s="27">
        <v>33.905562720846902</v>
      </c>
      <c r="AF30" s="174">
        <v>1.40146368531361</v>
      </c>
      <c r="AG30" s="27">
        <v>37.211645187736003</v>
      </c>
      <c r="AH30" s="174">
        <v>1.4729901503612901</v>
      </c>
      <c r="AI30" s="27">
        <v>8.0617728950097192</v>
      </c>
      <c r="AJ30" s="43">
        <v>0.73516240618848605</v>
      </c>
      <c r="AM30" s="155"/>
      <c r="AN30" s="28" t="s">
        <v>37</v>
      </c>
      <c r="AO30" s="16">
        <v>12.379556974500501</v>
      </c>
      <c r="AP30" s="42">
        <v>1.59621948283029</v>
      </c>
      <c r="AQ30" s="16">
        <v>18.064174540099199</v>
      </c>
      <c r="AR30" s="42">
        <v>2.5209045295692198</v>
      </c>
      <c r="AS30" s="16">
        <v>26.9844690823615</v>
      </c>
      <c r="AT30" s="42">
        <v>2.3054021684930701</v>
      </c>
      <c r="AU30" s="16">
        <v>26.2064454465533</v>
      </c>
      <c r="AV30" s="42">
        <v>2.2357217223010699</v>
      </c>
      <c r="AW30" s="16">
        <v>5.5925196864213103</v>
      </c>
      <c r="AX30" s="43">
        <v>1.3917266972292399</v>
      </c>
      <c r="AZ30" s="155"/>
      <c r="BA30" s="28" t="s">
        <v>37</v>
      </c>
      <c r="BB30" s="16">
        <v>5.9429391332850701</v>
      </c>
      <c r="BC30" s="42">
        <v>0.72114647371933605</v>
      </c>
      <c r="BD30" s="16">
        <v>12.583360010334699</v>
      </c>
      <c r="BE30" s="42">
        <v>0.92081830334696302</v>
      </c>
      <c r="BF30" s="16">
        <v>29.749446429658001</v>
      </c>
      <c r="BG30" s="42">
        <v>1.2843348597714299</v>
      </c>
      <c r="BH30" s="16">
        <v>36.3622120336249</v>
      </c>
      <c r="BI30" s="42">
        <v>1.42302753462376</v>
      </c>
      <c r="BJ30" s="16">
        <v>10.5246340464164</v>
      </c>
      <c r="BK30" s="43">
        <v>0.88248720385104495</v>
      </c>
      <c r="BM30" s="155"/>
      <c r="BN30" s="28" t="s">
        <v>37</v>
      </c>
      <c r="BO30" s="16">
        <v>9.8606003378744997</v>
      </c>
      <c r="BP30" s="42">
        <v>1.6983865938818801</v>
      </c>
      <c r="BQ30" s="16">
        <v>13.669321626801599</v>
      </c>
      <c r="BR30" s="42">
        <v>2.4096632804551099</v>
      </c>
      <c r="BS30" s="16">
        <v>27.724304299036302</v>
      </c>
      <c r="BT30" s="42">
        <v>2.9859858914797499</v>
      </c>
      <c r="BU30" s="16">
        <v>33.699061254439599</v>
      </c>
      <c r="BV30" s="42">
        <v>3.0476665372365002</v>
      </c>
      <c r="BW30" s="16">
        <v>7.9061816983606601</v>
      </c>
      <c r="BX30" s="43">
        <v>1.8387842495837701</v>
      </c>
      <c r="BZ30" s="44"/>
    </row>
    <row r="31" spans="1:78" x14ac:dyDescent="0.2">
      <c r="A31" s="15" t="s">
        <v>38</v>
      </c>
      <c r="B31" s="16">
        <v>8.2280216314519006</v>
      </c>
      <c r="C31" s="42">
        <v>0.62194541457164298</v>
      </c>
      <c r="D31" s="16">
        <v>16.279462165227599</v>
      </c>
      <c r="E31" s="42">
        <v>1.1004950400748399</v>
      </c>
      <c r="F31" s="16">
        <v>35.777791011307002</v>
      </c>
      <c r="G31" s="42">
        <v>1.27305751412333</v>
      </c>
      <c r="H31" s="16">
        <v>25.765424374628001</v>
      </c>
      <c r="I31" s="42">
        <v>1.1903418369875001</v>
      </c>
      <c r="J31" s="16">
        <v>3.83472154674863</v>
      </c>
      <c r="K31" s="43">
        <v>0.54230355939597596</v>
      </c>
      <c r="M31" s="15" t="s">
        <v>38</v>
      </c>
      <c r="N31" s="27">
        <v>10.4063213934953</v>
      </c>
      <c r="O31" s="174">
        <v>0.68669610836848405</v>
      </c>
      <c r="P31" s="27">
        <v>15.305360384406001</v>
      </c>
      <c r="Q31" s="174">
        <v>1.1706927334958499</v>
      </c>
      <c r="R31" s="27">
        <v>30.309917927744301</v>
      </c>
      <c r="S31" s="174">
        <v>1.2644015885589299</v>
      </c>
      <c r="T31" s="27">
        <v>26.320700918808399</v>
      </c>
      <c r="U31" s="174">
        <v>1.2903265062</v>
      </c>
      <c r="V31" s="27">
        <v>6.4049423950178799</v>
      </c>
      <c r="W31" s="43">
        <v>0.68692374722741201</v>
      </c>
      <c r="Z31" s="15" t="s">
        <v>38</v>
      </c>
      <c r="AA31" s="27">
        <v>5.7251952100107903</v>
      </c>
      <c r="AB31" s="174">
        <v>0.66068711916183098</v>
      </c>
      <c r="AC31" s="27">
        <v>16.930171403700299</v>
      </c>
      <c r="AD31" s="174">
        <v>1.3220802758861301</v>
      </c>
      <c r="AE31" s="27">
        <v>38.8904675495966</v>
      </c>
      <c r="AF31" s="174">
        <v>1.5829792444884501</v>
      </c>
      <c r="AG31" s="27">
        <v>28.711631508663199</v>
      </c>
      <c r="AH31" s="174">
        <v>1.62004383953033</v>
      </c>
      <c r="AI31" s="27">
        <v>4.4925065129578599</v>
      </c>
      <c r="AJ31" s="43">
        <v>0.70874846370929601</v>
      </c>
      <c r="AM31" s="155"/>
      <c r="AN31" s="28" t="s">
        <v>38</v>
      </c>
      <c r="AO31" s="16">
        <v>17.493750570253201</v>
      </c>
      <c r="AP31" s="42">
        <v>1.23882933075224</v>
      </c>
      <c r="AQ31" s="16">
        <v>16.7895640566027</v>
      </c>
      <c r="AR31" s="42">
        <v>1.78956612964509</v>
      </c>
      <c r="AS31" s="16">
        <v>31.449979556556499</v>
      </c>
      <c r="AT31" s="42">
        <v>2.3596845056997902</v>
      </c>
      <c r="AU31" s="16">
        <v>20.366957987168298</v>
      </c>
      <c r="AV31" s="42">
        <v>2.07688684449657</v>
      </c>
      <c r="AW31" s="16">
        <v>2.3210978978578098</v>
      </c>
      <c r="AX31" s="43">
        <v>0.71377179051728401</v>
      </c>
      <c r="AZ31" s="155"/>
      <c r="BA31" s="28" t="s">
        <v>38</v>
      </c>
      <c r="BB31" s="16">
        <v>9.2839132575770797</v>
      </c>
      <c r="BC31" s="42">
        <v>0.69981147895581697</v>
      </c>
      <c r="BD31" s="16">
        <v>16.449823992818001</v>
      </c>
      <c r="BE31" s="42">
        <v>1.25862215952479</v>
      </c>
      <c r="BF31" s="16">
        <v>32.297778729575597</v>
      </c>
      <c r="BG31" s="42">
        <v>1.5013888907123001</v>
      </c>
      <c r="BH31" s="16">
        <v>28.912026279517601</v>
      </c>
      <c r="BI31" s="42">
        <v>1.5186139778211301</v>
      </c>
      <c r="BJ31" s="16">
        <v>6.9706547928338001</v>
      </c>
      <c r="BK31" s="43">
        <v>0.82269712298638997</v>
      </c>
      <c r="BM31" s="155"/>
      <c r="BN31" s="28" t="s">
        <v>38</v>
      </c>
      <c r="BO31" s="16">
        <v>21.222288102724999</v>
      </c>
      <c r="BP31" s="42">
        <v>2.3885317848102701</v>
      </c>
      <c r="BQ31" s="16">
        <v>13.884005399106799</v>
      </c>
      <c r="BR31" s="42">
        <v>2.57031700730598</v>
      </c>
      <c r="BS31" s="16">
        <v>29.264099393770898</v>
      </c>
      <c r="BT31" s="42">
        <v>3.0780216332957</v>
      </c>
      <c r="BU31" s="16">
        <v>19.9191297265847</v>
      </c>
      <c r="BV31" s="42">
        <v>3.18595298091109</v>
      </c>
      <c r="BW31" s="16">
        <v>5.2590768098618703</v>
      </c>
      <c r="BX31" s="43">
        <v>1.8809579668730501</v>
      </c>
      <c r="BZ31" s="44"/>
    </row>
    <row r="32" spans="1:78" x14ac:dyDescent="0.2">
      <c r="A32" s="15"/>
      <c r="B32"/>
      <c r="C32"/>
      <c r="D32"/>
      <c r="E32"/>
      <c r="F32"/>
      <c r="G32"/>
      <c r="H32"/>
      <c r="I32"/>
      <c r="J32"/>
      <c r="K32" s="13"/>
      <c r="M32" s="15"/>
      <c r="N32" s="7"/>
      <c r="O32" s="7"/>
      <c r="P32" s="7"/>
      <c r="Q32" s="7"/>
      <c r="R32" s="7"/>
      <c r="S32" s="7"/>
      <c r="T32" s="7"/>
      <c r="U32" s="7"/>
      <c r="V32" s="7"/>
      <c r="W32" s="13"/>
      <c r="Z32" s="15"/>
      <c r="AA32" s="7"/>
      <c r="AB32" s="7"/>
      <c r="AC32" s="7"/>
      <c r="AD32" s="7"/>
      <c r="AE32" s="7"/>
      <c r="AF32" s="7"/>
      <c r="AG32" s="7"/>
      <c r="AH32" s="7"/>
      <c r="AI32" s="7"/>
      <c r="AJ32" s="13"/>
      <c r="AM32" s="155"/>
      <c r="AN32" s="28"/>
      <c r="AO32"/>
      <c r="AP32"/>
      <c r="AQ32"/>
      <c r="AR32"/>
      <c r="AS32"/>
      <c r="AT32"/>
      <c r="AU32"/>
      <c r="AV32"/>
      <c r="AW32"/>
      <c r="AX32" s="13"/>
      <c r="AZ32" s="155"/>
      <c r="BA32" s="28"/>
      <c r="BB32"/>
      <c r="BC32"/>
      <c r="BD32"/>
      <c r="BE32"/>
      <c r="BF32"/>
      <c r="BG32"/>
      <c r="BH32"/>
      <c r="BI32"/>
      <c r="BJ32"/>
      <c r="BK32" s="13"/>
      <c r="BM32" s="155"/>
      <c r="BN32" s="28"/>
      <c r="BO32"/>
      <c r="BP32"/>
      <c r="BQ32"/>
      <c r="BR32"/>
      <c r="BS32"/>
      <c r="BT32"/>
      <c r="BU32"/>
      <c r="BV32"/>
      <c r="BW32"/>
      <c r="BX32" s="13"/>
      <c r="BZ32" s="44"/>
    </row>
    <row r="33" spans="1:78" x14ac:dyDescent="0.2">
      <c r="A33" s="14" t="s">
        <v>39</v>
      </c>
      <c r="B33"/>
      <c r="C33"/>
      <c r="D33"/>
      <c r="E33"/>
      <c r="F33"/>
      <c r="G33"/>
      <c r="H33"/>
      <c r="I33"/>
      <c r="J33"/>
      <c r="K33" s="13"/>
      <c r="M33" s="14" t="s">
        <v>39</v>
      </c>
      <c r="N33" s="7"/>
      <c r="O33" s="7"/>
      <c r="P33" s="7"/>
      <c r="Q33" s="7"/>
      <c r="R33" s="7"/>
      <c r="S33" s="7"/>
      <c r="T33" s="7"/>
      <c r="U33" s="7"/>
      <c r="V33" s="7"/>
      <c r="W33" s="13"/>
      <c r="Z33" s="14" t="s">
        <v>39</v>
      </c>
      <c r="AA33" s="7"/>
      <c r="AB33" s="7"/>
      <c r="AC33" s="7"/>
      <c r="AD33" s="7"/>
      <c r="AE33" s="7"/>
      <c r="AF33" s="7"/>
      <c r="AG33" s="7"/>
      <c r="AH33" s="7"/>
      <c r="AI33" s="7"/>
      <c r="AJ33" s="13"/>
      <c r="AM33" s="155"/>
      <c r="AN33" s="41" t="s">
        <v>39</v>
      </c>
      <c r="AO33"/>
      <c r="AP33"/>
      <c r="AQ33"/>
      <c r="AR33"/>
      <c r="AS33"/>
      <c r="AT33"/>
      <c r="AU33"/>
      <c r="AV33"/>
      <c r="AW33"/>
      <c r="AX33" s="13"/>
      <c r="AZ33" s="155"/>
      <c r="BA33" s="41" t="s">
        <v>39</v>
      </c>
      <c r="BB33"/>
      <c r="BC33"/>
      <c r="BD33"/>
      <c r="BE33"/>
      <c r="BF33"/>
      <c r="BG33"/>
      <c r="BH33"/>
      <c r="BI33"/>
      <c r="BJ33"/>
      <c r="BK33" s="13"/>
      <c r="BM33" s="155"/>
      <c r="BN33" s="41" t="s">
        <v>39</v>
      </c>
      <c r="BO33"/>
      <c r="BP33"/>
      <c r="BQ33"/>
      <c r="BR33"/>
      <c r="BS33"/>
      <c r="BT33"/>
      <c r="BU33"/>
      <c r="BV33"/>
      <c r="BW33"/>
      <c r="BX33" s="13"/>
      <c r="BZ33" s="44"/>
    </row>
    <row r="34" spans="1:78" x14ac:dyDescent="0.2">
      <c r="A34" s="15" t="s">
        <v>40</v>
      </c>
      <c r="B34" s="16">
        <v>11.7756735627864</v>
      </c>
      <c r="C34" s="42">
        <v>0.55692292549073097</v>
      </c>
      <c r="D34" s="16">
        <v>16.019129126935098</v>
      </c>
      <c r="E34" s="42">
        <v>0.79252702890151405</v>
      </c>
      <c r="F34" s="16">
        <v>30.5727844553622</v>
      </c>
      <c r="G34" s="42">
        <v>1.06224790975553</v>
      </c>
      <c r="H34" s="16">
        <v>27.094051751025699</v>
      </c>
      <c r="I34" s="42">
        <v>0.99156347577973403</v>
      </c>
      <c r="J34" s="16">
        <v>4.5793986036785803</v>
      </c>
      <c r="K34" s="43">
        <v>0.47729816580088402</v>
      </c>
      <c r="M34" s="15" t="s">
        <v>40</v>
      </c>
      <c r="N34" s="27">
        <v>10.0436903061713</v>
      </c>
      <c r="O34" s="174">
        <v>0.58569620313877502</v>
      </c>
      <c r="P34" s="27">
        <v>13.702630659915799</v>
      </c>
      <c r="Q34" s="174">
        <v>0.84029978041304798</v>
      </c>
      <c r="R34" s="27">
        <v>29.1244252552689</v>
      </c>
      <c r="S34" s="174">
        <v>1.08107554128076</v>
      </c>
      <c r="T34" s="27">
        <v>30.363494837504799</v>
      </c>
      <c r="U34" s="174">
        <v>1.03035796450922</v>
      </c>
      <c r="V34" s="27">
        <v>6.9276599774073802</v>
      </c>
      <c r="W34" s="43">
        <v>0.63583730931641702</v>
      </c>
      <c r="Z34" s="15" t="s">
        <v>40</v>
      </c>
      <c r="AA34" s="27">
        <v>7.6399340029245701</v>
      </c>
      <c r="AB34" s="174">
        <v>0.63033167389842404</v>
      </c>
      <c r="AC34" s="27">
        <v>16.7231176101816</v>
      </c>
      <c r="AD34" s="174">
        <v>1.09794081658079</v>
      </c>
      <c r="AE34" s="27">
        <v>35.048243336906303</v>
      </c>
      <c r="AF34" s="174">
        <v>1.59755200652878</v>
      </c>
      <c r="AG34" s="27">
        <v>31.237959847571801</v>
      </c>
      <c r="AH34" s="174">
        <v>1.4332160133229801</v>
      </c>
      <c r="AI34" s="27">
        <v>5.1702615784383497</v>
      </c>
      <c r="AJ34" s="43">
        <v>0.66934600927774601</v>
      </c>
      <c r="AM34" s="155"/>
      <c r="AN34" s="28" t="s">
        <v>40</v>
      </c>
      <c r="AO34" s="16">
        <v>22.361279287710801</v>
      </c>
      <c r="AP34" s="42">
        <v>1.2894761859722099</v>
      </c>
      <c r="AQ34" s="16">
        <v>17.326755700413202</v>
      </c>
      <c r="AR34" s="42">
        <v>1.4386609040915601</v>
      </c>
      <c r="AS34" s="16">
        <v>26.566601386855002</v>
      </c>
      <c r="AT34" s="42">
        <v>1.87298447078651</v>
      </c>
      <c r="AU34" s="16">
        <v>23.161408514322702</v>
      </c>
      <c r="AV34" s="42">
        <v>1.58957875061294</v>
      </c>
      <c r="AW34" s="16">
        <v>4.1473676738006997</v>
      </c>
      <c r="AX34" s="43">
        <v>0.81552639261070203</v>
      </c>
      <c r="AZ34" s="155"/>
      <c r="BA34" s="28" t="s">
        <v>40</v>
      </c>
      <c r="BB34" s="16">
        <v>8.0362128313020502</v>
      </c>
      <c r="BC34" s="42">
        <v>0.62594098462792602</v>
      </c>
      <c r="BD34" s="16">
        <v>14.047095351879401</v>
      </c>
      <c r="BE34" s="42">
        <v>0.99542311783743198</v>
      </c>
      <c r="BF34" s="16">
        <v>32.690140952380503</v>
      </c>
      <c r="BG34" s="42">
        <v>1.4196703548095</v>
      </c>
      <c r="BH34" s="16">
        <v>32.876015696765201</v>
      </c>
      <c r="BI34" s="42">
        <v>1.4318038370672299</v>
      </c>
      <c r="BJ34" s="16">
        <v>7.5523154953112304</v>
      </c>
      <c r="BK34" s="43">
        <v>0.77811003665858902</v>
      </c>
      <c r="BM34" s="155"/>
      <c r="BN34" s="28" t="s">
        <v>40</v>
      </c>
      <c r="BO34" s="16">
        <v>18.999067372580701</v>
      </c>
      <c r="BP34" s="42">
        <v>1.51567614855878</v>
      </c>
      <c r="BQ34" s="16">
        <v>15.5895875002076</v>
      </c>
      <c r="BR34" s="42">
        <v>1.6088528331465399</v>
      </c>
      <c r="BS34" s="16">
        <v>23.928350418099299</v>
      </c>
      <c r="BT34" s="42">
        <v>2.0180988920066398</v>
      </c>
      <c r="BU34" s="16">
        <v>29.0202942820668</v>
      </c>
      <c r="BV34" s="42">
        <v>1.8929314971417801</v>
      </c>
      <c r="BW34" s="16">
        <v>6.4509756962766902</v>
      </c>
      <c r="BX34" s="43">
        <v>1.0861986870504501</v>
      </c>
      <c r="BZ34" s="44"/>
    </row>
    <row r="35" spans="1:78" x14ac:dyDescent="0.2">
      <c r="A35" s="15" t="s">
        <v>41</v>
      </c>
      <c r="B35" s="16">
        <v>10.163668764525299</v>
      </c>
      <c r="C35" s="42">
        <v>0.62209070121004995</v>
      </c>
      <c r="D35" s="16">
        <v>16.369410295115401</v>
      </c>
      <c r="E35" s="42">
        <v>0.96610429521072605</v>
      </c>
      <c r="F35" s="16">
        <v>35.9601224443512</v>
      </c>
      <c r="G35" s="42">
        <v>1.23092193496587</v>
      </c>
      <c r="H35" s="16">
        <v>27.064401653805302</v>
      </c>
      <c r="I35" s="42">
        <v>1.0398550057246501</v>
      </c>
      <c r="J35" s="16">
        <v>3.83280464070595</v>
      </c>
      <c r="K35" s="43">
        <v>0.48260455512834499</v>
      </c>
      <c r="M35" s="15" t="s">
        <v>41</v>
      </c>
      <c r="N35" s="27">
        <v>9.7024501249667292</v>
      </c>
      <c r="O35" s="174">
        <v>0.62978607053400804</v>
      </c>
      <c r="P35" s="27">
        <v>13.7781040825957</v>
      </c>
      <c r="Q35" s="174">
        <v>1.1468983264821999</v>
      </c>
      <c r="R35" s="27">
        <v>31.701396649933301</v>
      </c>
      <c r="S35" s="174">
        <v>1.5569859655062299</v>
      </c>
      <c r="T35" s="27">
        <v>31.475769222720601</v>
      </c>
      <c r="U35" s="174">
        <v>1.51665840872548</v>
      </c>
      <c r="V35" s="27">
        <v>7.6045894498572402</v>
      </c>
      <c r="W35" s="43">
        <v>0.82082688180302699</v>
      </c>
      <c r="Z35" s="15" t="s">
        <v>41</v>
      </c>
      <c r="AA35" s="27">
        <v>6.8577433336057396</v>
      </c>
      <c r="AB35" s="174">
        <v>0.70734980638054201</v>
      </c>
      <c r="AC35" s="27">
        <v>14.682633989784099</v>
      </c>
      <c r="AD35" s="174">
        <v>1.1933211039459199</v>
      </c>
      <c r="AE35" s="27">
        <v>37.733251092609599</v>
      </c>
      <c r="AF35" s="174">
        <v>1.54148895887593</v>
      </c>
      <c r="AG35" s="27">
        <v>31.587050654696998</v>
      </c>
      <c r="AH35" s="174">
        <v>1.3516861365803401</v>
      </c>
      <c r="AI35" s="27">
        <v>4.5179940153604097</v>
      </c>
      <c r="AJ35" s="43">
        <v>0.58381944560111398</v>
      </c>
      <c r="AM35" s="155"/>
      <c r="AN35" s="28" t="s">
        <v>41</v>
      </c>
      <c r="AO35" s="16">
        <v>18.699298362498599</v>
      </c>
      <c r="AP35" s="42">
        <v>1.3980494239413499</v>
      </c>
      <c r="AQ35" s="16">
        <v>21.099350506617501</v>
      </c>
      <c r="AR35" s="42">
        <v>1.77179278120169</v>
      </c>
      <c r="AS35" s="16">
        <v>33.226386062862801</v>
      </c>
      <c r="AT35" s="42">
        <v>1.90752992024144</v>
      </c>
      <c r="AU35" s="16">
        <v>17.319639657807802</v>
      </c>
      <c r="AV35" s="42">
        <v>1.6692240439769701</v>
      </c>
      <c r="AW35" s="16">
        <v>2.3438388171927298</v>
      </c>
      <c r="AX35" s="43">
        <v>0.76253009363415103</v>
      </c>
      <c r="AZ35" s="155"/>
      <c r="BA35" s="28" t="s">
        <v>41</v>
      </c>
      <c r="BB35" s="16">
        <v>8.1822402675529506</v>
      </c>
      <c r="BC35" s="42">
        <v>0.63164168105432295</v>
      </c>
      <c r="BD35" s="16">
        <v>13.3801497491714</v>
      </c>
      <c r="BE35" s="42">
        <v>1.2143375759800701</v>
      </c>
      <c r="BF35" s="16">
        <v>32.647878911806998</v>
      </c>
      <c r="BG35" s="42">
        <v>1.70427500959936</v>
      </c>
      <c r="BH35" s="16">
        <v>33.246671891644198</v>
      </c>
      <c r="BI35" s="42">
        <v>1.7743282860792799</v>
      </c>
      <c r="BJ35" s="16">
        <v>8.5698756227406392</v>
      </c>
      <c r="BK35" s="43">
        <v>0.94891962047443301</v>
      </c>
      <c r="BM35" s="155"/>
      <c r="BN35" s="28" t="s">
        <v>41</v>
      </c>
      <c r="BO35" s="16">
        <v>18.573028116215401</v>
      </c>
      <c r="BP35" s="42">
        <v>2.1497842600504802</v>
      </c>
      <c r="BQ35" s="16">
        <v>16.406513620417901</v>
      </c>
      <c r="BR35" s="42">
        <v>2.8629290848545601</v>
      </c>
      <c r="BS35" s="16">
        <v>29.667364016953901</v>
      </c>
      <c r="BT35" s="42">
        <v>3.4961869113094202</v>
      </c>
      <c r="BU35" s="16">
        <v>25.563461645297298</v>
      </c>
      <c r="BV35" s="42">
        <v>3.291171176532</v>
      </c>
      <c r="BW35" s="16">
        <v>3.4115022407326698</v>
      </c>
      <c r="BX35" s="43">
        <v>1.8622147359591601</v>
      </c>
      <c r="BZ35" s="44"/>
    </row>
    <row r="36" spans="1:78" x14ac:dyDescent="0.2">
      <c r="A36" s="15" t="s">
        <v>42</v>
      </c>
      <c r="B36" s="16">
        <v>16.057138197497</v>
      </c>
      <c r="C36" s="42">
        <v>0.79445326028893604</v>
      </c>
      <c r="D36" s="16">
        <v>18.835168125030901</v>
      </c>
      <c r="E36" s="42">
        <v>1.8245598268530701</v>
      </c>
      <c r="F36" s="16">
        <v>36.638378070673902</v>
      </c>
      <c r="G36" s="42">
        <v>1.3930026878274999</v>
      </c>
      <c r="H36" s="16">
        <v>22.211698831650502</v>
      </c>
      <c r="I36" s="42">
        <v>1.59993896377259</v>
      </c>
      <c r="J36" s="16">
        <v>2.1615807380343002</v>
      </c>
      <c r="K36" s="43">
        <v>0.54619872301227201</v>
      </c>
      <c r="M36" s="15" t="s">
        <v>42</v>
      </c>
      <c r="N36" s="27">
        <v>15.5714890969544</v>
      </c>
      <c r="O36" s="174">
        <v>0.88572648599416404</v>
      </c>
      <c r="P36" s="27">
        <v>13.9611454360249</v>
      </c>
      <c r="Q36" s="174">
        <v>1.64198479836301</v>
      </c>
      <c r="R36" s="27">
        <v>32.401284641907502</v>
      </c>
      <c r="S36" s="174">
        <v>1.7478604153667301</v>
      </c>
      <c r="T36" s="27">
        <v>27.891405950673398</v>
      </c>
      <c r="U36" s="174">
        <v>1.4927447858552501</v>
      </c>
      <c r="V36" s="27">
        <v>5.2993975713200498</v>
      </c>
      <c r="W36" s="43">
        <v>0.93456291337060104</v>
      </c>
      <c r="Z36" s="15" t="s">
        <v>42</v>
      </c>
      <c r="AA36" s="27">
        <v>11.414664764095701</v>
      </c>
      <c r="AB36" s="174">
        <v>0.94883116938461898</v>
      </c>
      <c r="AC36" s="27">
        <v>17.4571210744528</v>
      </c>
      <c r="AD36" s="174">
        <v>2.1124293176622402</v>
      </c>
      <c r="AE36" s="27">
        <v>39.490961939778103</v>
      </c>
      <c r="AF36" s="174">
        <v>1.94346608676477</v>
      </c>
      <c r="AG36" s="27">
        <v>27.525514532985099</v>
      </c>
      <c r="AH36" s="174">
        <v>2.0297429563195899</v>
      </c>
      <c r="AI36" s="27">
        <v>2.7163345993875301</v>
      </c>
      <c r="AJ36" s="43">
        <v>0.68908253704991695</v>
      </c>
      <c r="AM36" s="155"/>
      <c r="AN36" s="28" t="s">
        <v>42</v>
      </c>
      <c r="AO36" s="16">
        <v>25.3448131986672</v>
      </c>
      <c r="AP36" s="42">
        <v>1.7635474150447701</v>
      </c>
      <c r="AQ36" s="16">
        <v>22.090259626909099</v>
      </c>
      <c r="AR36" s="42">
        <v>2.7046209434263799</v>
      </c>
      <c r="AS36" s="16">
        <v>33.088683787423903</v>
      </c>
      <c r="AT36" s="42">
        <v>2.5601528888709999</v>
      </c>
      <c r="AU36" s="16">
        <v>13.673780065253</v>
      </c>
      <c r="AV36" s="42">
        <v>2.1621926770587399</v>
      </c>
      <c r="AW36" s="16">
        <v>1.2636933449060099</v>
      </c>
      <c r="AX36" s="43">
        <v>0.803051656554025</v>
      </c>
      <c r="AZ36" s="155"/>
      <c r="BA36" s="28" t="s">
        <v>42</v>
      </c>
      <c r="BB36" s="16">
        <v>12.990820449678401</v>
      </c>
      <c r="BC36" s="42">
        <v>0.96783958668077397</v>
      </c>
      <c r="BD36" s="16">
        <v>13.820923181947901</v>
      </c>
      <c r="BE36" s="42">
        <v>1.80671828401416</v>
      </c>
      <c r="BF36" s="16">
        <v>33.997933701646801</v>
      </c>
      <c r="BG36" s="42">
        <v>2.0497764512754899</v>
      </c>
      <c r="BH36" s="16">
        <v>31.204441836345499</v>
      </c>
      <c r="BI36" s="42">
        <v>1.76741631264669</v>
      </c>
      <c r="BJ36" s="16">
        <v>6.2079954685227703</v>
      </c>
      <c r="BK36" s="43">
        <v>1.08697788773839</v>
      </c>
      <c r="BM36" s="155"/>
      <c r="BN36" s="28" t="s">
        <v>42</v>
      </c>
      <c r="BO36" s="16">
        <v>28.6821647342346</v>
      </c>
      <c r="BP36" s="42">
        <v>3.29493810511606</v>
      </c>
      <c r="BQ36" s="16">
        <v>15.381171371426699</v>
      </c>
      <c r="BR36" s="42">
        <v>2.77943118049058</v>
      </c>
      <c r="BS36" s="16">
        <v>30.568049190114099</v>
      </c>
      <c r="BT36" s="42">
        <v>3.6995016992948102</v>
      </c>
      <c r="BU36" s="16">
        <v>19.221851056742899</v>
      </c>
      <c r="BV36" s="42">
        <v>3.1537831149078199</v>
      </c>
      <c r="BW36" s="16">
        <v>2.5212383317254599</v>
      </c>
      <c r="BX36" s="43">
        <v>1.11767855506015</v>
      </c>
      <c r="BZ36" s="44"/>
    </row>
    <row r="37" spans="1:78" x14ac:dyDescent="0.2">
      <c r="A37" s="15" t="s">
        <v>43</v>
      </c>
      <c r="B37" s="16">
        <v>10.3591723371827</v>
      </c>
      <c r="C37" s="42">
        <v>0.60220308060632399</v>
      </c>
      <c r="D37" s="16">
        <v>16.451206675081199</v>
      </c>
      <c r="E37" s="42">
        <v>0.95570602306076502</v>
      </c>
      <c r="F37" s="16">
        <v>35.982622161984303</v>
      </c>
      <c r="G37" s="42">
        <v>1.1938004724745399</v>
      </c>
      <c r="H37" s="16">
        <v>26.903423345600601</v>
      </c>
      <c r="I37" s="42">
        <v>1.0161909940673599</v>
      </c>
      <c r="J37" s="16">
        <v>3.7773652688047599</v>
      </c>
      <c r="K37" s="43">
        <v>0.47011636791883699</v>
      </c>
      <c r="M37" s="15" t="s">
        <v>43</v>
      </c>
      <c r="N37" s="27">
        <v>9.8938711691367693</v>
      </c>
      <c r="O37" s="174">
        <v>0.60968224982185304</v>
      </c>
      <c r="P37" s="27">
        <v>13.7840740492575</v>
      </c>
      <c r="Q37" s="174">
        <v>1.1060270454477299</v>
      </c>
      <c r="R37" s="27">
        <v>31.724223775611801</v>
      </c>
      <c r="S37" s="174">
        <v>1.5155686480489601</v>
      </c>
      <c r="T37" s="27">
        <v>31.358863786669701</v>
      </c>
      <c r="U37" s="174">
        <v>1.4804423890359999</v>
      </c>
      <c r="V37" s="27">
        <v>7.5294046983999801</v>
      </c>
      <c r="W37" s="43">
        <v>0.79669298341585304</v>
      </c>
      <c r="Z37" s="15" t="s">
        <v>43</v>
      </c>
      <c r="AA37" s="27">
        <v>6.9951581077352198</v>
      </c>
      <c r="AB37" s="174">
        <v>0.68738269526359697</v>
      </c>
      <c r="AC37" s="27">
        <v>14.7662991400134</v>
      </c>
      <c r="AD37" s="174">
        <v>1.1866307299251</v>
      </c>
      <c r="AE37" s="27">
        <v>37.786255175021999</v>
      </c>
      <c r="AF37" s="174">
        <v>1.4945651917652001</v>
      </c>
      <c r="AG37" s="27">
        <v>31.4645743124345</v>
      </c>
      <c r="AH37" s="174">
        <v>1.31237510984421</v>
      </c>
      <c r="AI37" s="27">
        <v>4.4636646560592599</v>
      </c>
      <c r="AJ37" s="43">
        <v>0.56901721325046195</v>
      </c>
      <c r="AM37" s="155"/>
      <c r="AN37" s="28" t="s">
        <v>43</v>
      </c>
      <c r="AO37" s="16">
        <v>18.9647769538666</v>
      </c>
      <c r="AP37" s="42">
        <v>1.3371183122317301</v>
      </c>
      <c r="AQ37" s="16">
        <v>21.138935875684201</v>
      </c>
      <c r="AR37" s="42">
        <v>1.70065413987152</v>
      </c>
      <c r="AS37" s="16">
        <v>33.220885058499299</v>
      </c>
      <c r="AT37" s="42">
        <v>1.84030349036438</v>
      </c>
      <c r="AU37" s="16">
        <v>17.173992903144299</v>
      </c>
      <c r="AV37" s="42">
        <v>1.62346677558043</v>
      </c>
      <c r="AW37" s="16">
        <v>2.3006885864695401</v>
      </c>
      <c r="AX37" s="43">
        <v>0.73814423537189799</v>
      </c>
      <c r="AZ37" s="155"/>
      <c r="BA37" s="28" t="s">
        <v>43</v>
      </c>
      <c r="BB37" s="16">
        <v>8.3302137362602302</v>
      </c>
      <c r="BC37" s="42">
        <v>0.61258528590229699</v>
      </c>
      <c r="BD37" s="16">
        <v>13.393713581174101</v>
      </c>
      <c r="BE37" s="42">
        <v>1.1745050817017699</v>
      </c>
      <c r="BF37" s="16">
        <v>32.689423875732103</v>
      </c>
      <c r="BG37" s="42">
        <v>1.6646123181966399</v>
      </c>
      <c r="BH37" s="16">
        <v>33.183826757792801</v>
      </c>
      <c r="BI37" s="42">
        <v>1.7322214336622099</v>
      </c>
      <c r="BJ37" s="16">
        <v>8.4971939608252196</v>
      </c>
      <c r="BK37" s="43">
        <v>0.922363981971554</v>
      </c>
      <c r="BM37" s="155"/>
      <c r="BN37" s="28" t="s">
        <v>43</v>
      </c>
      <c r="BO37" s="16">
        <v>18.966453726882801</v>
      </c>
      <c r="BP37" s="42">
        <v>2.0600600481689599</v>
      </c>
      <c r="BQ37" s="16">
        <v>16.366609530118701</v>
      </c>
      <c r="BR37" s="42">
        <v>2.7459882549213801</v>
      </c>
      <c r="BS37" s="16">
        <v>29.7024167249802</v>
      </c>
      <c r="BT37" s="42">
        <v>3.3683693228688698</v>
      </c>
      <c r="BU37" s="16">
        <v>25.316659953650401</v>
      </c>
      <c r="BV37" s="42">
        <v>3.1695580790801099</v>
      </c>
      <c r="BW37" s="16">
        <v>3.3768551056418201</v>
      </c>
      <c r="BX37" s="43">
        <v>1.7927292613482499</v>
      </c>
      <c r="BZ37" s="44"/>
    </row>
    <row r="38" spans="1:78" x14ac:dyDescent="0.2">
      <c r="A38" s="20"/>
      <c r="B38"/>
      <c r="C38"/>
      <c r="D38"/>
      <c r="E38"/>
      <c r="F38"/>
      <c r="G38"/>
      <c r="H38"/>
      <c r="I38"/>
      <c r="J38"/>
      <c r="K38" s="13"/>
      <c r="M38" s="20"/>
      <c r="N38" s="7"/>
      <c r="O38" s="7"/>
      <c r="P38" s="7"/>
      <c r="Q38" s="7"/>
      <c r="R38" s="7"/>
      <c r="S38" s="7"/>
      <c r="T38" s="7"/>
      <c r="U38" s="7"/>
      <c r="V38" s="7"/>
      <c r="W38" s="13"/>
      <c r="Z38" s="20"/>
      <c r="AA38" s="7"/>
      <c r="AB38" s="7"/>
      <c r="AC38" s="7"/>
      <c r="AD38" s="7"/>
      <c r="AE38" s="7"/>
      <c r="AF38" s="7"/>
      <c r="AG38" s="7"/>
      <c r="AH38" s="7"/>
      <c r="AI38" s="7"/>
      <c r="AJ38" s="13"/>
      <c r="AM38" s="155"/>
      <c r="AN38"/>
      <c r="AO38"/>
      <c r="AP38"/>
      <c r="AQ38"/>
      <c r="AR38"/>
      <c r="AS38"/>
      <c r="AT38"/>
      <c r="AU38"/>
      <c r="AV38"/>
      <c r="AW38"/>
      <c r="AX38" s="13"/>
      <c r="AZ38" s="155"/>
      <c r="BA38"/>
      <c r="BB38"/>
      <c r="BC38"/>
      <c r="BD38"/>
      <c r="BE38"/>
      <c r="BF38"/>
      <c r="BG38"/>
      <c r="BH38"/>
      <c r="BI38"/>
      <c r="BJ38"/>
      <c r="BK38" s="13"/>
      <c r="BM38" s="155"/>
      <c r="BN38"/>
      <c r="BO38"/>
      <c r="BP38"/>
      <c r="BQ38"/>
      <c r="BR38"/>
      <c r="BS38"/>
      <c r="BT38"/>
      <c r="BU38"/>
      <c r="BV38"/>
      <c r="BW38"/>
      <c r="BX38" s="13"/>
      <c r="BZ38" s="44"/>
    </row>
    <row r="39" spans="1:78" x14ac:dyDescent="0.2">
      <c r="A39" s="14" t="s">
        <v>44</v>
      </c>
      <c r="B39" s="64">
        <f>AVERAGE(B12:B19,B20:B31,B34,B37)</f>
        <v>12.817706274048476</v>
      </c>
      <c r="C39" s="143">
        <f>SQRT(SUMSQ(C12:C19,C20:C31,C34,C37)/(19*19))</f>
        <v>0.14900244435241891</v>
      </c>
      <c r="D39" s="64">
        <f>AVERAGE(D12:D19,D20:D31,D34,D37)</f>
        <v>12.942707482772018</v>
      </c>
      <c r="E39" s="143">
        <f>SQRT(SUMSQ(E12:E19,E20:E31,E34,E37)/(19*19))</f>
        <v>0.19292291739341597</v>
      </c>
      <c r="F39" s="64">
        <f>AVERAGE(F12:F19,F20:F31,F34,F37)</f>
        <v>30.446627220555769</v>
      </c>
      <c r="G39" s="143">
        <f>SQRT(SUMSQ(G12:G19,G20:G31,G34,G37)/(19*19))</f>
        <v>0.27145138617983255</v>
      </c>
      <c r="H39" s="64">
        <f>AVERAGE(H12:H19,H20:H31,H34,H37)</f>
        <v>26.941371462401147</v>
      </c>
      <c r="I39" s="143">
        <f>SQRT(SUMSQ(I12:I19,I20:I31,I34,I37)/(19*19))</f>
        <v>0.25434227614138599</v>
      </c>
      <c r="J39" s="64">
        <f>AVERAGE(J12:J19,J20:J31,J34,J37)</f>
        <v>4.6956777450354101</v>
      </c>
      <c r="K39" s="55">
        <f>SQRT(SUMSQ(K12:K19,K20:K31,K34,K37)/(19*19))</f>
        <v>0.12655106406774985</v>
      </c>
      <c r="M39" s="21" t="s">
        <v>44</v>
      </c>
      <c r="N39" s="22">
        <f>AVERAGE(N12:N19,N20:N31,N34,N37)</f>
        <v>13.099097899513591</v>
      </c>
      <c r="O39" s="45">
        <f>SQRT(SUMSQ(O12:O19,O20:O31,O34,O37)/(19*19))</f>
        <v>0.15560460199035445</v>
      </c>
      <c r="P39" s="22">
        <f>AVERAGE(P12:P19,P20:P31,P34,P37)</f>
        <v>11.640251835341386</v>
      </c>
      <c r="Q39" s="45">
        <f>SQRT(SUMSQ(Q12:Q19,Q20:Q31,Q34,Q37)/(19*19))</f>
        <v>0.19892717229297954</v>
      </c>
      <c r="R39" s="22">
        <f>AVERAGE(R12:R19,R20:R31,R34,R37)</f>
        <v>28.31647248549066</v>
      </c>
      <c r="S39" s="45">
        <f>SQRT(SUMSQ(S12:S19,S20:S31,S34,S37)/(19*19))</f>
        <v>0.26903248768089277</v>
      </c>
      <c r="T39" s="22">
        <f>AVERAGE(T12:T19,T20:T31,T34,T37)</f>
        <v>29.423717629538523</v>
      </c>
      <c r="U39" s="45">
        <f>SQRT(SUMSQ(U12:U19,U20:U31,U34,U37)/(19*19))</f>
        <v>0.26612907863877117</v>
      </c>
      <c r="V39" s="22">
        <f>AVERAGE(V12:V19,V20:V31,V34,V37)</f>
        <v>6.9207131740388261</v>
      </c>
      <c r="W39" s="46">
        <f>SQRT(SUMSQ(W12:W19,W20:W31,W34,W37)/(19*19))</f>
        <v>0.16161963174829122</v>
      </c>
      <c r="Z39" s="21" t="s">
        <v>44</v>
      </c>
      <c r="AA39" s="22">
        <f>AVERAGE(AA12:AA19,AA20:AA31,AA34,AA37)</f>
        <v>9.4649071797919255</v>
      </c>
      <c r="AB39" s="45">
        <f>SQRT(SUMSQ(AB12:AB19,AB20:AB31,AB34,AB37)/(19*19))</f>
        <v>0.17428131970289767</v>
      </c>
      <c r="AC39" s="22">
        <f>AVERAGE(AC12:AC19,AC20:AC31,AC34,AC37)</f>
        <v>12.794195196392643</v>
      </c>
      <c r="AD39" s="45">
        <f>SQRT(SUMSQ(AD12:AD19,AD20:AD31,AD34,AD37)/(19*19))</f>
        <v>0.2381787266347721</v>
      </c>
      <c r="AE39" s="22">
        <f>AVERAGE(AE12:AE19,AE20:AE31,AE34,AE37)</f>
        <v>32.614241093562647</v>
      </c>
      <c r="AF39" s="45">
        <f>SQRT(SUMSQ(AF12:AF19,AF20:AF31,AF34,AF37)/(19*19))</f>
        <v>0.33598929791424054</v>
      </c>
      <c r="AG39" s="22">
        <f>AVERAGE(AG12:AG19,AG20:AG31,AG34,AG37)</f>
        <v>29.802091314953223</v>
      </c>
      <c r="AH39" s="45">
        <f>SQRT(SUMSQ(AH12:AH19,AH20:AH31,AH34,AH37)/(19*19))</f>
        <v>0.32318447204089906</v>
      </c>
      <c r="AI39" s="22">
        <f>AVERAGE(AI12:AI19,AI20:AI31,AI34,AI37)</f>
        <v>5.3121481702293947</v>
      </c>
      <c r="AJ39" s="46">
        <f>SQRT(SUMSQ(AJ12:AJ19,AJ20:AJ31,AJ34,AJ37)/(19*19))</f>
        <v>0.16525345653438187</v>
      </c>
      <c r="AM39" s="155"/>
      <c r="AN39" s="21" t="s">
        <v>44</v>
      </c>
      <c r="AO39" s="22">
        <f>AVERAGE(AO12:AO19,AO20:AO31,AO34,AO37)</f>
        <v>21.244564444738131</v>
      </c>
      <c r="AP39" s="45">
        <f>SQRT(SUMSQ(AP12:AP19,AP20:AP31,AP34,AP37)/(22*22))</f>
        <v>0.28718103637616127</v>
      </c>
      <c r="AQ39" s="22">
        <f>AVERAGE(AQ12:AQ19,AQ20:AQ31,AQ34,AQ37)</f>
        <v>14.464104409790108</v>
      </c>
      <c r="AR39" s="45">
        <f>SQRT(SUMSQ(AR12:AR19,AR20:AR31,AR34,AR37)/(22*22))</f>
        <v>0.31970713454561611</v>
      </c>
      <c r="AS39" s="22">
        <f>AVERAGE(AS12:AS19,AS20:AS31,AS34,AS37)</f>
        <v>26.391806022643369</v>
      </c>
      <c r="AT39" s="45">
        <f>SQRT(SUMSQ(AT12:AT19,AT20:AT31,AT34,AT37)/(22*22))</f>
        <v>0.40857009795995231</v>
      </c>
      <c r="AU39" s="22">
        <f>AVERAGE(AU12:AU19,AU20:AU31,AU34,AU37)</f>
        <v>20.650781751485525</v>
      </c>
      <c r="AV39" s="45">
        <f>SQRT(SUMSQ(AV12:AV19,AV20:AV31,AV34,AV37)/(22*22))</f>
        <v>0.36290962486208073</v>
      </c>
      <c r="AW39" s="22">
        <f>AVERAGE(AW12:AW19,AW20:AW31,AW34,AW37)</f>
        <v>3.3300107569446156</v>
      </c>
      <c r="AX39" s="46">
        <f>SQRT(SUMSQ(AX12:AX19,AX20:AX31,AX34,AX37)/(22*22))</f>
        <v>0.17181820339816556</v>
      </c>
      <c r="AZ39" s="155"/>
      <c r="BA39" s="21" t="s">
        <v>44</v>
      </c>
      <c r="BB39" s="22">
        <f>AVERAGE(BB12:BB19,BB20:BB31,BB34,BB37)</f>
        <v>10.972641860879495</v>
      </c>
      <c r="BC39" s="45">
        <f>SQRT(SUMSQ(BC12:BC19,BC20:BC31,BC34,BC37)/(22*22))</f>
        <v>0.13987975109986264</v>
      </c>
      <c r="BD39" s="22">
        <f>AVERAGE(BD12:BD19,BD20:BD31,BD34,BD37)</f>
        <v>11.842981857538311</v>
      </c>
      <c r="BE39" s="45">
        <f>SQRT(SUMSQ(BE12:BE19,BE20:BE31,BE34,BE37)/(22*22))</f>
        <v>0.19244275011111728</v>
      </c>
      <c r="BF39" s="22">
        <f>AVERAGE(BF12:BF19,BF20:BF31,BF34,BF37)</f>
        <v>29.879573630115367</v>
      </c>
      <c r="BG39" s="45">
        <f>SQRT(SUMSQ(BG12:BG19,BG20:BG31,BG34,BG37)/(22*22))</f>
        <v>0.26606601799896673</v>
      </c>
      <c r="BH39" s="22">
        <f>AVERAGE(BH12:BH19,BH20:BH31,BH34,BH37)</f>
        <v>30.921355057493709</v>
      </c>
      <c r="BI39" s="45">
        <f>SQRT(SUMSQ(BI12:BI19,BI20:BI31,BI34,BI37)/(22*22))</f>
        <v>0.26137350522201092</v>
      </c>
      <c r="BJ39" s="22">
        <f>AVERAGE(BJ12:BJ19,BJ20:BJ31,BJ34,BJ37)</f>
        <v>7.3061796458519268</v>
      </c>
      <c r="BK39" s="46">
        <f>SQRT(SUMSQ(BK12:BK19,BK20:BK31,BK34,BK37)/(22*22))</f>
        <v>0.15861031418276503</v>
      </c>
      <c r="BM39" s="155"/>
      <c r="BN39" s="47" t="s">
        <v>44</v>
      </c>
      <c r="BO39" s="22">
        <f>AVERAGE(BO12:BO18,BO20:BO31,BO34,BO37)</f>
        <v>22.445902498369815</v>
      </c>
      <c r="BP39" s="45">
        <f>SQRT(SUMSQ(BP12:BP18,BP20:BP31,BP34,BP37)/(21*21))</f>
        <v>0.40898042566195197</v>
      </c>
      <c r="BQ39" s="22">
        <f t="shared" ref="BQ39" si="0">AVERAGE(BQ12:BQ18,BQ20:BQ31,BQ34,BQ37)</f>
        <v>11.793160867628208</v>
      </c>
      <c r="BR39" s="45">
        <f t="shared" ref="BR39" si="1">SQRT(SUMSQ(BR12:BR18,BR20:BR31,BR34,BR37)/(21*21))</f>
        <v>0.40283241984042345</v>
      </c>
      <c r="BS39" s="22">
        <f t="shared" ref="BS39" si="2">AVERAGE(BS12:BS18,BS20:BS31,BS34,BS37)</f>
        <v>24.051551780882821</v>
      </c>
      <c r="BT39" s="45">
        <f t="shared" ref="BT39" si="3">SQRT(SUMSQ(BT12:BT18,BT20:BT31,BT34,BT37)/(21*21))</f>
        <v>0.53897431921475614</v>
      </c>
      <c r="BU39" s="22">
        <f t="shared" ref="BU39" si="4">AVERAGE(BU12:BU18,BU20:BU31,BU34,BU37)</f>
        <v>25.031662835596126</v>
      </c>
      <c r="BV39" s="45">
        <f t="shared" ref="BV39" si="5">SQRT(SUMSQ(BV12:BV18,BV20:BV31,BV34,BV37)/(21*21))</f>
        <v>0.53402287196421183</v>
      </c>
      <c r="BW39" s="22">
        <f t="shared" ref="BW39" si="6">AVERAGE(BW12:BW18,BW20:BW31,BW34,BW37)</f>
        <v>5.7243735210512661</v>
      </c>
      <c r="BX39" s="46">
        <f>SQRT(SUMSQ(BX12:BX18,BX20:BX31,BX34,BX37)/(21*21))</f>
        <v>0.30611812470107896</v>
      </c>
      <c r="BZ39" s="44"/>
    </row>
    <row r="40" spans="1:78" x14ac:dyDescent="0.2">
      <c r="A40" s="31"/>
      <c r="B40" s="122"/>
      <c r="C40" s="122"/>
      <c r="D40" s="122"/>
      <c r="E40" s="122"/>
      <c r="F40" s="122"/>
      <c r="G40" s="122"/>
      <c r="H40" s="122"/>
      <c r="I40" s="122"/>
      <c r="J40" s="122"/>
      <c r="K40" s="48"/>
      <c r="M40" s="31"/>
      <c r="N40" s="122"/>
      <c r="O40" s="122"/>
      <c r="P40" s="122"/>
      <c r="Q40" s="122"/>
      <c r="R40" s="122"/>
      <c r="S40" s="122"/>
      <c r="T40" s="122"/>
      <c r="U40" s="122"/>
      <c r="V40" s="122"/>
      <c r="W40" s="48"/>
      <c r="Z40" s="31"/>
      <c r="AA40" s="122"/>
      <c r="AB40" s="122"/>
      <c r="AC40" s="122"/>
      <c r="AD40" s="122"/>
      <c r="AE40" s="122"/>
      <c r="AF40" s="122"/>
      <c r="AG40" s="122"/>
      <c r="AH40" s="122"/>
      <c r="AI40" s="122"/>
      <c r="AJ40" s="48"/>
      <c r="AM40" s="155"/>
      <c r="AN40" s="31"/>
      <c r="AO40" s="122"/>
      <c r="AP40" s="122"/>
      <c r="AQ40" s="122"/>
      <c r="AR40" s="122"/>
      <c r="AS40" s="122"/>
      <c r="AT40" s="122"/>
      <c r="AU40" s="122"/>
      <c r="AV40" s="122"/>
      <c r="AW40" s="122"/>
      <c r="AX40" s="48"/>
      <c r="AZ40" s="155"/>
      <c r="BA40" s="31"/>
      <c r="BB40" s="122"/>
      <c r="BC40" s="122"/>
      <c r="BD40" s="122"/>
      <c r="BE40" s="122"/>
      <c r="BF40" s="122"/>
      <c r="BG40" s="122"/>
      <c r="BH40" s="122"/>
      <c r="BI40" s="122"/>
      <c r="BJ40" s="122"/>
      <c r="BK40" s="48"/>
      <c r="BM40" s="155"/>
      <c r="BN40" s="31"/>
      <c r="BO40" s="122"/>
      <c r="BP40" s="122"/>
      <c r="BQ40" s="122"/>
      <c r="BR40" s="122"/>
      <c r="BS40" s="122"/>
      <c r="BT40" s="122"/>
      <c r="BU40" s="122"/>
      <c r="BV40" s="122"/>
      <c r="BW40" s="122"/>
      <c r="BX40" s="48"/>
      <c r="BZ40" s="44"/>
    </row>
    <row r="41" spans="1:78" x14ac:dyDescent="0.2">
      <c r="A41" s="25" t="s">
        <v>45</v>
      </c>
      <c r="B41" s="7"/>
      <c r="C41" s="7"/>
      <c r="D41" s="7"/>
      <c r="E41" s="7"/>
      <c r="F41" s="7"/>
      <c r="G41" s="7"/>
      <c r="H41" s="7"/>
      <c r="I41" s="7"/>
      <c r="J41" s="7"/>
      <c r="K41" s="13"/>
      <c r="M41" s="25" t="s">
        <v>45</v>
      </c>
      <c r="N41" s="7"/>
      <c r="O41" s="7"/>
      <c r="P41" s="7"/>
      <c r="Q41" s="7"/>
      <c r="R41" s="7"/>
      <c r="S41" s="7"/>
      <c r="T41" s="7"/>
      <c r="U41" s="7"/>
      <c r="V41" s="7"/>
      <c r="W41" s="13"/>
      <c r="Z41" s="25" t="s">
        <v>45</v>
      </c>
      <c r="AA41" s="7"/>
      <c r="AB41" s="7"/>
      <c r="AC41" s="7"/>
      <c r="AD41" s="7"/>
      <c r="AE41" s="7"/>
      <c r="AF41" s="7"/>
      <c r="AG41" s="7"/>
      <c r="AH41" s="7"/>
      <c r="AI41" s="7"/>
      <c r="AJ41" s="13"/>
      <c r="AM41" s="155"/>
      <c r="AN41" s="25" t="s">
        <v>45</v>
      </c>
      <c r="AO41" s="7"/>
      <c r="AP41" s="7"/>
      <c r="AQ41" s="7"/>
      <c r="AR41" s="7"/>
      <c r="AS41" s="7"/>
      <c r="AT41" s="7"/>
      <c r="AU41" s="7"/>
      <c r="AV41" s="7"/>
      <c r="AW41" s="7"/>
      <c r="AX41" s="13"/>
      <c r="AZ41" s="155"/>
      <c r="BA41" s="25" t="s">
        <v>45</v>
      </c>
      <c r="BB41" s="7"/>
      <c r="BC41" s="7"/>
      <c r="BD41" s="7"/>
      <c r="BE41" s="7"/>
      <c r="BF41" s="7"/>
      <c r="BG41" s="7"/>
      <c r="BH41" s="7"/>
      <c r="BI41" s="7"/>
      <c r="BJ41" s="7"/>
      <c r="BK41" s="13"/>
      <c r="BM41" s="155"/>
      <c r="BN41" s="25" t="s">
        <v>45</v>
      </c>
      <c r="BO41" s="7"/>
      <c r="BP41" s="7"/>
      <c r="BQ41" s="7"/>
      <c r="BR41" s="7"/>
      <c r="BS41" s="7"/>
      <c r="BT41" s="7"/>
      <c r="BU41" s="7"/>
      <c r="BV41" s="7"/>
      <c r="BW41" s="7"/>
      <c r="BX41" s="13"/>
      <c r="BZ41" s="44"/>
    </row>
    <row r="42" spans="1:78" ht="12.75" customHeight="1" x14ac:dyDescent="0.2">
      <c r="A42" s="15" t="s">
        <v>68</v>
      </c>
      <c r="B42" s="27" t="s">
        <v>76</v>
      </c>
      <c r="C42" s="174" t="s">
        <v>76</v>
      </c>
      <c r="D42" s="27" t="s">
        <v>76</v>
      </c>
      <c r="E42" s="174" t="s">
        <v>76</v>
      </c>
      <c r="F42" s="27" t="s">
        <v>76</v>
      </c>
      <c r="G42" s="174" t="s">
        <v>76</v>
      </c>
      <c r="H42" s="27" t="s">
        <v>76</v>
      </c>
      <c r="I42" s="174" t="s">
        <v>76</v>
      </c>
      <c r="J42" s="27" t="s">
        <v>76</v>
      </c>
      <c r="K42" s="43" t="s">
        <v>76</v>
      </c>
      <c r="M42" s="15" t="s">
        <v>68</v>
      </c>
      <c r="N42" s="27" t="s">
        <v>76</v>
      </c>
      <c r="O42" s="174" t="s">
        <v>76</v>
      </c>
      <c r="P42" s="27" t="s">
        <v>76</v>
      </c>
      <c r="Q42" s="174" t="s">
        <v>76</v>
      </c>
      <c r="R42" s="27" t="s">
        <v>76</v>
      </c>
      <c r="S42" s="174" t="s">
        <v>76</v>
      </c>
      <c r="T42" s="27" t="s">
        <v>76</v>
      </c>
      <c r="U42" s="174" t="s">
        <v>76</v>
      </c>
      <c r="V42" s="27" t="s">
        <v>76</v>
      </c>
      <c r="W42" s="43" t="s">
        <v>76</v>
      </c>
      <c r="Z42" s="15" t="s">
        <v>68</v>
      </c>
      <c r="AA42" s="27" t="s">
        <v>76</v>
      </c>
      <c r="AB42" s="174" t="s">
        <v>76</v>
      </c>
      <c r="AC42" s="27" t="s">
        <v>76</v>
      </c>
      <c r="AD42" s="174" t="s">
        <v>76</v>
      </c>
      <c r="AE42" s="27" t="s">
        <v>76</v>
      </c>
      <c r="AF42" s="174" t="s">
        <v>76</v>
      </c>
      <c r="AG42" s="27" t="s">
        <v>76</v>
      </c>
      <c r="AH42" s="174" t="s">
        <v>76</v>
      </c>
      <c r="AI42" s="27" t="s">
        <v>76</v>
      </c>
      <c r="AJ42" s="43" t="s">
        <v>76</v>
      </c>
      <c r="AM42" s="155"/>
      <c r="AN42" s="15" t="s">
        <v>68</v>
      </c>
      <c r="AO42" s="27" t="s">
        <v>76</v>
      </c>
      <c r="AP42" s="174" t="s">
        <v>76</v>
      </c>
      <c r="AQ42" s="27" t="s">
        <v>76</v>
      </c>
      <c r="AR42" s="174" t="s">
        <v>76</v>
      </c>
      <c r="AS42" s="27" t="s">
        <v>76</v>
      </c>
      <c r="AT42" s="174" t="s">
        <v>76</v>
      </c>
      <c r="AU42" s="27" t="s">
        <v>76</v>
      </c>
      <c r="AV42" s="174" t="s">
        <v>76</v>
      </c>
      <c r="AW42" s="27" t="s">
        <v>76</v>
      </c>
      <c r="AX42" s="43" t="s">
        <v>76</v>
      </c>
      <c r="AZ42" s="155"/>
      <c r="BA42" s="15" t="s">
        <v>68</v>
      </c>
      <c r="BB42" s="27" t="s">
        <v>76</v>
      </c>
      <c r="BC42" s="174" t="s">
        <v>76</v>
      </c>
      <c r="BD42" s="27" t="s">
        <v>76</v>
      </c>
      <c r="BE42" s="174" t="s">
        <v>76</v>
      </c>
      <c r="BF42" s="27" t="s">
        <v>76</v>
      </c>
      <c r="BG42" s="174" t="s">
        <v>76</v>
      </c>
      <c r="BH42" s="27" t="s">
        <v>76</v>
      </c>
      <c r="BI42" s="174" t="s">
        <v>76</v>
      </c>
      <c r="BJ42" s="27" t="s">
        <v>76</v>
      </c>
      <c r="BK42" s="43" t="s">
        <v>76</v>
      </c>
      <c r="BM42" s="155"/>
      <c r="BN42" s="15" t="s">
        <v>68</v>
      </c>
      <c r="BO42" s="27" t="s">
        <v>76</v>
      </c>
      <c r="BP42" s="174" t="s">
        <v>76</v>
      </c>
      <c r="BQ42" s="27" t="s">
        <v>76</v>
      </c>
      <c r="BR42" s="174" t="s">
        <v>76</v>
      </c>
      <c r="BS42" s="27" t="s">
        <v>76</v>
      </c>
      <c r="BT42" s="174" t="s">
        <v>76</v>
      </c>
      <c r="BU42" s="27" t="s">
        <v>76</v>
      </c>
      <c r="BV42" s="174" t="s">
        <v>76</v>
      </c>
      <c r="BW42" s="27" t="s">
        <v>76</v>
      </c>
      <c r="BX42" s="43" t="s">
        <v>76</v>
      </c>
      <c r="BZ42" s="44"/>
    </row>
    <row r="43" spans="1:78" ht="12.75" customHeight="1" x14ac:dyDescent="0.2">
      <c r="A43" s="26" t="s">
        <v>316</v>
      </c>
      <c r="B43" s="117">
        <v>20.2056760970951</v>
      </c>
      <c r="C43" s="148">
        <v>1.77265692763773</v>
      </c>
      <c r="D43" s="117">
        <v>13.129990768038899</v>
      </c>
      <c r="E43" s="148">
        <v>1.55495769227403</v>
      </c>
      <c r="F43" s="117">
        <v>25.814393366260301</v>
      </c>
      <c r="G43" s="148">
        <v>1.5429465908444899</v>
      </c>
      <c r="H43" s="117">
        <v>20.3692523368411</v>
      </c>
      <c r="I43" s="148">
        <v>1.7379394096723599</v>
      </c>
      <c r="J43" s="117">
        <v>5.8809721307910898</v>
      </c>
      <c r="K43" s="50">
        <v>1.4032634201847101</v>
      </c>
      <c r="M43" s="26" t="s">
        <v>316</v>
      </c>
      <c r="N43" s="117">
        <v>21.417264438821899</v>
      </c>
      <c r="O43" s="148">
        <v>2.4424304842528102</v>
      </c>
      <c r="P43" s="117">
        <v>16.759771978422101</v>
      </c>
      <c r="Q43" s="148">
        <v>3.1621298871325498</v>
      </c>
      <c r="R43" s="117">
        <v>25.397355624345401</v>
      </c>
      <c r="S43" s="148">
        <v>1.85489734643088</v>
      </c>
      <c r="T43" s="117">
        <v>20.419284041144699</v>
      </c>
      <c r="U43" s="148">
        <v>1.82422298138775</v>
      </c>
      <c r="V43" s="117">
        <v>5.1718317782528498</v>
      </c>
      <c r="W43" s="50">
        <v>1.17405034028112</v>
      </c>
      <c r="Y43" s="210"/>
      <c r="Z43" s="26" t="s">
        <v>316</v>
      </c>
      <c r="AA43" s="117">
        <v>17.320247771658501</v>
      </c>
      <c r="AB43" s="148">
        <v>1.8073933105331399</v>
      </c>
      <c r="AC43" s="117">
        <v>13.092257654523401</v>
      </c>
      <c r="AD43" s="148">
        <v>1.5181725069115899</v>
      </c>
      <c r="AE43" s="117">
        <v>26.971456736174598</v>
      </c>
      <c r="AF43" s="148">
        <v>2.20446693605698</v>
      </c>
      <c r="AG43" s="117">
        <v>21.586874982067901</v>
      </c>
      <c r="AH43" s="148">
        <v>1.58361128972425</v>
      </c>
      <c r="AI43" s="117">
        <v>6.2216163638853503</v>
      </c>
      <c r="AJ43" s="50">
        <v>1.4607321459117699</v>
      </c>
      <c r="AM43" s="210"/>
      <c r="AN43" s="26" t="s">
        <v>316</v>
      </c>
      <c r="AO43" s="117">
        <v>24.1690138626929</v>
      </c>
      <c r="AP43" s="148">
        <v>2.9708792093148002</v>
      </c>
      <c r="AQ43" s="117">
        <v>13.128520629770801</v>
      </c>
      <c r="AR43" s="148">
        <v>2.6637904855957002</v>
      </c>
      <c r="AS43" s="117">
        <v>24.255719752218901</v>
      </c>
      <c r="AT43" s="148">
        <v>2.36923162115521</v>
      </c>
      <c r="AU43" s="117">
        <v>18.6846028161522</v>
      </c>
      <c r="AV43" s="148">
        <v>2.9749373423775798</v>
      </c>
      <c r="AW43" s="117">
        <v>5.4249097255939196</v>
      </c>
      <c r="AX43" s="50">
        <v>1.7132907992969599</v>
      </c>
      <c r="AZ43" s="210"/>
      <c r="BA43" s="26" t="s">
        <v>316</v>
      </c>
      <c r="BB43" s="117">
        <v>17.243645319186999</v>
      </c>
      <c r="BC43" s="148">
        <v>2.2238008607193498</v>
      </c>
      <c r="BD43" s="117">
        <v>15.1249599908154</v>
      </c>
      <c r="BE43" s="148">
        <v>2.63543942199049</v>
      </c>
      <c r="BF43" s="117">
        <v>27.502552024174602</v>
      </c>
      <c r="BG43" s="148">
        <v>2.3448837075854598</v>
      </c>
      <c r="BH43" s="117">
        <v>22.931109849239501</v>
      </c>
      <c r="BI43" s="148">
        <v>1.88832705896209</v>
      </c>
      <c r="BJ43" s="117">
        <v>6.2310033009208698</v>
      </c>
      <c r="BK43" s="50">
        <v>1.4035920881042601</v>
      </c>
      <c r="BM43" s="210"/>
      <c r="BN43" s="26" t="s">
        <v>316</v>
      </c>
      <c r="BO43" s="117">
        <v>31.635303963643899</v>
      </c>
      <c r="BP43" s="148">
        <v>4.0567607846202298</v>
      </c>
      <c r="BQ43" s="117">
        <v>20.892189160323198</v>
      </c>
      <c r="BR43" s="148">
        <v>4.7408358364180501</v>
      </c>
      <c r="BS43" s="117">
        <v>20.204381194266201</v>
      </c>
      <c r="BT43" s="148">
        <v>2.7454869573753502</v>
      </c>
      <c r="BU43" s="117">
        <v>14.1962336258246</v>
      </c>
      <c r="BV43" s="148">
        <v>2.93456297395625</v>
      </c>
      <c r="BW43" s="117">
        <v>2.5383312191718899</v>
      </c>
      <c r="BX43" s="50">
        <v>1.16710789219887</v>
      </c>
      <c r="BZ43" s="44"/>
    </row>
    <row r="44" spans="1:78" ht="118.5" customHeight="1" x14ac:dyDescent="0.2">
      <c r="A44" s="252" t="s">
        <v>47</v>
      </c>
      <c r="B44" s="252"/>
      <c r="C44" s="252"/>
      <c r="D44" s="252"/>
      <c r="E44" s="252"/>
      <c r="F44" s="252"/>
      <c r="G44" s="252"/>
      <c r="H44" s="252"/>
      <c r="I44" s="252"/>
      <c r="J44" s="252"/>
      <c r="K44" s="252"/>
      <c r="M44" s="268" t="s">
        <v>47</v>
      </c>
      <c r="N44" s="268"/>
      <c r="O44" s="268"/>
      <c r="P44" s="268"/>
      <c r="Q44" s="268"/>
      <c r="R44" s="268"/>
      <c r="S44" s="268"/>
      <c r="T44" s="268"/>
      <c r="U44" s="268"/>
      <c r="V44" s="268"/>
      <c r="W44" s="268"/>
      <c r="Z44" s="268" t="s">
        <v>47</v>
      </c>
      <c r="AA44" s="268"/>
      <c r="AB44" s="268"/>
      <c r="AC44" s="268"/>
      <c r="AD44" s="268"/>
      <c r="AE44" s="268"/>
      <c r="AF44" s="268"/>
      <c r="AG44" s="268"/>
      <c r="AH44" s="268"/>
      <c r="AI44" s="268"/>
      <c r="AJ44" s="268"/>
      <c r="AN44" s="268" t="s">
        <v>47</v>
      </c>
      <c r="AO44" s="268"/>
      <c r="AP44" s="268"/>
      <c r="AQ44" s="268"/>
      <c r="AR44" s="268"/>
      <c r="AS44" s="268"/>
      <c r="AT44" s="268"/>
      <c r="AU44" s="268"/>
      <c r="AV44" s="268"/>
      <c r="AW44" s="268"/>
      <c r="AX44" s="268"/>
      <c r="BA44" s="268" t="s">
        <v>47</v>
      </c>
      <c r="BB44" s="268"/>
      <c r="BC44" s="268"/>
      <c r="BD44" s="268"/>
      <c r="BE44" s="268"/>
      <c r="BF44" s="268"/>
      <c r="BG44" s="268"/>
      <c r="BH44" s="268"/>
      <c r="BI44" s="268"/>
      <c r="BJ44" s="268"/>
      <c r="BK44" s="268"/>
      <c r="BN44" s="268" t="s">
        <v>47</v>
      </c>
      <c r="BO44" s="268"/>
      <c r="BP44" s="268"/>
      <c r="BQ44" s="268"/>
      <c r="BR44" s="268"/>
      <c r="BS44" s="268"/>
      <c r="BT44" s="268"/>
      <c r="BU44" s="268"/>
      <c r="BV44" s="268"/>
      <c r="BW44" s="268"/>
      <c r="BX44" s="268"/>
    </row>
    <row r="45" spans="1:78" ht="98.25" customHeight="1" x14ac:dyDescent="0.2">
      <c r="A45" s="252" t="s">
        <v>317</v>
      </c>
      <c r="B45" s="252"/>
      <c r="C45" s="252"/>
      <c r="D45" s="252"/>
      <c r="E45" s="252"/>
      <c r="F45" s="252"/>
      <c r="G45" s="252"/>
      <c r="H45" s="252"/>
      <c r="I45" s="252"/>
      <c r="J45" s="252"/>
      <c r="K45" s="252"/>
      <c r="M45" s="252" t="s">
        <v>317</v>
      </c>
      <c r="N45" s="252"/>
      <c r="O45" s="252"/>
      <c r="P45" s="252"/>
      <c r="Q45" s="252"/>
      <c r="R45" s="252"/>
      <c r="S45" s="252"/>
      <c r="T45" s="252"/>
      <c r="U45" s="252"/>
      <c r="V45" s="252"/>
      <c r="W45" s="252"/>
      <c r="Z45" s="252" t="s">
        <v>317</v>
      </c>
      <c r="AA45" s="252"/>
      <c r="AB45" s="252"/>
      <c r="AC45" s="252"/>
      <c r="AD45" s="252"/>
      <c r="AE45" s="252"/>
      <c r="AF45" s="252"/>
      <c r="AG45" s="252"/>
      <c r="AH45" s="252"/>
      <c r="AI45" s="252"/>
      <c r="AJ45" s="252"/>
      <c r="AN45" s="252" t="s">
        <v>317</v>
      </c>
      <c r="AO45" s="252"/>
      <c r="AP45" s="252"/>
      <c r="AQ45" s="252"/>
      <c r="AR45" s="252"/>
      <c r="AS45" s="252"/>
      <c r="AT45" s="252"/>
      <c r="AU45" s="252"/>
      <c r="AV45" s="252"/>
      <c r="AW45" s="252"/>
      <c r="AX45" s="252"/>
      <c r="BA45" s="252" t="s">
        <v>317</v>
      </c>
      <c r="BB45" s="252"/>
      <c r="BC45" s="252"/>
      <c r="BD45" s="252"/>
      <c r="BE45" s="252"/>
      <c r="BF45" s="252"/>
      <c r="BG45" s="252"/>
      <c r="BH45" s="252"/>
      <c r="BI45" s="252"/>
      <c r="BJ45" s="252"/>
      <c r="BK45" s="252"/>
      <c r="BN45" s="252" t="s">
        <v>317</v>
      </c>
      <c r="BO45" s="252"/>
      <c r="BP45" s="252"/>
      <c r="BQ45" s="252"/>
      <c r="BR45" s="252"/>
      <c r="BS45" s="252"/>
      <c r="BT45" s="252"/>
      <c r="BU45" s="252"/>
      <c r="BV45" s="252"/>
      <c r="BW45" s="252"/>
      <c r="BX45" s="252"/>
    </row>
    <row r="46" spans="1:78" ht="12.75" customHeight="1" x14ac:dyDescent="0.2">
      <c r="A46" s="253" t="s">
        <v>215</v>
      </c>
      <c r="B46" s="253"/>
      <c r="C46" s="253"/>
      <c r="D46" s="253"/>
      <c r="E46" s="253"/>
      <c r="F46" s="253"/>
      <c r="G46" s="253"/>
      <c r="H46" s="253"/>
      <c r="I46" s="253"/>
      <c r="J46" s="253"/>
      <c r="K46" s="253"/>
      <c r="M46" s="253" t="s">
        <v>215</v>
      </c>
      <c r="N46" s="253"/>
      <c r="O46" s="253"/>
      <c r="P46" s="253"/>
      <c r="Q46" s="253"/>
      <c r="R46" s="253"/>
      <c r="S46" s="253"/>
      <c r="T46" s="253"/>
      <c r="U46" s="253"/>
      <c r="V46" s="253"/>
      <c r="W46" s="253"/>
      <c r="Z46" s="253" t="s">
        <v>215</v>
      </c>
      <c r="AA46" s="253"/>
      <c r="AB46" s="253"/>
      <c r="AC46" s="253"/>
      <c r="AD46" s="253"/>
      <c r="AE46" s="253"/>
      <c r="AF46" s="253"/>
      <c r="AG46" s="253"/>
      <c r="AH46" s="253"/>
      <c r="AI46" s="253"/>
      <c r="AJ46" s="253"/>
      <c r="AN46" s="253" t="s">
        <v>215</v>
      </c>
      <c r="AO46" s="253"/>
      <c r="AP46" s="253"/>
      <c r="AQ46" s="253"/>
      <c r="AR46" s="253"/>
      <c r="AS46" s="253"/>
      <c r="AT46" s="253"/>
      <c r="AU46" s="253"/>
      <c r="AV46" s="253"/>
      <c r="AW46" s="253"/>
      <c r="AX46" s="253"/>
      <c r="BA46" s="253" t="s">
        <v>215</v>
      </c>
      <c r="BB46" s="253"/>
      <c r="BC46" s="253"/>
      <c r="BD46" s="253"/>
      <c r="BE46" s="253"/>
      <c r="BF46" s="253"/>
      <c r="BG46" s="253"/>
      <c r="BH46" s="253"/>
      <c r="BI46" s="253"/>
      <c r="BJ46" s="253"/>
      <c r="BK46" s="253"/>
      <c r="BN46" s="253" t="s">
        <v>215</v>
      </c>
      <c r="BO46" s="253"/>
      <c r="BP46" s="253"/>
      <c r="BQ46" s="253"/>
      <c r="BR46" s="253"/>
      <c r="BS46" s="253"/>
      <c r="BT46" s="253"/>
      <c r="BU46" s="253"/>
      <c r="BV46" s="253"/>
      <c r="BW46" s="253"/>
      <c r="BX46" s="253"/>
    </row>
    <row r="47" spans="1:78" x14ac:dyDescent="0.2">
      <c r="A47" s="253"/>
      <c r="B47" s="253"/>
      <c r="C47" s="253"/>
      <c r="D47" s="253"/>
      <c r="E47" s="253"/>
      <c r="F47" s="253"/>
      <c r="G47" s="253"/>
      <c r="H47" s="253"/>
      <c r="I47" s="253"/>
      <c r="J47" s="253"/>
      <c r="K47" s="253"/>
      <c r="M47" s="253"/>
      <c r="N47" s="253"/>
      <c r="O47" s="253"/>
      <c r="P47" s="253"/>
      <c r="Q47" s="253"/>
      <c r="R47" s="253"/>
      <c r="S47" s="253"/>
      <c r="T47" s="253"/>
      <c r="U47" s="253"/>
      <c r="V47" s="253"/>
      <c r="W47" s="253"/>
      <c r="Z47" s="253"/>
      <c r="AA47" s="253"/>
      <c r="AB47" s="253"/>
      <c r="AC47" s="253"/>
      <c r="AD47" s="253"/>
      <c r="AE47" s="253"/>
      <c r="AF47" s="253"/>
      <c r="AG47" s="253"/>
      <c r="AH47" s="253"/>
      <c r="AI47" s="253"/>
      <c r="AJ47" s="253"/>
      <c r="AN47" s="253"/>
      <c r="AO47" s="253"/>
      <c r="AP47" s="253"/>
      <c r="AQ47" s="253"/>
      <c r="AR47" s="253"/>
      <c r="AS47" s="253"/>
      <c r="AT47" s="253"/>
      <c r="AU47" s="253"/>
      <c r="AV47" s="253"/>
      <c r="AW47" s="253"/>
      <c r="AX47" s="253"/>
      <c r="BA47" s="253"/>
      <c r="BB47" s="253"/>
      <c r="BC47" s="253"/>
      <c r="BD47" s="253"/>
      <c r="BE47" s="253"/>
      <c r="BF47" s="253"/>
      <c r="BG47" s="253"/>
      <c r="BH47" s="253"/>
      <c r="BI47" s="253"/>
      <c r="BJ47" s="253"/>
      <c r="BK47" s="253"/>
      <c r="BN47" s="253"/>
      <c r="BO47" s="253"/>
      <c r="BP47" s="253"/>
      <c r="BQ47" s="253"/>
      <c r="BR47" s="253"/>
      <c r="BS47" s="253"/>
      <c r="BT47" s="253"/>
      <c r="BU47" s="253"/>
      <c r="BV47" s="253"/>
      <c r="BW47" s="253"/>
      <c r="BX47" s="253"/>
    </row>
    <row r="48" spans="1:78" x14ac:dyDescent="0.2">
      <c r="A48" s="253"/>
      <c r="B48" s="253"/>
      <c r="C48" s="253"/>
      <c r="D48" s="253"/>
      <c r="E48" s="253"/>
      <c r="F48" s="253"/>
      <c r="G48" s="253"/>
      <c r="H48" s="253"/>
      <c r="I48" s="253"/>
      <c r="J48" s="253"/>
      <c r="K48" s="253"/>
      <c r="M48" s="253"/>
      <c r="N48" s="253"/>
      <c r="O48" s="253"/>
      <c r="P48" s="253"/>
      <c r="Q48" s="253"/>
      <c r="R48" s="253"/>
      <c r="S48" s="253"/>
      <c r="T48" s="253"/>
      <c r="U48" s="253"/>
      <c r="V48" s="253"/>
      <c r="W48" s="253"/>
      <c r="Z48" s="253"/>
      <c r="AA48" s="253"/>
      <c r="AB48" s="253"/>
      <c r="AC48" s="253"/>
      <c r="AD48" s="253"/>
      <c r="AE48" s="253"/>
      <c r="AF48" s="253"/>
      <c r="AG48" s="253"/>
      <c r="AH48" s="253"/>
      <c r="AI48" s="253"/>
      <c r="AJ48" s="253"/>
      <c r="AN48" s="253"/>
      <c r="AO48" s="253"/>
      <c r="AP48" s="253"/>
      <c r="AQ48" s="253"/>
      <c r="AR48" s="253"/>
      <c r="AS48" s="253"/>
      <c r="AT48" s="253"/>
      <c r="AU48" s="253"/>
      <c r="AV48" s="253"/>
      <c r="AW48" s="253"/>
      <c r="AX48" s="253"/>
      <c r="BA48" s="253"/>
      <c r="BB48" s="253"/>
      <c r="BC48" s="253"/>
      <c r="BD48" s="253"/>
      <c r="BE48" s="253"/>
      <c r="BF48" s="253"/>
      <c r="BG48" s="253"/>
      <c r="BH48" s="253"/>
      <c r="BI48" s="253"/>
      <c r="BJ48" s="253"/>
      <c r="BK48" s="253"/>
      <c r="BN48" s="253"/>
      <c r="BO48" s="253"/>
      <c r="BP48" s="253"/>
      <c r="BQ48" s="253"/>
      <c r="BR48" s="253"/>
      <c r="BS48" s="253"/>
      <c r="BT48" s="253"/>
      <c r="BU48" s="253"/>
      <c r="BV48" s="253"/>
      <c r="BW48" s="253"/>
      <c r="BX48" s="253"/>
    </row>
    <row r="49" spans="1:66" x14ac:dyDescent="0.2">
      <c r="A49" s="28" t="s">
        <v>48</v>
      </c>
      <c r="B49"/>
      <c r="C49"/>
      <c r="D49"/>
      <c r="E49"/>
      <c r="F49"/>
      <c r="G49"/>
      <c r="H49"/>
      <c r="M49" s="28" t="s">
        <v>48</v>
      </c>
      <c r="Z49" s="28" t="s">
        <v>48</v>
      </c>
      <c r="AN49" s="28" t="s">
        <v>48</v>
      </c>
      <c r="BA49" s="28" t="s">
        <v>48</v>
      </c>
      <c r="BN49" s="28" t="s">
        <v>48</v>
      </c>
    </row>
  </sheetData>
  <mergeCells count="60">
    <mergeCell ref="M45:W45"/>
    <mergeCell ref="Z45:AJ45"/>
    <mergeCell ref="BQ8:BR8"/>
    <mergeCell ref="BS8:BT8"/>
    <mergeCell ref="BU8:BV8"/>
    <mergeCell ref="AA8:AB8"/>
    <mergeCell ref="AC8:AD8"/>
    <mergeCell ref="AE8:AF8"/>
    <mergeCell ref="AG8:AH8"/>
    <mergeCell ref="AI8:AJ8"/>
    <mergeCell ref="BN46:BX48"/>
    <mergeCell ref="A44:K44"/>
    <mergeCell ref="M44:W44"/>
    <mergeCell ref="Z44:AJ44"/>
    <mergeCell ref="AN44:AX44"/>
    <mergeCell ref="BA44:BK44"/>
    <mergeCell ref="BN44:BX44"/>
    <mergeCell ref="A46:K48"/>
    <mergeCell ref="M46:W48"/>
    <mergeCell ref="Z46:AJ48"/>
    <mergeCell ref="AN46:AX48"/>
    <mergeCell ref="BA46:BK48"/>
    <mergeCell ref="A45:K45"/>
    <mergeCell ref="AN45:AX45"/>
    <mergeCell ref="BA45:BK45"/>
    <mergeCell ref="BN45:BX45"/>
    <mergeCell ref="BN2:BZ4"/>
    <mergeCell ref="N8:O8"/>
    <mergeCell ref="B7:K7"/>
    <mergeCell ref="N7:W7"/>
    <mergeCell ref="AA7:AJ7"/>
    <mergeCell ref="AO7:AX7"/>
    <mergeCell ref="B8:C8"/>
    <mergeCell ref="D8:E8"/>
    <mergeCell ref="F8:G8"/>
    <mergeCell ref="H8:I8"/>
    <mergeCell ref="J8:K8"/>
    <mergeCell ref="AS8:AT8"/>
    <mergeCell ref="P8:Q8"/>
    <mergeCell ref="R8:S8"/>
    <mergeCell ref="T8:U8"/>
    <mergeCell ref="V8:W8"/>
    <mergeCell ref="A2:L4"/>
    <mergeCell ref="M2:Y4"/>
    <mergeCell ref="Z2:AL4"/>
    <mergeCell ref="AN2:AZ4"/>
    <mergeCell ref="BA2:BM4"/>
    <mergeCell ref="BB7:BK7"/>
    <mergeCell ref="BO7:BX7"/>
    <mergeCell ref="AO8:AP8"/>
    <mergeCell ref="AQ8:AR8"/>
    <mergeCell ref="BW8:BX8"/>
    <mergeCell ref="AU8:AV8"/>
    <mergeCell ref="AW8:AX8"/>
    <mergeCell ref="BB8:BC8"/>
    <mergeCell ref="BD8:BE8"/>
    <mergeCell ref="BF8:BG8"/>
    <mergeCell ref="BH8:BI8"/>
    <mergeCell ref="BJ8:BK8"/>
    <mergeCell ref="BO8:BP8"/>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P49"/>
  <sheetViews>
    <sheetView zoomScaleNormal="100" workbookViewId="0">
      <selection activeCell="J43" sqref="J43"/>
    </sheetView>
  </sheetViews>
  <sheetFormatPr defaultRowHeight="12.75" x14ac:dyDescent="0.2"/>
  <cols>
    <col min="1" max="1" width="16.7109375" style="1" customWidth="1"/>
    <col min="2" max="10" width="7" style="1" customWidth="1"/>
    <col min="11" max="16384" width="9.140625" style="1"/>
  </cols>
  <sheetData>
    <row r="1" spans="1:16" x14ac:dyDescent="0.2">
      <c r="A1" s="2" t="s">
        <v>216</v>
      </c>
      <c r="B1" s="2"/>
      <c r="C1" s="2"/>
      <c r="D1" s="2"/>
      <c r="E1" s="2"/>
      <c r="F1" s="2"/>
      <c r="G1" s="2"/>
      <c r="H1" s="2"/>
      <c r="I1" s="2"/>
      <c r="J1" s="2"/>
    </row>
    <row r="2" spans="1:16" ht="12.75" customHeight="1" x14ac:dyDescent="0.2">
      <c r="A2" s="254" t="s">
        <v>217</v>
      </c>
      <c r="B2" s="254"/>
      <c r="C2" s="254"/>
      <c r="D2" s="254"/>
      <c r="E2" s="254"/>
      <c r="F2" s="254"/>
      <c r="G2" s="254"/>
      <c r="H2" s="254"/>
      <c r="I2" s="254"/>
      <c r="J2" s="254"/>
      <c r="K2" s="254"/>
    </row>
    <row r="3" spans="1:16" x14ac:dyDescent="0.2">
      <c r="A3" s="254"/>
      <c r="B3" s="254"/>
      <c r="C3" s="254"/>
      <c r="D3" s="254"/>
      <c r="E3" s="254"/>
      <c r="F3" s="254"/>
      <c r="G3" s="254"/>
      <c r="H3" s="254"/>
      <c r="I3" s="254"/>
      <c r="J3" s="254"/>
      <c r="K3" s="254"/>
    </row>
    <row r="4" spans="1:16" x14ac:dyDescent="0.2">
      <c r="A4" s="254"/>
      <c r="B4" s="254"/>
      <c r="C4" s="254"/>
      <c r="D4" s="254"/>
      <c r="E4" s="254"/>
      <c r="F4" s="254"/>
      <c r="G4" s="254"/>
      <c r="H4" s="254"/>
      <c r="I4" s="254"/>
      <c r="J4" s="254"/>
      <c r="K4" s="254"/>
    </row>
    <row r="5" spans="1:16" x14ac:dyDescent="0.2">
      <c r="A5" s="30"/>
      <c r="B5" s="30"/>
      <c r="C5" s="30"/>
      <c r="D5" s="30"/>
      <c r="E5" s="30"/>
      <c r="F5" s="30"/>
      <c r="G5" s="30"/>
      <c r="H5" s="30"/>
      <c r="I5" s="30"/>
      <c r="J5" s="30"/>
    </row>
    <row r="6" spans="1:16" ht="15" x14ac:dyDescent="0.25">
      <c r="A6" s="5"/>
      <c r="B6" s="5"/>
      <c r="C6" s="5"/>
      <c r="D6" s="51"/>
      <c r="E6" s="51"/>
      <c r="F6" s="51"/>
      <c r="G6" s="51"/>
      <c r="H6" s="51"/>
      <c r="I6" s="51"/>
      <c r="J6" s="51"/>
    </row>
    <row r="7" spans="1:16" x14ac:dyDescent="0.2">
      <c r="A7" s="7"/>
      <c r="B7" s="180"/>
      <c r="C7" s="180"/>
      <c r="D7" s="180"/>
      <c r="E7" s="180"/>
      <c r="F7" s="180"/>
      <c r="G7" s="180"/>
      <c r="H7" s="180"/>
      <c r="I7" s="180"/>
      <c r="J7" s="180"/>
      <c r="K7" s="6"/>
      <c r="L7" s="6"/>
      <c r="M7" s="6"/>
      <c r="N7" s="6"/>
      <c r="O7" s="6"/>
      <c r="P7" s="6"/>
    </row>
    <row r="8" spans="1:16" ht="72.75" customHeight="1" x14ac:dyDescent="0.2">
      <c r="A8"/>
      <c r="B8" s="250" t="s">
        <v>218</v>
      </c>
      <c r="C8" s="251"/>
      <c r="D8" s="250" t="s">
        <v>219</v>
      </c>
      <c r="E8" s="251"/>
      <c r="F8" s="250" t="s">
        <v>220</v>
      </c>
      <c r="G8" s="251"/>
      <c r="H8" s="250" t="s">
        <v>221</v>
      </c>
      <c r="I8" s="262"/>
      <c r="J8" s="251"/>
    </row>
    <row r="9" spans="1:16" s="11" customFormat="1" ht="12.75" customHeight="1" x14ac:dyDescent="0.2">
      <c r="A9" s="8"/>
      <c r="B9" s="9" t="s">
        <v>131</v>
      </c>
      <c r="C9" s="10" t="s">
        <v>67</v>
      </c>
      <c r="D9" s="9" t="s">
        <v>131</v>
      </c>
      <c r="E9" s="10" t="s">
        <v>67</v>
      </c>
      <c r="F9" s="9" t="s">
        <v>131</v>
      </c>
      <c r="G9" s="10" t="s">
        <v>67</v>
      </c>
      <c r="H9" s="140" t="s">
        <v>132</v>
      </c>
      <c r="I9" s="56" t="s">
        <v>67</v>
      </c>
      <c r="J9" s="10" t="s">
        <v>15</v>
      </c>
    </row>
    <row r="10" spans="1:16" x14ac:dyDescent="0.2">
      <c r="A10" s="12" t="s">
        <v>16</v>
      </c>
      <c r="B10" s="36"/>
      <c r="C10" s="36"/>
      <c r="D10" s="36"/>
      <c r="E10" s="36"/>
      <c r="F10" s="36"/>
      <c r="G10" s="36"/>
      <c r="H10" s="70"/>
      <c r="I10" s="70"/>
      <c r="J10" s="157"/>
    </row>
    <row r="11" spans="1:16" x14ac:dyDescent="0.2">
      <c r="A11" s="14" t="s">
        <v>17</v>
      </c>
      <c r="B11"/>
      <c r="C11"/>
      <c r="D11"/>
      <c r="E11"/>
      <c r="F11"/>
      <c r="G11"/>
      <c r="J11" s="38"/>
    </row>
    <row r="12" spans="1:16" x14ac:dyDescent="0.2">
      <c r="A12" s="15" t="s">
        <v>18</v>
      </c>
      <c r="B12" s="16">
        <v>270.56498719317699</v>
      </c>
      <c r="C12" s="42">
        <v>1.5302887950400801</v>
      </c>
      <c r="D12" s="16">
        <v>286.574505234752</v>
      </c>
      <c r="E12" s="42">
        <v>1.5609884731069501</v>
      </c>
      <c r="F12" s="16">
        <v>300.51382869872901</v>
      </c>
      <c r="G12" s="42">
        <v>1.379386243561</v>
      </c>
      <c r="H12" s="54">
        <f t="shared" ref="H12:H31" si="0">F12-B12</f>
        <v>29.948841505552025</v>
      </c>
      <c r="I12" s="143">
        <v>1.9765766359641599</v>
      </c>
      <c r="J12" s="186">
        <v>7.3737427242298921E-52</v>
      </c>
    </row>
    <row r="13" spans="1:16" ht="12.75" customHeight="1" x14ac:dyDescent="0.2">
      <c r="A13" s="15" t="s">
        <v>19</v>
      </c>
      <c r="B13" s="16">
        <v>248.51573111798899</v>
      </c>
      <c r="C13" s="42">
        <v>1.48198888668463</v>
      </c>
      <c r="D13" s="16">
        <v>273.69312399890299</v>
      </c>
      <c r="E13" s="42">
        <v>1.0383173728445201</v>
      </c>
      <c r="F13" s="16">
        <v>289.25913990271698</v>
      </c>
      <c r="G13" s="42">
        <v>1.51119174786681</v>
      </c>
      <c r="H13" s="54">
        <f t="shared" si="0"/>
        <v>40.74340878472799</v>
      </c>
      <c r="I13" s="57">
        <v>2.0838297982618701</v>
      </c>
      <c r="J13" s="186">
        <v>4.0105322244276683E-85</v>
      </c>
    </row>
    <row r="14" spans="1:16" x14ac:dyDescent="0.2">
      <c r="A14" s="15" t="s">
        <v>20</v>
      </c>
      <c r="B14" s="16">
        <v>252.595007168563</v>
      </c>
      <c r="C14" s="42">
        <v>1.0979545554147401</v>
      </c>
      <c r="D14" s="16">
        <v>276.15226290677202</v>
      </c>
      <c r="E14" s="42">
        <v>0.95491578251618803</v>
      </c>
      <c r="F14" s="16">
        <v>288.85942941525502</v>
      </c>
      <c r="G14" s="42">
        <v>0.85082165482677696</v>
      </c>
      <c r="H14" s="54">
        <f t="shared" si="0"/>
        <v>36.264422246692021</v>
      </c>
      <c r="I14" s="57">
        <v>1.4533166035451801</v>
      </c>
      <c r="J14" s="186">
        <v>2.001364514212377E-137</v>
      </c>
    </row>
    <row r="15" spans="1:16" x14ac:dyDescent="0.2">
      <c r="A15" s="15" t="s">
        <v>21</v>
      </c>
      <c r="B15" s="16">
        <v>252.48558845012101</v>
      </c>
      <c r="C15" s="42">
        <v>2.91696376427597</v>
      </c>
      <c r="D15" s="16">
        <v>273.90920282400202</v>
      </c>
      <c r="E15" s="42">
        <v>1.0952434873232799</v>
      </c>
      <c r="F15" s="16">
        <v>294.00964575139699</v>
      </c>
      <c r="G15" s="42">
        <v>2.6056497406272698</v>
      </c>
      <c r="H15" s="54">
        <f t="shared" si="0"/>
        <v>41.524057301275974</v>
      </c>
      <c r="I15" s="57">
        <v>3.8255113903289999</v>
      </c>
      <c r="J15" s="186">
        <v>1.9018949486132028E-27</v>
      </c>
    </row>
    <row r="16" spans="1:16" x14ac:dyDescent="0.2">
      <c r="A16" s="15" t="s">
        <v>22</v>
      </c>
      <c r="B16" s="16">
        <v>253.44262850830799</v>
      </c>
      <c r="C16" s="42">
        <v>1.17232759852846</v>
      </c>
      <c r="D16" s="16">
        <v>268.866668247961</v>
      </c>
      <c r="E16" s="42">
        <v>1.06236826267103</v>
      </c>
      <c r="F16" s="16">
        <v>290.23123652256299</v>
      </c>
      <c r="G16" s="42">
        <v>1.0463410135254201</v>
      </c>
      <c r="H16" s="54">
        <f t="shared" si="0"/>
        <v>36.788608014255004</v>
      </c>
      <c r="I16" s="57">
        <v>1.6190505473611101</v>
      </c>
      <c r="J16" s="186">
        <v>2.7772378304146929E-114</v>
      </c>
    </row>
    <row r="17" spans="1:10" x14ac:dyDescent="0.2">
      <c r="A17" s="15" t="s">
        <v>23</v>
      </c>
      <c r="B17" s="16">
        <v>261.40713785951499</v>
      </c>
      <c r="C17" s="42">
        <v>1.3029379177987701</v>
      </c>
      <c r="D17" s="16">
        <v>276.38995244959898</v>
      </c>
      <c r="E17" s="42">
        <v>1.1341975856828299</v>
      </c>
      <c r="F17" s="16">
        <v>291.17107990869499</v>
      </c>
      <c r="G17" s="42">
        <v>1.0458941568474001</v>
      </c>
      <c r="H17" s="54">
        <f t="shared" si="0"/>
        <v>29.763942049180002</v>
      </c>
      <c r="I17" s="57">
        <v>1.5433234477681099</v>
      </c>
      <c r="J17" s="186">
        <v>7.5946933765184091E-83</v>
      </c>
    </row>
    <row r="18" spans="1:10" x14ac:dyDescent="0.2">
      <c r="A18" s="15" t="s">
        <v>24</v>
      </c>
      <c r="B18" s="16">
        <v>270.33600057545601</v>
      </c>
      <c r="C18" s="42">
        <v>1.30072216312063</v>
      </c>
      <c r="D18" s="16">
        <v>295.20766528983501</v>
      </c>
      <c r="E18" s="42">
        <v>1.1518313579177699</v>
      </c>
      <c r="F18" s="16">
        <v>311.27595289386301</v>
      </c>
      <c r="G18" s="42">
        <v>1.7841426367897499</v>
      </c>
      <c r="H18" s="54">
        <f t="shared" si="0"/>
        <v>40.939952318406995</v>
      </c>
      <c r="I18" s="57">
        <v>2.4472433389306598</v>
      </c>
      <c r="J18" s="186">
        <v>8.134068890143246E-63</v>
      </c>
    </row>
    <row r="19" spans="1:10" x14ac:dyDescent="0.2">
      <c r="A19" s="15" t="s">
        <v>25</v>
      </c>
      <c r="B19" s="16">
        <v>246.324440817599</v>
      </c>
      <c r="C19" s="42">
        <v>0.93697747291858702</v>
      </c>
      <c r="D19" s="16">
        <v>271.27961043649401</v>
      </c>
      <c r="E19" s="42">
        <v>1.22789391849493</v>
      </c>
      <c r="F19" s="16">
        <v>294.45237310537999</v>
      </c>
      <c r="G19" s="42">
        <v>1.1862154110379399</v>
      </c>
      <c r="H19" s="54">
        <f t="shared" si="0"/>
        <v>48.127932287780993</v>
      </c>
      <c r="I19" s="57">
        <v>1.47476634466576</v>
      </c>
      <c r="J19" s="186">
        <v>1.3574976289445454E-233</v>
      </c>
    </row>
    <row r="20" spans="1:10" x14ac:dyDescent="0.2">
      <c r="A20" s="15" t="s">
        <v>26</v>
      </c>
      <c r="B20" s="16">
        <v>235.666098301158</v>
      </c>
      <c r="C20" s="42">
        <v>2.8657242134526899</v>
      </c>
      <c r="D20" s="16">
        <v>268.23200186851398</v>
      </c>
      <c r="E20" s="42">
        <v>1.19941179459977</v>
      </c>
      <c r="F20" s="16">
        <v>289.38011720725098</v>
      </c>
      <c r="G20" s="42">
        <v>1.3576966893022</v>
      </c>
      <c r="H20" s="54">
        <f t="shared" si="0"/>
        <v>53.714018906092974</v>
      </c>
      <c r="I20" s="57">
        <v>3.1069549665735199</v>
      </c>
      <c r="J20" s="186">
        <v>5.7667466054386392E-67</v>
      </c>
    </row>
    <row r="21" spans="1:10" x14ac:dyDescent="0.2">
      <c r="A21" s="15" t="s">
        <v>27</v>
      </c>
      <c r="B21" s="16">
        <v>254.687352874434</v>
      </c>
      <c r="C21" s="42">
        <v>1.26019221934382</v>
      </c>
      <c r="D21" s="16">
        <v>275.571400590704</v>
      </c>
      <c r="E21" s="42">
        <v>1.5209180842068</v>
      </c>
      <c r="F21" s="16">
        <v>288.37542576622701</v>
      </c>
      <c r="G21" s="42">
        <v>1.73184935437023</v>
      </c>
      <c r="H21" s="54">
        <f t="shared" si="0"/>
        <v>33.688072891793013</v>
      </c>
      <c r="I21" s="57">
        <v>2.1605306492601799</v>
      </c>
      <c r="J21" s="186">
        <v>8.2466739392520451E-55</v>
      </c>
    </row>
    <row r="22" spans="1:10" x14ac:dyDescent="0.2">
      <c r="A22" s="15" t="s">
        <v>28</v>
      </c>
      <c r="B22" s="16">
        <v>242.584871523506</v>
      </c>
      <c r="C22" s="42">
        <v>1.22994728398235</v>
      </c>
      <c r="D22" s="16">
        <v>268.22847478033799</v>
      </c>
      <c r="E22" s="42">
        <v>1.96142372661035</v>
      </c>
      <c r="F22" s="16">
        <v>282.47232461562601</v>
      </c>
      <c r="G22" s="42">
        <v>3.8495348309166402</v>
      </c>
      <c r="H22" s="54">
        <f t="shared" si="0"/>
        <v>39.887453092120012</v>
      </c>
      <c r="I22" s="57">
        <v>3.9361950882919201</v>
      </c>
      <c r="J22" s="186">
        <v>3.9236281091958816E-24</v>
      </c>
    </row>
    <row r="23" spans="1:10" x14ac:dyDescent="0.2">
      <c r="A23" s="15" t="s">
        <v>29</v>
      </c>
      <c r="B23" s="16">
        <v>278.61354705267399</v>
      </c>
      <c r="C23" s="42">
        <v>1.4827147341195599</v>
      </c>
      <c r="D23" s="16">
        <v>298.31976356465401</v>
      </c>
      <c r="E23" s="42">
        <v>0.99201591621279295</v>
      </c>
      <c r="F23" s="16">
        <v>310.133345733672</v>
      </c>
      <c r="G23" s="42">
        <v>1.06375000192961</v>
      </c>
      <c r="H23" s="54">
        <f t="shared" si="0"/>
        <v>31.519798680998008</v>
      </c>
      <c r="I23" s="57">
        <v>1.7539547642845299</v>
      </c>
      <c r="J23" s="186">
        <v>3.307065474794372E-72</v>
      </c>
    </row>
    <row r="24" spans="1:10" x14ac:dyDescent="0.2">
      <c r="A24" s="15" t="s">
        <v>31</v>
      </c>
      <c r="B24" s="16">
        <v>259.15308298813602</v>
      </c>
      <c r="C24" s="42">
        <v>0.757438087560938</v>
      </c>
      <c r="D24" s="16">
        <v>283.46530409950702</v>
      </c>
      <c r="E24" s="42">
        <v>1.05932186418326</v>
      </c>
      <c r="F24" s="16">
        <v>293.95724864396198</v>
      </c>
      <c r="G24" s="42">
        <v>1.2864392873730499</v>
      </c>
      <c r="H24" s="54">
        <f t="shared" si="0"/>
        <v>34.804165655825955</v>
      </c>
      <c r="I24" s="57">
        <v>1.4141985580696099</v>
      </c>
      <c r="J24" s="186">
        <v>9.7833900433015404E-134</v>
      </c>
    </row>
    <row r="25" spans="1:10" x14ac:dyDescent="0.2">
      <c r="A25" s="15" t="s">
        <v>32</v>
      </c>
      <c r="B25" s="16">
        <v>269.68880944042002</v>
      </c>
      <c r="C25" s="42">
        <v>1.04589279643752</v>
      </c>
      <c r="D25" s="16">
        <v>293.39479004605403</v>
      </c>
      <c r="E25" s="42">
        <v>1.45838338755235</v>
      </c>
      <c r="F25" s="16">
        <v>306.59105801542</v>
      </c>
      <c r="G25" s="42">
        <v>1.4529425057979199</v>
      </c>
      <c r="H25" s="54">
        <f t="shared" si="0"/>
        <v>36.902248574999987</v>
      </c>
      <c r="I25" s="57">
        <v>1.7766157576489601</v>
      </c>
      <c r="J25" s="186">
        <v>7.9513622786881248E-96</v>
      </c>
    </row>
    <row r="26" spans="1:10" x14ac:dyDescent="0.2">
      <c r="A26" s="15" t="s">
        <v>33</v>
      </c>
      <c r="B26" s="16">
        <v>259.30031818795402</v>
      </c>
      <c r="C26" s="42">
        <v>1.51023045348636</v>
      </c>
      <c r="D26" s="16">
        <v>278.95971425330498</v>
      </c>
      <c r="E26" s="42">
        <v>1.0053407451707199</v>
      </c>
      <c r="F26" s="16">
        <v>294.02038681959698</v>
      </c>
      <c r="G26" s="42">
        <v>1.2523953049703</v>
      </c>
      <c r="H26" s="54">
        <f t="shared" si="0"/>
        <v>34.72006863164296</v>
      </c>
      <c r="I26" s="57">
        <v>1.94907527547811</v>
      </c>
      <c r="J26" s="186">
        <v>5.6149602274604147E-71</v>
      </c>
    </row>
    <row r="27" spans="1:10" x14ac:dyDescent="0.2">
      <c r="A27" s="15" t="s">
        <v>34</v>
      </c>
      <c r="B27" s="16">
        <v>244.526752464542</v>
      </c>
      <c r="C27" s="42">
        <v>1.4867710600792901</v>
      </c>
      <c r="D27" s="16">
        <v>271.93010018231899</v>
      </c>
      <c r="E27" s="42">
        <v>0.92075451999259195</v>
      </c>
      <c r="F27" s="16">
        <v>295.66146895972599</v>
      </c>
      <c r="G27" s="42">
        <v>2.0849556779938601</v>
      </c>
      <c r="H27" s="54">
        <f t="shared" si="0"/>
        <v>51.134716495183994</v>
      </c>
      <c r="I27" s="57">
        <v>2.5883533532357501</v>
      </c>
      <c r="J27" s="186">
        <v>7.1918011339893345E-87</v>
      </c>
    </row>
    <row r="28" spans="1:10" x14ac:dyDescent="0.2">
      <c r="A28" s="15" t="s">
        <v>35</v>
      </c>
      <c r="B28" s="16">
        <v>253.79775877990599</v>
      </c>
      <c r="C28" s="42">
        <v>1.3096131474786501</v>
      </c>
      <c r="D28" s="16">
        <v>279.44819471894903</v>
      </c>
      <c r="E28" s="42">
        <v>0.84555797726600102</v>
      </c>
      <c r="F28" s="16">
        <v>294.310643878441</v>
      </c>
      <c r="G28" s="42">
        <v>1.6074340275409</v>
      </c>
      <c r="H28" s="54">
        <f t="shared" si="0"/>
        <v>40.512885098535008</v>
      </c>
      <c r="I28" s="57">
        <v>2.04363085553757</v>
      </c>
      <c r="J28" s="186">
        <v>1.8949528472619803E-87</v>
      </c>
    </row>
    <row r="29" spans="1:10" x14ac:dyDescent="0.2">
      <c r="A29" s="15" t="s">
        <v>36</v>
      </c>
      <c r="B29" s="16">
        <v>243.891290993697</v>
      </c>
      <c r="C29" s="42">
        <v>0.90503564380684998</v>
      </c>
      <c r="D29" s="16">
        <v>267.483378061677</v>
      </c>
      <c r="E29" s="42">
        <v>1.6198042762265801</v>
      </c>
      <c r="F29" s="16">
        <v>282.31514015296301</v>
      </c>
      <c r="G29" s="42">
        <v>1.7839422295821099</v>
      </c>
      <c r="H29" s="54">
        <f t="shared" si="0"/>
        <v>38.423849159266013</v>
      </c>
      <c r="I29" s="57">
        <v>2.0247551101573098</v>
      </c>
      <c r="J29" s="186">
        <v>2.644238554129829E-80</v>
      </c>
    </row>
    <row r="30" spans="1:10" x14ac:dyDescent="0.2">
      <c r="A30" s="15" t="s">
        <v>37</v>
      </c>
      <c r="B30" s="16">
        <v>263.548516243969</v>
      </c>
      <c r="C30" s="42">
        <v>1.29371005597649</v>
      </c>
      <c r="D30" s="16">
        <v>283.96822256067099</v>
      </c>
      <c r="E30" s="42">
        <v>1.65473565478427</v>
      </c>
      <c r="F30" s="16">
        <v>296.79656093152897</v>
      </c>
      <c r="G30" s="42">
        <v>1.28043078489724</v>
      </c>
      <c r="H30" s="54">
        <f t="shared" si="0"/>
        <v>33.248044687559968</v>
      </c>
      <c r="I30" s="57">
        <v>1.9287628789717399</v>
      </c>
      <c r="J30" s="186">
        <v>1.3839996632668269E-66</v>
      </c>
    </row>
    <row r="31" spans="1:10" x14ac:dyDescent="0.2">
      <c r="A31" s="15" t="s">
        <v>38</v>
      </c>
      <c r="B31" s="16">
        <v>233.24050037649801</v>
      </c>
      <c r="C31" s="42">
        <v>2.6489717146261298</v>
      </c>
      <c r="D31" s="16">
        <v>270.48314987056801</v>
      </c>
      <c r="E31" s="42">
        <v>1.42459879676832</v>
      </c>
      <c r="F31" s="16">
        <v>290.43992027670498</v>
      </c>
      <c r="G31" s="42">
        <v>1.5594542771999</v>
      </c>
      <c r="H31" s="54">
        <f t="shared" si="0"/>
        <v>57.199419900206976</v>
      </c>
      <c r="I31" s="57">
        <v>3.13747819541573</v>
      </c>
      <c r="J31" s="186">
        <v>2.9290121562100642E-74</v>
      </c>
    </row>
    <row r="32" spans="1:10" x14ac:dyDescent="0.2">
      <c r="A32" s="15"/>
      <c r="B32"/>
      <c r="C32"/>
      <c r="D32"/>
      <c r="E32"/>
      <c r="F32"/>
      <c r="G32"/>
      <c r="I32" s="60"/>
      <c r="J32" s="187"/>
    </row>
    <row r="33" spans="1:14" x14ac:dyDescent="0.2">
      <c r="A33" s="14" t="s">
        <v>39</v>
      </c>
      <c r="B33"/>
      <c r="C33"/>
      <c r="D33"/>
      <c r="E33"/>
      <c r="F33"/>
      <c r="G33"/>
      <c r="I33" s="60"/>
      <c r="J33" s="187"/>
    </row>
    <row r="34" spans="1:14" x14ac:dyDescent="0.2">
      <c r="A34" s="15" t="s">
        <v>40</v>
      </c>
      <c r="B34" s="16">
        <v>256.51215604306202</v>
      </c>
      <c r="C34" s="42">
        <v>1.2546538601213399</v>
      </c>
      <c r="D34" s="16">
        <v>282.70929289908099</v>
      </c>
      <c r="E34" s="42">
        <v>1.4149905591552601</v>
      </c>
      <c r="F34" s="16">
        <v>300.339686117219</v>
      </c>
      <c r="G34" s="42">
        <v>1.2918816998488101</v>
      </c>
      <c r="H34" s="54">
        <f>F34-B34</f>
        <v>43.827530074156982</v>
      </c>
      <c r="I34" s="57">
        <v>1.7836303412476799</v>
      </c>
      <c r="J34" s="186">
        <v>2.6060490143266181E-133</v>
      </c>
      <c r="K34"/>
    </row>
    <row r="35" spans="1:14" x14ac:dyDescent="0.2">
      <c r="A35" s="15" t="s">
        <v>41</v>
      </c>
      <c r="B35" s="16">
        <v>252.24937080290101</v>
      </c>
      <c r="C35" s="42">
        <v>1.7395943864889101</v>
      </c>
      <c r="D35" s="16">
        <v>281.69664835527499</v>
      </c>
      <c r="E35" s="42">
        <v>1.4319763042000599</v>
      </c>
      <c r="F35" s="16">
        <v>296.21454622560901</v>
      </c>
      <c r="G35" s="42">
        <v>1.75124450977612</v>
      </c>
      <c r="H35" s="54">
        <f>F35-B35</f>
        <v>43.965175422708</v>
      </c>
      <c r="I35" s="57">
        <v>2.5139401679434301</v>
      </c>
      <c r="J35" s="186">
        <v>1.7543170648014066E-68</v>
      </c>
      <c r="K35"/>
    </row>
    <row r="36" spans="1:14" x14ac:dyDescent="0.2">
      <c r="A36" s="15" t="s">
        <v>42</v>
      </c>
      <c r="B36" s="16">
        <v>253.263323831489</v>
      </c>
      <c r="C36" s="42">
        <v>2.3284805107214601</v>
      </c>
      <c r="D36" s="16">
        <v>275.53770961757101</v>
      </c>
      <c r="E36" s="42">
        <v>2.42135081321296</v>
      </c>
      <c r="F36" s="16">
        <v>295.675442568292</v>
      </c>
      <c r="G36" s="42">
        <v>2.8547324277825599</v>
      </c>
      <c r="H36" s="54">
        <f>F36-B36</f>
        <v>42.412118736802995</v>
      </c>
      <c r="I36" s="57">
        <v>2.9956014007206599</v>
      </c>
      <c r="J36" s="186">
        <v>1.6921238750183597E-45</v>
      </c>
      <c r="K36"/>
    </row>
    <row r="37" spans="1:14" x14ac:dyDescent="0.2">
      <c r="A37" s="15" t="s">
        <v>43</v>
      </c>
      <c r="B37" s="16">
        <v>252.30341605284099</v>
      </c>
      <c r="C37" s="42">
        <v>1.6579153290370201</v>
      </c>
      <c r="D37" s="16">
        <v>281.47622744546101</v>
      </c>
      <c r="E37" s="42">
        <v>1.3929628884811001</v>
      </c>
      <c r="F37" s="16">
        <v>296.201648692258</v>
      </c>
      <c r="G37" s="42">
        <v>1.7129602765720799</v>
      </c>
      <c r="H37" s="54">
        <f>F37-B37</f>
        <v>43.898232639417017</v>
      </c>
      <c r="I37" s="57">
        <v>2.4449756022573399</v>
      </c>
      <c r="J37" s="186">
        <v>4.4357916334138213E-72</v>
      </c>
      <c r="K37"/>
    </row>
    <row r="38" spans="1:14" x14ac:dyDescent="0.2">
      <c r="A38" s="20"/>
      <c r="B38"/>
      <c r="C38"/>
      <c r="D38"/>
      <c r="E38"/>
      <c r="F38"/>
      <c r="G38"/>
      <c r="I38" s="60"/>
      <c r="J38" s="187"/>
      <c r="K38"/>
    </row>
    <row r="39" spans="1:14" x14ac:dyDescent="0.2">
      <c r="A39" s="14" t="s">
        <v>44</v>
      </c>
      <c r="B39" s="64">
        <f>AVERAGE(B12:B19,B20:B31,B34,B37)</f>
        <v>254.69027240970564</v>
      </c>
      <c r="C39" s="143">
        <f>SQRT(SUMSQ(C12:C19,C20:C31,C34,C37)/(COUNT(C12:C19,C20:C31,C34,C37)*COUNT(C12:C19,C20:C31,C34,C37)))</f>
        <v>0.33744413290690206</v>
      </c>
      <c r="D39" s="64">
        <f>AVERAGE(D12:D19,D20:D31,D34,D37)</f>
        <v>278.44286392409634</v>
      </c>
      <c r="E39" s="143">
        <f>SQRT(SUMSQ(E12:E19,E20:E31,E34,E37)/(COUNT(E12:E19,E20:E31,E34,E37)*COUNT(E12:E19,E20:E31,E34,E37)))</f>
        <v>0.27504767681300435</v>
      </c>
      <c r="F39" s="64">
        <f>AVERAGE(F12:F19,F20:F31,F34,F37)</f>
        <v>294.58034827314526</v>
      </c>
      <c r="G39" s="143">
        <f>SQRT(SUMSQ(G12:G19,G20:G31,G34,G37)/(COUNT(G12:G19,G20:G31,G34,G37)*COUNT(G12:G19,G20:G31,G34,G37)))</f>
        <v>0.36191131749240779</v>
      </c>
      <c r="H39" s="64">
        <f>F39-B39</f>
        <v>39.89007586343962</v>
      </c>
      <c r="I39" s="213">
        <f>SQRT(SUMSQ(I12:I19,I20:I31,I34,I37)/(COUNT(I12:I19,I20:I31,I34,I37)*COUNT(I12:I19,I20:I31,I34,I37)))</f>
        <v>0.49315147475899362</v>
      </c>
      <c r="J39" s="206">
        <f>TDIST(ABS(H39)/I39,100000,2)</f>
        <v>0</v>
      </c>
    </row>
    <row r="40" spans="1:14" x14ac:dyDescent="0.2">
      <c r="A40" s="31"/>
      <c r="B40" s="122"/>
      <c r="C40" s="122"/>
      <c r="D40" s="122"/>
      <c r="E40" s="122"/>
      <c r="F40" s="122"/>
      <c r="G40" s="122"/>
      <c r="H40" s="120"/>
      <c r="I40" s="214"/>
      <c r="J40" s="215"/>
    </row>
    <row r="41" spans="1:14" x14ac:dyDescent="0.2">
      <c r="A41" s="25" t="s">
        <v>45</v>
      </c>
      <c r="B41" s="7"/>
      <c r="C41" s="7"/>
      <c r="D41" s="7"/>
      <c r="E41" s="7"/>
      <c r="F41" s="7"/>
      <c r="G41" s="7"/>
      <c r="H41" s="6"/>
      <c r="I41" s="65"/>
      <c r="J41" s="187"/>
    </row>
    <row r="42" spans="1:14" ht="12.75" customHeight="1" x14ac:dyDescent="0.2">
      <c r="A42" s="15" t="s">
        <v>68</v>
      </c>
      <c r="B42" s="27">
        <v>264.17127486714998</v>
      </c>
      <c r="C42" s="174">
        <v>1.11974278057944</v>
      </c>
      <c r="D42" s="27">
        <v>272.10093430913599</v>
      </c>
      <c r="E42" s="174">
        <v>1.68478059209923</v>
      </c>
      <c r="F42" s="27">
        <v>279.89886345825801</v>
      </c>
      <c r="G42" s="174">
        <v>1.5699408645163799</v>
      </c>
      <c r="H42" s="64">
        <f>F42-B42</f>
        <v>15.727588591108031</v>
      </c>
      <c r="I42" s="213">
        <v>1.9465751148030399</v>
      </c>
      <c r="J42" s="186">
        <v>6.5167573682396213E-16</v>
      </c>
    </row>
    <row r="43" spans="1:14" ht="12.75" customHeight="1" x14ac:dyDescent="0.2">
      <c r="A43" s="26" t="s">
        <v>316</v>
      </c>
      <c r="B43" s="117">
        <v>268.91115012467901</v>
      </c>
      <c r="C43" s="148">
        <v>3.1115220998192399</v>
      </c>
      <c r="D43" s="117">
        <v>275.55424847264698</v>
      </c>
      <c r="E43" s="148">
        <v>3.0967254643901199</v>
      </c>
      <c r="F43" s="117">
        <v>280.44192602145398</v>
      </c>
      <c r="G43" s="148">
        <v>3.83726577641555</v>
      </c>
      <c r="H43" s="22">
        <v>11.530775896774969</v>
      </c>
      <c r="I43" s="61">
        <v>4.1646086703236902</v>
      </c>
      <c r="J43" s="188">
        <v>5.6271169392722274E-3</v>
      </c>
    </row>
    <row r="44" spans="1:14" ht="106.5" customHeight="1" x14ac:dyDescent="0.2">
      <c r="A44" s="252" t="s">
        <v>47</v>
      </c>
      <c r="B44" s="252"/>
      <c r="C44" s="252"/>
      <c r="D44" s="252"/>
      <c r="E44" s="252"/>
      <c r="F44" s="252"/>
      <c r="G44" s="252"/>
      <c r="H44" s="252"/>
      <c r="I44" s="252"/>
      <c r="J44" s="252"/>
      <c r="K44" s="149"/>
      <c r="L44" s="149"/>
      <c r="M44" s="149"/>
      <c r="N44" s="6"/>
    </row>
    <row r="45" spans="1:14" ht="71.25" customHeight="1" x14ac:dyDescent="0.2">
      <c r="A45" s="252" t="s">
        <v>317</v>
      </c>
      <c r="B45" s="252"/>
      <c r="C45" s="252"/>
      <c r="D45" s="252"/>
      <c r="E45" s="252"/>
      <c r="F45" s="252"/>
      <c r="G45" s="252"/>
      <c r="H45" s="252"/>
      <c r="I45" s="252"/>
      <c r="J45" s="252"/>
      <c r="K45" s="149"/>
    </row>
    <row r="46" spans="1:14" ht="21.75" customHeight="1" x14ac:dyDescent="0.2">
      <c r="A46" s="276" t="s">
        <v>318</v>
      </c>
      <c r="B46" s="276"/>
      <c r="C46" s="276"/>
      <c r="D46" s="276"/>
      <c r="E46" s="276"/>
      <c r="F46" s="276"/>
      <c r="G46" s="276"/>
      <c r="H46" s="276"/>
      <c r="I46" s="276"/>
      <c r="J46" s="276"/>
    </row>
    <row r="47" spans="1:14" x14ac:dyDescent="0.2">
      <c r="A47" s="52"/>
      <c r="B47" s="29"/>
    </row>
    <row r="49" spans="1:1" x14ac:dyDescent="0.2">
      <c r="A49" s="28" t="s">
        <v>48</v>
      </c>
    </row>
  </sheetData>
  <mergeCells count="8">
    <mergeCell ref="A44:J44"/>
    <mergeCell ref="A45:J45"/>
    <mergeCell ref="A46:J46"/>
    <mergeCell ref="A2:K4"/>
    <mergeCell ref="B8:C8"/>
    <mergeCell ref="D8:E8"/>
    <mergeCell ref="F8:G8"/>
    <mergeCell ref="H8:J8"/>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P54"/>
  <sheetViews>
    <sheetView zoomScaleNormal="100" workbookViewId="0">
      <selection activeCell="N40" sqref="N40"/>
    </sheetView>
  </sheetViews>
  <sheetFormatPr defaultRowHeight="12.75" x14ac:dyDescent="0.2"/>
  <cols>
    <col min="1" max="1" width="16.7109375" style="1" customWidth="1"/>
    <col min="2" max="10" width="7" style="1" customWidth="1"/>
    <col min="11" max="16384" width="9.140625" style="1"/>
  </cols>
  <sheetData>
    <row r="1" spans="1:16" x14ac:dyDescent="0.2">
      <c r="A1" s="2" t="s">
        <v>222</v>
      </c>
      <c r="B1" s="2"/>
      <c r="C1" s="2"/>
      <c r="D1" s="2"/>
      <c r="E1" s="2"/>
      <c r="F1" s="2"/>
      <c r="G1" s="2"/>
      <c r="H1" s="2"/>
      <c r="I1" s="2"/>
      <c r="J1" s="2"/>
    </row>
    <row r="2" spans="1:16" ht="12.75" customHeight="1" x14ac:dyDescent="0.2">
      <c r="A2" s="249" t="s">
        <v>223</v>
      </c>
      <c r="B2" s="249"/>
      <c r="C2" s="249"/>
      <c r="D2" s="249"/>
      <c r="E2" s="249"/>
      <c r="F2" s="249"/>
      <c r="G2" s="249"/>
      <c r="H2" s="249"/>
      <c r="I2" s="249"/>
      <c r="J2" s="249"/>
      <c r="K2" s="249"/>
      <c r="L2" s="3"/>
      <c r="M2" s="3"/>
      <c r="N2" s="3"/>
      <c r="O2" s="3"/>
    </row>
    <row r="3" spans="1:16" x14ac:dyDescent="0.2">
      <c r="A3" s="249"/>
      <c r="B3" s="249"/>
      <c r="C3" s="249"/>
      <c r="D3" s="249"/>
      <c r="E3" s="249"/>
      <c r="F3" s="249"/>
      <c r="G3" s="249"/>
      <c r="H3" s="249"/>
      <c r="I3" s="249"/>
      <c r="J3" s="249"/>
      <c r="K3" s="249"/>
      <c r="L3" s="3"/>
      <c r="M3" s="3"/>
      <c r="N3" s="3"/>
      <c r="O3" s="3"/>
    </row>
    <row r="4" spans="1:16" x14ac:dyDescent="0.2">
      <c r="A4" s="249"/>
      <c r="B4" s="249"/>
      <c r="C4" s="249"/>
      <c r="D4" s="249"/>
      <c r="E4" s="249"/>
      <c r="F4" s="249"/>
      <c r="G4" s="249"/>
      <c r="H4" s="249"/>
      <c r="I4" s="249"/>
      <c r="J4" s="249"/>
      <c r="K4" s="249"/>
      <c r="L4" s="30"/>
      <c r="M4" s="30"/>
      <c r="N4" s="30"/>
      <c r="O4" s="30"/>
    </row>
    <row r="5" spans="1:16" x14ac:dyDescent="0.2">
      <c r="A5" s="30"/>
      <c r="B5" s="30"/>
      <c r="C5" s="30"/>
      <c r="D5" s="30"/>
      <c r="E5" s="30"/>
      <c r="F5" s="30"/>
      <c r="G5" s="30"/>
      <c r="H5" s="30"/>
      <c r="I5" s="30"/>
      <c r="J5" s="30"/>
      <c r="K5" s="30"/>
      <c r="L5" s="30"/>
      <c r="M5" s="30"/>
      <c r="N5" s="30"/>
      <c r="O5" s="30"/>
    </row>
    <row r="6" spans="1:16" ht="15" x14ac:dyDescent="0.25">
      <c r="C6" s="5"/>
      <c r="D6" s="51"/>
      <c r="E6" s="51"/>
      <c r="F6" s="51"/>
      <c r="G6" s="51"/>
      <c r="H6" s="51"/>
      <c r="I6" s="51"/>
      <c r="J6" s="51"/>
    </row>
    <row r="7" spans="1:16" x14ac:dyDescent="0.2">
      <c r="A7" s="7"/>
      <c r="B7" s="180"/>
      <c r="C7" s="180"/>
      <c r="D7" s="180"/>
      <c r="E7" s="180"/>
      <c r="F7" s="180"/>
      <c r="G7" s="180"/>
      <c r="H7" s="180"/>
      <c r="I7" s="180"/>
      <c r="J7" s="180"/>
      <c r="K7" s="150"/>
      <c r="L7" s="150"/>
      <c r="M7" s="150"/>
      <c r="N7" s="150"/>
      <c r="O7" s="150"/>
      <c r="P7" s="6"/>
    </row>
    <row r="8" spans="1:16" ht="66.75" customHeight="1" x14ac:dyDescent="0.2">
      <c r="A8"/>
      <c r="B8" s="250" t="s">
        <v>218</v>
      </c>
      <c r="C8" s="251"/>
      <c r="D8" s="250" t="s">
        <v>219</v>
      </c>
      <c r="E8" s="251"/>
      <c r="F8" s="250" t="s">
        <v>220</v>
      </c>
      <c r="G8" s="251"/>
      <c r="H8" s="250" t="s">
        <v>221</v>
      </c>
      <c r="I8" s="262"/>
      <c r="J8" s="251"/>
    </row>
    <row r="9" spans="1:16" s="11" customFormat="1" ht="15" customHeight="1" x14ac:dyDescent="0.2">
      <c r="A9" s="8"/>
      <c r="B9" s="9" t="s">
        <v>131</v>
      </c>
      <c r="C9" s="10" t="s">
        <v>67</v>
      </c>
      <c r="D9" s="9" t="s">
        <v>131</v>
      </c>
      <c r="E9" s="10" t="s">
        <v>67</v>
      </c>
      <c r="F9" s="9" t="s">
        <v>131</v>
      </c>
      <c r="G9" s="10" t="s">
        <v>67</v>
      </c>
      <c r="H9" s="140" t="s">
        <v>132</v>
      </c>
      <c r="I9" s="56" t="s">
        <v>67</v>
      </c>
      <c r="J9" s="10" t="s">
        <v>15</v>
      </c>
    </row>
    <row r="10" spans="1:16" x14ac:dyDescent="0.2">
      <c r="A10" s="12" t="s">
        <v>16</v>
      </c>
      <c r="B10" s="36"/>
      <c r="C10" s="36"/>
      <c r="D10" s="36"/>
      <c r="E10" s="36"/>
      <c r="F10" s="36"/>
      <c r="G10" s="36"/>
      <c r="H10" s="70"/>
      <c r="I10" s="70"/>
      <c r="J10" s="157"/>
    </row>
    <row r="11" spans="1:16" x14ac:dyDescent="0.2">
      <c r="A11" s="14" t="s">
        <v>17</v>
      </c>
      <c r="B11"/>
      <c r="C11"/>
      <c r="D11"/>
      <c r="E11"/>
      <c r="F11"/>
      <c r="G11"/>
      <c r="J11" s="38"/>
    </row>
    <row r="12" spans="1:16" x14ac:dyDescent="0.2">
      <c r="A12" s="15" t="s">
        <v>18</v>
      </c>
      <c r="B12" s="16">
        <v>256.386298437015</v>
      </c>
      <c r="C12" s="42">
        <v>1.56612963322767</v>
      </c>
      <c r="D12" s="16">
        <v>273.58697256996402</v>
      </c>
      <c r="E12" s="42">
        <v>1.8309203478215901</v>
      </c>
      <c r="F12" s="16">
        <v>291.09950811834102</v>
      </c>
      <c r="G12" s="42">
        <v>1.6274206542807901</v>
      </c>
      <c r="H12" s="54">
        <f t="shared" ref="H12:H31" si="0">F12-B12</f>
        <v>34.71320968132602</v>
      </c>
      <c r="I12" s="143">
        <v>2.2239253051729801</v>
      </c>
      <c r="J12" s="186">
        <v>6.3336356210275903E-55</v>
      </c>
    </row>
    <row r="13" spans="1:16" ht="12.75" customHeight="1" x14ac:dyDescent="0.2">
      <c r="A13" s="15" t="s">
        <v>19</v>
      </c>
      <c r="B13" s="16">
        <v>254.59144057093999</v>
      </c>
      <c r="C13" s="42">
        <v>1.69453146584548</v>
      </c>
      <c r="D13" s="16">
        <v>279.55856300835597</v>
      </c>
      <c r="E13" s="42">
        <v>1.2561012413347601</v>
      </c>
      <c r="F13" s="16">
        <v>294.83703200547899</v>
      </c>
      <c r="G13" s="42">
        <v>1.8548522148340101</v>
      </c>
      <c r="H13" s="54">
        <f t="shared" si="0"/>
        <v>40.245591434538994</v>
      </c>
      <c r="I13" s="57">
        <v>2.4394486346201498</v>
      </c>
      <c r="J13" s="186">
        <v>3.8316870829472141E-61</v>
      </c>
    </row>
    <row r="14" spans="1:16" x14ac:dyDescent="0.2">
      <c r="A14" s="15" t="s">
        <v>20</v>
      </c>
      <c r="B14" s="16">
        <v>243.111657784881</v>
      </c>
      <c r="C14" s="42">
        <v>1.42293779870424</v>
      </c>
      <c r="D14" s="16">
        <v>266.882946699081</v>
      </c>
      <c r="E14" s="42">
        <v>1.04260031792958</v>
      </c>
      <c r="F14" s="16">
        <v>282.815754100601</v>
      </c>
      <c r="G14" s="42">
        <v>0.88548124285016605</v>
      </c>
      <c r="H14" s="54">
        <f t="shared" si="0"/>
        <v>39.704096315719994</v>
      </c>
      <c r="I14" s="57">
        <v>1.6415383644311199</v>
      </c>
      <c r="J14" s="186">
        <v>3.0579605756455292E-129</v>
      </c>
    </row>
    <row r="15" spans="1:16" x14ac:dyDescent="0.2">
      <c r="A15" s="15" t="s">
        <v>21</v>
      </c>
      <c r="B15" s="16">
        <v>249.682339826754</v>
      </c>
      <c r="C15" s="42">
        <v>3.2426187932279</v>
      </c>
      <c r="D15" s="16">
        <v>276.06104556669999</v>
      </c>
      <c r="E15" s="42">
        <v>1.1129200881750501</v>
      </c>
      <c r="F15" s="16">
        <v>299.59328131318603</v>
      </c>
      <c r="G15" s="42">
        <v>2.2337799369149498</v>
      </c>
      <c r="H15" s="54">
        <f t="shared" si="0"/>
        <v>49.910941486432023</v>
      </c>
      <c r="I15" s="57">
        <v>4.0252478216330303</v>
      </c>
      <c r="J15" s="186">
        <v>2.6392755993281276E-35</v>
      </c>
    </row>
    <row r="16" spans="1:16" x14ac:dyDescent="0.2">
      <c r="A16" s="15" t="s">
        <v>22</v>
      </c>
      <c r="B16" s="16">
        <v>262.97947848925497</v>
      </c>
      <c r="C16" s="42">
        <v>1.47202893348487</v>
      </c>
      <c r="D16" s="16">
        <v>276.68859542082299</v>
      </c>
      <c r="E16" s="42">
        <v>1.1745288104188001</v>
      </c>
      <c r="F16" s="16">
        <v>295.75607979505497</v>
      </c>
      <c r="G16" s="42">
        <v>1.1941404879446</v>
      </c>
      <c r="H16" s="54">
        <f t="shared" si="0"/>
        <v>32.7766013058</v>
      </c>
      <c r="I16" s="57">
        <v>1.8750570904698101</v>
      </c>
      <c r="J16" s="186">
        <v>2.0450188619455313E-68</v>
      </c>
    </row>
    <row r="17" spans="1:10" x14ac:dyDescent="0.2">
      <c r="A17" s="15" t="s">
        <v>23</v>
      </c>
      <c r="B17" s="16">
        <v>258.08011035871601</v>
      </c>
      <c r="C17" s="42">
        <v>1.1909341755806599</v>
      </c>
      <c r="D17" s="16">
        <v>273.49570213790503</v>
      </c>
      <c r="E17" s="42">
        <v>0.95440418641635405</v>
      </c>
      <c r="F17" s="16">
        <v>289.59366669899902</v>
      </c>
      <c r="G17" s="42">
        <v>1.0516475547752999</v>
      </c>
      <c r="H17" s="54">
        <f t="shared" si="0"/>
        <v>31.513556340283003</v>
      </c>
      <c r="I17" s="57">
        <v>1.6514808571295301</v>
      </c>
      <c r="J17" s="186">
        <v>3.8043309650033392E-81</v>
      </c>
    </row>
    <row r="18" spans="1:10" x14ac:dyDescent="0.2">
      <c r="A18" s="15" t="s">
        <v>24</v>
      </c>
      <c r="B18" s="16">
        <v>267.19202220169899</v>
      </c>
      <c r="C18" s="42">
        <v>1.21201298792209</v>
      </c>
      <c r="D18" s="16">
        <v>288.44993498149</v>
      </c>
      <c r="E18" s="42">
        <v>1.15645944670642</v>
      </c>
      <c r="F18" s="16">
        <v>304.26523410751702</v>
      </c>
      <c r="G18" s="42">
        <v>1.89903162530992</v>
      </c>
      <c r="H18" s="54">
        <f t="shared" si="0"/>
        <v>37.073211905818027</v>
      </c>
      <c r="I18" s="57">
        <v>2.2966721297283699</v>
      </c>
      <c r="J18" s="186">
        <v>1.3005225474990695E-58</v>
      </c>
    </row>
    <row r="19" spans="1:10" x14ac:dyDescent="0.2">
      <c r="A19" s="15" t="s">
        <v>25</v>
      </c>
      <c r="B19" s="16">
        <v>236.96580868036199</v>
      </c>
      <c r="C19" s="42">
        <v>0.99938821866001004</v>
      </c>
      <c r="D19" s="16">
        <v>265.90005137902199</v>
      </c>
      <c r="E19" s="42">
        <v>1.1655806233247501</v>
      </c>
      <c r="F19" s="16">
        <v>290.59444550184497</v>
      </c>
      <c r="G19" s="42">
        <v>1.3697154767826001</v>
      </c>
      <c r="H19" s="54">
        <f t="shared" si="0"/>
        <v>53.628636821482985</v>
      </c>
      <c r="I19" s="57">
        <v>1.67406133784799</v>
      </c>
      <c r="J19" s="186">
        <v>3.5905915002193935E-225</v>
      </c>
    </row>
    <row r="20" spans="1:10" x14ac:dyDescent="0.2">
      <c r="A20" s="15" t="s">
        <v>26</v>
      </c>
      <c r="B20" s="16">
        <v>232.52954494474901</v>
      </c>
      <c r="C20" s="42">
        <v>3.4682486957694398</v>
      </c>
      <c r="D20" s="16">
        <v>270.77755102722602</v>
      </c>
      <c r="E20" s="42">
        <v>1.40280603982684</v>
      </c>
      <c r="F20" s="16">
        <v>292.74717101837098</v>
      </c>
      <c r="G20" s="42">
        <v>1.46546078508822</v>
      </c>
      <c r="H20" s="54">
        <f t="shared" si="0"/>
        <v>60.217626073621972</v>
      </c>
      <c r="I20" s="57">
        <v>3.7977794705346799</v>
      </c>
      <c r="J20" s="186">
        <v>1.2784749072765066E-56</v>
      </c>
    </row>
    <row r="21" spans="1:10" x14ac:dyDescent="0.2">
      <c r="A21" s="15" t="s">
        <v>27</v>
      </c>
      <c r="B21" s="16">
        <v>243.053147934588</v>
      </c>
      <c r="C21" s="42">
        <v>1.47915527415256</v>
      </c>
      <c r="D21" s="16">
        <v>264.45016737806702</v>
      </c>
      <c r="E21" s="42">
        <v>1.7351177321785201</v>
      </c>
      <c r="F21" s="16">
        <v>280.33947561611598</v>
      </c>
      <c r="G21" s="42">
        <v>1.9274125345591699</v>
      </c>
      <c r="H21" s="54">
        <f t="shared" si="0"/>
        <v>37.286327681527979</v>
      </c>
      <c r="I21" s="57">
        <v>2.6215200994139498</v>
      </c>
      <c r="J21" s="186">
        <v>6.6136746452423029E-46</v>
      </c>
    </row>
    <row r="22" spans="1:10" x14ac:dyDescent="0.2">
      <c r="A22" s="15" t="s">
        <v>28</v>
      </c>
      <c r="B22" s="16">
        <v>238.61806779054601</v>
      </c>
      <c r="C22" s="42">
        <v>1.17723678872519</v>
      </c>
      <c r="D22" s="16">
        <v>267.24277423964998</v>
      </c>
      <c r="E22" s="42">
        <v>1.88670998636564</v>
      </c>
      <c r="F22" s="16">
        <v>278.40996183381702</v>
      </c>
      <c r="G22" s="42">
        <v>3.4486953800290099</v>
      </c>
      <c r="H22" s="54">
        <f t="shared" si="0"/>
        <v>39.791894043271014</v>
      </c>
      <c r="I22" s="57">
        <v>3.4522085507265898</v>
      </c>
      <c r="J22" s="186">
        <v>9.7018081270827553E-31</v>
      </c>
    </row>
    <row r="23" spans="1:10" x14ac:dyDescent="0.2">
      <c r="A23" s="15" t="s">
        <v>29</v>
      </c>
      <c r="B23" s="16">
        <v>274.74929278461002</v>
      </c>
      <c r="C23" s="42">
        <v>1.59676613564335</v>
      </c>
      <c r="D23" s="16">
        <v>287.37683885845399</v>
      </c>
      <c r="E23" s="42">
        <v>1.23590531384198</v>
      </c>
      <c r="F23" s="16">
        <v>302.08871981220801</v>
      </c>
      <c r="G23" s="42">
        <v>1.14747376741742</v>
      </c>
      <c r="H23" s="54">
        <f t="shared" si="0"/>
        <v>27.339427027597992</v>
      </c>
      <c r="I23" s="57">
        <v>1.8721835861621501</v>
      </c>
      <c r="J23" s="186">
        <v>2.689728465453745E-48</v>
      </c>
    </row>
    <row r="24" spans="1:10" x14ac:dyDescent="0.2">
      <c r="A24" s="15" t="s">
        <v>31</v>
      </c>
      <c r="B24" s="16">
        <v>249.82005096907301</v>
      </c>
      <c r="C24" s="42">
        <v>0.90256856996355606</v>
      </c>
      <c r="D24" s="16">
        <v>272.92089241235601</v>
      </c>
      <c r="E24" s="42">
        <v>1.45266347662071</v>
      </c>
      <c r="F24" s="16">
        <v>286.87400311350399</v>
      </c>
      <c r="G24" s="42">
        <v>1.5075416737392699</v>
      </c>
      <c r="H24" s="54">
        <f t="shared" si="0"/>
        <v>37.05395214443098</v>
      </c>
      <c r="I24" s="57">
        <v>1.7793419557247001</v>
      </c>
      <c r="J24" s="186">
        <v>2.5999011251872605E-96</v>
      </c>
    </row>
    <row r="25" spans="1:10" x14ac:dyDescent="0.2">
      <c r="A25" s="15" t="s">
        <v>32</v>
      </c>
      <c r="B25" s="16">
        <v>268.02900153296702</v>
      </c>
      <c r="C25" s="42">
        <v>1.12259119226861</v>
      </c>
      <c r="D25" s="16">
        <v>287.66423336080999</v>
      </c>
      <c r="E25" s="42">
        <v>1.48755084928257</v>
      </c>
      <c r="F25" s="16">
        <v>302.35863058581901</v>
      </c>
      <c r="G25" s="42">
        <v>1.55590844064433</v>
      </c>
      <c r="H25" s="54">
        <f t="shared" si="0"/>
        <v>34.329629052851999</v>
      </c>
      <c r="I25" s="57">
        <v>1.8395038641877299</v>
      </c>
      <c r="J25" s="186">
        <v>1.0044731946679522E-77</v>
      </c>
    </row>
    <row r="26" spans="1:10" x14ac:dyDescent="0.2">
      <c r="A26" s="15" t="s">
        <v>33</v>
      </c>
      <c r="B26" s="16">
        <v>259.22193628401499</v>
      </c>
      <c r="C26" s="42">
        <v>1.7847680289126999</v>
      </c>
      <c r="D26" s="16">
        <v>279.41182324652698</v>
      </c>
      <c r="E26" s="42">
        <v>1.27371810428485</v>
      </c>
      <c r="F26" s="16">
        <v>294.16096472681699</v>
      </c>
      <c r="G26" s="42">
        <v>1.54967503395341</v>
      </c>
      <c r="H26" s="54">
        <f t="shared" si="0"/>
        <v>34.939028442801998</v>
      </c>
      <c r="I26" s="57">
        <v>2.3098362483194301</v>
      </c>
      <c r="J26" s="186">
        <v>1.0955877042462206E-51</v>
      </c>
    </row>
    <row r="27" spans="1:10" x14ac:dyDescent="0.2">
      <c r="A27" s="15" t="s">
        <v>34</v>
      </c>
      <c r="B27" s="16">
        <v>239.23166546488599</v>
      </c>
      <c r="C27" s="42">
        <v>1.81361316219525</v>
      </c>
      <c r="D27" s="16">
        <v>264.313259545525</v>
      </c>
      <c r="E27" s="42">
        <v>0.974245015637759</v>
      </c>
      <c r="F27" s="16">
        <v>288.97999853522202</v>
      </c>
      <c r="G27" s="42">
        <v>1.8809591549897799</v>
      </c>
      <c r="H27" s="54">
        <f t="shared" si="0"/>
        <v>49.748333070336031</v>
      </c>
      <c r="I27" s="57">
        <v>2.60292672243426</v>
      </c>
      <c r="J27" s="186">
        <v>1.9948657729764298E-81</v>
      </c>
    </row>
    <row r="28" spans="1:10" x14ac:dyDescent="0.2">
      <c r="A28" s="15" t="s">
        <v>35</v>
      </c>
      <c r="B28" s="16">
        <v>249.535542712048</v>
      </c>
      <c r="C28" s="42">
        <v>1.4674328150729701</v>
      </c>
      <c r="D28" s="16">
        <v>283.86915423012601</v>
      </c>
      <c r="E28" s="42">
        <v>0.948551907402576</v>
      </c>
      <c r="F28" s="16">
        <v>301.03807309321701</v>
      </c>
      <c r="G28" s="42">
        <v>1.8200498048009801</v>
      </c>
      <c r="H28" s="54">
        <f t="shared" si="0"/>
        <v>51.502530381169009</v>
      </c>
      <c r="I28" s="57">
        <v>2.4827768235746199</v>
      </c>
      <c r="J28" s="186">
        <v>1.43246741249465E-95</v>
      </c>
    </row>
    <row r="29" spans="1:10" x14ac:dyDescent="0.2">
      <c r="A29" s="15" t="s">
        <v>36</v>
      </c>
      <c r="B29" s="16">
        <v>238.089898511016</v>
      </c>
      <c r="C29" s="42">
        <v>0.81742872324603999</v>
      </c>
      <c r="D29" s="16">
        <v>261.11182864543798</v>
      </c>
      <c r="E29" s="42">
        <v>1.59023991121341</v>
      </c>
      <c r="F29" s="16">
        <v>278.140121207552</v>
      </c>
      <c r="G29" s="42">
        <v>1.7935276166777001</v>
      </c>
      <c r="H29" s="54">
        <f t="shared" si="0"/>
        <v>40.050222696535997</v>
      </c>
      <c r="I29" s="57">
        <v>2.0478401047332899</v>
      </c>
      <c r="J29" s="186">
        <v>3.5803558705535911E-85</v>
      </c>
    </row>
    <row r="30" spans="1:10" x14ac:dyDescent="0.2">
      <c r="A30" s="15" t="s">
        <v>37</v>
      </c>
      <c r="B30" s="16">
        <v>265.49949215363802</v>
      </c>
      <c r="C30" s="42">
        <v>1.5766117680079299</v>
      </c>
      <c r="D30" s="16">
        <v>282.66579225207499</v>
      </c>
      <c r="E30" s="42">
        <v>1.86762056444934</v>
      </c>
      <c r="F30" s="16">
        <v>295.48215494479899</v>
      </c>
      <c r="G30" s="42">
        <v>1.33824950647</v>
      </c>
      <c r="H30" s="54">
        <f t="shared" si="0"/>
        <v>29.982662791160976</v>
      </c>
      <c r="I30" s="57">
        <v>2.03121481033866</v>
      </c>
      <c r="J30" s="186">
        <v>2.6229934252030489E-49</v>
      </c>
    </row>
    <row r="31" spans="1:10" x14ac:dyDescent="0.2">
      <c r="A31" s="15" t="s">
        <v>38</v>
      </c>
      <c r="B31" s="16">
        <v>211.89134107994099</v>
      </c>
      <c r="C31" s="42">
        <v>3.0878764013049902</v>
      </c>
      <c r="D31" s="16">
        <v>254.74780019852</v>
      </c>
      <c r="E31" s="42">
        <v>1.5422155299211699</v>
      </c>
      <c r="F31" s="16">
        <v>275.78042903564</v>
      </c>
      <c r="G31" s="42">
        <v>1.7091424942861899</v>
      </c>
      <c r="H31" s="54">
        <f t="shared" si="0"/>
        <v>63.889087955699011</v>
      </c>
      <c r="I31" s="57">
        <v>3.71735966806839</v>
      </c>
      <c r="J31" s="186">
        <v>3.3417121586549252E-66</v>
      </c>
    </row>
    <row r="32" spans="1:10" x14ac:dyDescent="0.2">
      <c r="A32" s="15"/>
      <c r="B32"/>
      <c r="C32"/>
      <c r="D32"/>
      <c r="E32"/>
      <c r="F32"/>
      <c r="G32"/>
      <c r="I32" s="60"/>
      <c r="J32" s="187"/>
    </row>
    <row r="33" spans="1:10" x14ac:dyDescent="0.2">
      <c r="A33" s="14" t="s">
        <v>39</v>
      </c>
      <c r="B33"/>
      <c r="C33"/>
      <c r="D33"/>
      <c r="E33"/>
      <c r="F33"/>
      <c r="G33"/>
      <c r="I33" s="60"/>
      <c r="J33" s="187"/>
    </row>
    <row r="34" spans="1:10" x14ac:dyDescent="0.2">
      <c r="A34" s="15" t="s">
        <v>40</v>
      </c>
      <c r="B34" s="16">
        <v>262.03459389235701</v>
      </c>
      <c r="C34" s="42">
        <v>1.35611209145022</v>
      </c>
      <c r="D34" s="16">
        <v>287.39484388780301</v>
      </c>
      <c r="E34" s="42">
        <v>1.2846049019465799</v>
      </c>
      <c r="F34" s="16">
        <v>304.80961459760101</v>
      </c>
      <c r="G34" s="42">
        <v>1.3180913060774</v>
      </c>
      <c r="H34" s="54">
        <f>F34-B34</f>
        <v>42.775020705244003</v>
      </c>
      <c r="I34" s="57">
        <v>1.7827579502417401</v>
      </c>
      <c r="J34" s="186">
        <v>3.3432287973284837E-127</v>
      </c>
    </row>
    <row r="35" spans="1:10" x14ac:dyDescent="0.2">
      <c r="A35" s="15" t="s">
        <v>41</v>
      </c>
      <c r="B35" s="16">
        <v>239.217135166177</v>
      </c>
      <c r="C35" s="42">
        <v>1.83606407615477</v>
      </c>
      <c r="D35" s="16">
        <v>270.94373444379602</v>
      </c>
      <c r="E35" s="42">
        <v>1.60175438239586</v>
      </c>
      <c r="F35" s="16">
        <v>289.198363410463</v>
      </c>
      <c r="G35" s="42">
        <v>1.8680576928628601</v>
      </c>
      <c r="H35" s="54">
        <f>F35-B35</f>
        <v>49.981228244286001</v>
      </c>
      <c r="I35" s="57">
        <v>2.4550570666455598</v>
      </c>
      <c r="J35" s="186">
        <v>3.9167538705266428E-92</v>
      </c>
    </row>
    <row r="36" spans="1:10" x14ac:dyDescent="0.2">
      <c r="A36" s="15" t="s">
        <v>42</v>
      </c>
      <c r="B36" s="16">
        <v>241.862749838404</v>
      </c>
      <c r="C36" s="42">
        <v>2.2497675906163099</v>
      </c>
      <c r="D36" s="16">
        <v>266.14122566292599</v>
      </c>
      <c r="E36" s="42">
        <v>2.3516251207582002</v>
      </c>
      <c r="F36" s="16">
        <v>291.07055421463502</v>
      </c>
      <c r="G36" s="42">
        <v>2.7190296739273898</v>
      </c>
      <c r="H36" s="54">
        <f>F36-B36</f>
        <v>49.207804376231024</v>
      </c>
      <c r="I36" s="57">
        <v>3.1851714426062898</v>
      </c>
      <c r="J36" s="186">
        <v>7.8455273079438881E-54</v>
      </c>
    </row>
    <row r="37" spans="1:10" x14ac:dyDescent="0.2">
      <c r="A37" s="15" t="s">
        <v>43</v>
      </c>
      <c r="B37" s="16">
        <v>239.35815048165199</v>
      </c>
      <c r="C37" s="42">
        <v>1.7623745468492999</v>
      </c>
      <c r="D37" s="16">
        <v>270.77185850867897</v>
      </c>
      <c r="E37" s="42">
        <v>1.5293924268603101</v>
      </c>
      <c r="F37" s="16">
        <v>289.24315376387602</v>
      </c>
      <c r="G37" s="42">
        <v>1.83154824198526</v>
      </c>
      <c r="H37" s="54">
        <f>F37-B37</f>
        <v>49.885003282224034</v>
      </c>
      <c r="I37" s="57">
        <v>2.3782341253177899</v>
      </c>
      <c r="J37" s="186">
        <v>1.098149803474501E-97</v>
      </c>
    </row>
    <row r="38" spans="1:10" x14ac:dyDescent="0.2">
      <c r="A38" s="20"/>
      <c r="B38"/>
      <c r="C38"/>
      <c r="D38"/>
      <c r="E38"/>
      <c r="F38"/>
      <c r="G38"/>
      <c r="I38" s="60"/>
      <c r="J38" s="187"/>
    </row>
    <row r="39" spans="1:10" x14ac:dyDescent="0.2">
      <c r="A39" s="14" t="s">
        <v>44</v>
      </c>
      <c r="B39" s="64">
        <f>AVERAGE(B12:B19,B20:B31,B34,B37)</f>
        <v>250.02958558571407</v>
      </c>
      <c r="C39" s="143">
        <f>SQRT(SUMSQ(C12:C19,C20:C31,C34,C37)/(COUNT(C12:C19,C20:C31,C34,C37)*COUNT(C12:C19,C20:C31,C34,C37)))</f>
        <v>0.38139949963050646</v>
      </c>
      <c r="D39" s="64">
        <f>AVERAGE(D12:D19,D20:D31,D34,D37)</f>
        <v>274.33375588884536</v>
      </c>
      <c r="E39" s="143">
        <f>SQRT(SUMSQ(E12:E19,E20:E31,E34,E37)/(COUNT(E12:E19,E20:E31,E34,E37)*COUNT(E12:E19,E20:E31,E34,E37)))</f>
        <v>0.29628042886847727</v>
      </c>
      <c r="F39" s="64">
        <f>AVERAGE(F12:F19,F20:F31,F34,F37)</f>
        <v>291.77306697843551</v>
      </c>
      <c r="G39" s="143">
        <f>SQRT(SUMSQ(G12:G19,G20:G31,G34,G37)/(COUNT(G12:G19,G20:G31,G34,G37)*COUNT(G12:G19,G20:G31,G34,G37)))</f>
        <v>0.36904013198351593</v>
      </c>
      <c r="H39" s="64">
        <f>F39-B39</f>
        <v>41.743481392721435</v>
      </c>
      <c r="I39" s="213">
        <f>SQRT(SUMSQ(I12:I19,I20:I31,I34,I37)/(COUNT(I12:I19,I20:I31,I34,I37)*COUNT(I12:I19,I20:I31,I34,I37)))</f>
        <v>0.53131250021478615</v>
      </c>
      <c r="J39" s="206">
        <f>TDIST(ABS(H39)/I39,100000,2)</f>
        <v>0</v>
      </c>
    </row>
    <row r="40" spans="1:10" x14ac:dyDescent="0.2">
      <c r="A40" s="31"/>
      <c r="B40" s="122"/>
      <c r="C40" s="122"/>
      <c r="D40" s="122"/>
      <c r="E40" s="122"/>
      <c r="F40" s="122"/>
      <c r="G40" s="122"/>
      <c r="H40" s="120"/>
      <c r="I40" s="214"/>
      <c r="J40" s="215"/>
    </row>
    <row r="41" spans="1:10" x14ac:dyDescent="0.2">
      <c r="A41" s="25" t="s">
        <v>45</v>
      </c>
      <c r="B41" s="7"/>
      <c r="C41" s="7"/>
      <c r="D41" s="7"/>
      <c r="E41" s="7"/>
      <c r="F41" s="7"/>
      <c r="G41" s="7"/>
      <c r="H41" s="6"/>
      <c r="I41" s="65"/>
      <c r="J41" s="187"/>
    </row>
    <row r="42" spans="1:10" ht="12.75" customHeight="1" x14ac:dyDescent="0.2">
      <c r="A42" s="15" t="s">
        <v>68</v>
      </c>
      <c r="B42" s="27">
        <v>256.85271302621499</v>
      </c>
      <c r="C42" s="174">
        <v>1.1006012555476501</v>
      </c>
      <c r="D42" s="27">
        <v>269.72013981288399</v>
      </c>
      <c r="E42" s="174">
        <v>1.74864223728068</v>
      </c>
      <c r="F42" s="27">
        <v>283.61646305997198</v>
      </c>
      <c r="G42" s="174">
        <v>1.80385494061186</v>
      </c>
      <c r="H42" s="64">
        <f>F42-B42</f>
        <v>26.763750033756992</v>
      </c>
      <c r="I42" s="213">
        <v>2.1804658408106499</v>
      </c>
      <c r="J42" s="186">
        <v>1.2643174053051161E-34</v>
      </c>
    </row>
    <row r="43" spans="1:10" ht="12.75" customHeight="1" x14ac:dyDescent="0.2">
      <c r="A43" s="26" t="s">
        <v>316</v>
      </c>
      <c r="B43" s="117">
        <v>262.51220012202202</v>
      </c>
      <c r="C43" s="148">
        <v>3.1349897349476299</v>
      </c>
      <c r="D43" s="117">
        <v>270.95263083218498</v>
      </c>
      <c r="E43" s="148">
        <v>2.9759507545758299</v>
      </c>
      <c r="F43" s="117">
        <v>276.76942331374897</v>
      </c>
      <c r="G43" s="148">
        <v>3.6170988253737502</v>
      </c>
      <c r="H43" s="22">
        <v>14.257223191726951</v>
      </c>
      <c r="I43" s="61">
        <v>3.12536659742945</v>
      </c>
      <c r="J43" s="188">
        <v>5.0722808913347423E-6</v>
      </c>
    </row>
    <row r="44" spans="1:10" ht="107.25" customHeight="1" x14ac:dyDescent="0.2">
      <c r="A44" s="252" t="s">
        <v>47</v>
      </c>
      <c r="B44" s="252"/>
      <c r="C44" s="252"/>
      <c r="D44" s="252"/>
      <c r="E44" s="252"/>
      <c r="F44" s="252"/>
      <c r="G44" s="252"/>
      <c r="H44" s="252"/>
      <c r="I44" s="252"/>
      <c r="J44" s="252"/>
    </row>
    <row r="45" spans="1:10" ht="71.25" customHeight="1" x14ac:dyDescent="0.2">
      <c r="A45" s="252" t="s">
        <v>317</v>
      </c>
      <c r="B45" s="252"/>
      <c r="C45" s="252"/>
      <c r="D45" s="252"/>
      <c r="E45" s="252"/>
      <c r="F45" s="252"/>
      <c r="G45" s="252"/>
      <c r="H45" s="252"/>
      <c r="I45" s="252"/>
      <c r="J45" s="252"/>
    </row>
    <row r="46" spans="1:10" ht="21" customHeight="1" x14ac:dyDescent="0.2">
      <c r="A46" s="276" t="s">
        <v>318</v>
      </c>
      <c r="B46" s="276"/>
      <c r="C46" s="276"/>
      <c r="D46" s="276"/>
      <c r="E46" s="276"/>
      <c r="F46" s="276"/>
      <c r="G46" s="276"/>
      <c r="H46" s="276"/>
      <c r="I46" s="276"/>
      <c r="J46" s="276"/>
    </row>
    <row r="47" spans="1:10" x14ac:dyDescent="0.2">
      <c r="A47" s="52"/>
      <c r="B47" s="29"/>
    </row>
    <row r="49" spans="1:9" x14ac:dyDescent="0.2">
      <c r="A49" s="28" t="s">
        <v>48</v>
      </c>
    </row>
    <row r="50" spans="1:9" x14ac:dyDescent="0.2">
      <c r="A50" s="28"/>
    </row>
    <row r="51" spans="1:9" x14ac:dyDescent="0.2">
      <c r="A51"/>
      <c r="B51"/>
      <c r="C51"/>
      <c r="D51"/>
      <c r="E51"/>
      <c r="F51"/>
      <c r="G51"/>
    </row>
    <row r="52" spans="1:9" x14ac:dyDescent="0.2">
      <c r="A52"/>
      <c r="B52"/>
      <c r="C52"/>
      <c r="D52"/>
      <c r="E52"/>
      <c r="F52"/>
      <c r="G52"/>
      <c r="H52"/>
      <c r="I52"/>
    </row>
    <row r="53" spans="1:9" x14ac:dyDescent="0.2">
      <c r="A53"/>
      <c r="B53"/>
      <c r="C53"/>
      <c r="D53"/>
      <c r="E53"/>
      <c r="F53"/>
      <c r="G53"/>
    </row>
    <row r="54" spans="1:9" x14ac:dyDescent="0.2">
      <c r="A54"/>
      <c r="B54"/>
      <c r="C54"/>
      <c r="D54"/>
      <c r="E54"/>
      <c r="F54"/>
      <c r="G54"/>
    </row>
  </sheetData>
  <mergeCells count="8">
    <mergeCell ref="A44:J44"/>
    <mergeCell ref="A45:J45"/>
    <mergeCell ref="A46:J46"/>
    <mergeCell ref="A2:K4"/>
    <mergeCell ref="B8:C8"/>
    <mergeCell ref="D8:E8"/>
    <mergeCell ref="F8:G8"/>
    <mergeCell ref="H8:J8"/>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AQ49"/>
  <sheetViews>
    <sheetView topLeftCell="A4" zoomScaleNormal="100" workbookViewId="0">
      <selection activeCell="B42" sqref="B42"/>
    </sheetView>
  </sheetViews>
  <sheetFormatPr defaultRowHeight="12.75" x14ac:dyDescent="0.2"/>
  <cols>
    <col min="1" max="1" width="16.7109375" style="1" customWidth="1"/>
    <col min="2" max="11" width="4.85546875" style="1" customWidth="1"/>
    <col min="12" max="12" width="9.140625" style="1" customWidth="1"/>
    <col min="13" max="13" width="9.140625" style="1"/>
    <col min="14" max="14" width="4.85546875" style="1" customWidth="1"/>
    <col min="15" max="15" width="2.85546875" style="1" customWidth="1"/>
    <col min="16" max="16" width="16.7109375" style="1" customWidth="1"/>
    <col min="17" max="26" width="4.85546875" style="1" customWidth="1"/>
    <col min="27" max="27" width="9.140625" style="1"/>
    <col min="28" max="28" width="7.7109375" style="1" customWidth="1"/>
    <col min="29" max="30" width="4.85546875" style="1" customWidth="1"/>
    <col min="31" max="31" width="19.140625" style="1" bestFit="1" customWidth="1"/>
    <col min="32" max="32" width="4.42578125" style="1" bestFit="1" customWidth="1"/>
    <col min="33" max="33" width="5.140625" style="1" bestFit="1" customWidth="1"/>
    <col min="34" max="34" width="4.42578125" style="1" bestFit="1" customWidth="1"/>
    <col min="35" max="35" width="5.140625" style="1" bestFit="1" customWidth="1"/>
    <col min="36" max="36" width="4.42578125" style="1" bestFit="1" customWidth="1"/>
    <col min="37" max="37" width="5.140625" style="1" bestFit="1" customWidth="1"/>
    <col min="38" max="41" width="4.42578125" style="1" bestFit="1" customWidth="1"/>
    <col min="42" max="16384" width="9.140625" style="1"/>
  </cols>
  <sheetData>
    <row r="1" spans="1:43" x14ac:dyDescent="0.2">
      <c r="A1" s="2" t="s">
        <v>225</v>
      </c>
      <c r="B1" s="2"/>
      <c r="C1" s="2"/>
      <c r="D1" s="2"/>
      <c r="E1" s="2"/>
      <c r="F1" s="2"/>
      <c r="G1" s="2"/>
      <c r="H1" s="2"/>
      <c r="I1" s="2"/>
      <c r="J1" s="2"/>
      <c r="K1" s="2"/>
      <c r="P1" s="2" t="str">
        <f>A1</f>
        <v>Table A3.7 (L)</v>
      </c>
      <c r="Q1" s="2"/>
      <c r="R1" s="2"/>
      <c r="S1" s="2"/>
      <c r="T1" s="2"/>
      <c r="U1" s="2"/>
      <c r="V1" s="2"/>
      <c r="W1" s="2"/>
      <c r="X1" s="2"/>
      <c r="Y1" s="2"/>
      <c r="Z1" s="2"/>
      <c r="AE1" s="2" t="str">
        <f>A1</f>
        <v>Table A3.7 (L)</v>
      </c>
      <c r="AF1" s="2"/>
      <c r="AG1" s="2"/>
      <c r="AH1" s="2"/>
      <c r="AI1" s="2"/>
      <c r="AJ1" s="2"/>
      <c r="AK1" s="2"/>
      <c r="AL1" s="2"/>
      <c r="AM1" s="2"/>
      <c r="AN1" s="2"/>
      <c r="AO1" s="2"/>
    </row>
    <row r="2" spans="1:43" ht="12.75" customHeight="1" x14ac:dyDescent="0.2">
      <c r="A2" s="249" t="s">
        <v>226</v>
      </c>
      <c r="B2" s="249"/>
      <c r="C2" s="249"/>
      <c r="D2" s="249"/>
      <c r="E2" s="249"/>
      <c r="F2" s="249"/>
      <c r="G2" s="249"/>
      <c r="H2" s="249"/>
      <c r="I2" s="249"/>
      <c r="J2" s="249"/>
      <c r="K2" s="249"/>
      <c r="L2" s="249"/>
      <c r="M2" s="249"/>
      <c r="N2" s="249"/>
      <c r="O2" s="249"/>
      <c r="P2" s="249" t="str">
        <f>A2</f>
        <v>Percentage of adults at each proficiency level in literacy, by parents' educational attainment</v>
      </c>
      <c r="Q2" s="249"/>
      <c r="R2" s="249"/>
      <c r="S2" s="249"/>
      <c r="T2" s="249"/>
      <c r="U2" s="249"/>
      <c r="V2" s="249"/>
      <c r="W2" s="249"/>
      <c r="X2" s="249"/>
      <c r="Y2" s="249"/>
      <c r="Z2" s="249"/>
      <c r="AA2" s="249"/>
      <c r="AB2" s="249"/>
      <c r="AC2" s="249"/>
      <c r="AD2" s="249"/>
      <c r="AE2" s="249" t="str">
        <f>A2</f>
        <v>Percentage of adults at each proficiency level in literacy, by parents' educational attainment</v>
      </c>
      <c r="AF2" s="249"/>
      <c r="AG2" s="249"/>
      <c r="AH2" s="249"/>
      <c r="AI2" s="249"/>
      <c r="AJ2" s="249"/>
      <c r="AK2" s="249"/>
      <c r="AL2" s="249"/>
      <c r="AM2" s="249"/>
      <c r="AN2" s="249"/>
      <c r="AO2" s="249"/>
      <c r="AP2" s="249"/>
      <c r="AQ2" s="249"/>
    </row>
    <row r="3" spans="1:43" x14ac:dyDescent="0.2">
      <c r="A3" s="249"/>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row>
    <row r="4" spans="1:43"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row>
    <row r="5" spans="1:43" x14ac:dyDescent="0.2">
      <c r="A5" s="30" t="s">
        <v>55</v>
      </c>
      <c r="B5" s="30"/>
      <c r="C5" s="30"/>
      <c r="D5" s="30"/>
      <c r="E5" s="30"/>
      <c r="F5" s="30"/>
      <c r="G5" s="30"/>
      <c r="H5" s="30"/>
      <c r="I5" s="30"/>
      <c r="J5" s="30"/>
      <c r="K5" s="30"/>
      <c r="P5" s="30" t="s">
        <v>56</v>
      </c>
      <c r="Q5" s="30"/>
      <c r="R5" s="30"/>
      <c r="S5" s="30"/>
      <c r="T5" s="30"/>
      <c r="U5" s="30"/>
      <c r="V5" s="30"/>
      <c r="W5" s="30"/>
      <c r="X5" s="30"/>
      <c r="Y5" s="30"/>
      <c r="Z5" s="30"/>
      <c r="AE5" s="30" t="s">
        <v>57</v>
      </c>
      <c r="AF5" s="30"/>
      <c r="AG5" s="30"/>
      <c r="AH5" s="30"/>
      <c r="AI5" s="30"/>
      <c r="AJ5" s="30"/>
      <c r="AK5" s="30"/>
      <c r="AL5" s="30"/>
      <c r="AM5" s="30"/>
      <c r="AN5" s="30"/>
      <c r="AO5" s="30"/>
    </row>
    <row r="6" spans="1:43" customFormat="1" ht="23.25" customHeight="1" x14ac:dyDescent="0.2"/>
    <row r="7" spans="1:43" ht="23.25" customHeight="1" x14ac:dyDescent="0.25">
      <c r="A7" s="5"/>
      <c r="B7" s="265" t="s">
        <v>218</v>
      </c>
      <c r="C7" s="266"/>
      <c r="D7" s="266"/>
      <c r="E7" s="266"/>
      <c r="F7" s="266"/>
      <c r="G7" s="266"/>
      <c r="H7" s="266"/>
      <c r="I7" s="266"/>
      <c r="J7" s="266"/>
      <c r="K7" s="267"/>
      <c r="P7" s="5"/>
      <c r="Q7" s="250" t="s">
        <v>219</v>
      </c>
      <c r="R7" s="262"/>
      <c r="S7" s="262"/>
      <c r="T7" s="262"/>
      <c r="U7" s="262"/>
      <c r="V7" s="262"/>
      <c r="W7" s="262"/>
      <c r="X7" s="262"/>
      <c r="Y7" s="262"/>
      <c r="Z7" s="251"/>
      <c r="AE7" s="5"/>
      <c r="AF7" s="265" t="s">
        <v>220</v>
      </c>
      <c r="AG7" s="266"/>
      <c r="AH7" s="266"/>
      <c r="AI7" s="266"/>
      <c r="AJ7" s="266"/>
      <c r="AK7" s="266"/>
      <c r="AL7" s="266"/>
      <c r="AM7" s="266"/>
      <c r="AN7" s="266"/>
      <c r="AO7" s="267"/>
    </row>
    <row r="8" spans="1:43" ht="24" customHeight="1" x14ac:dyDescent="0.2">
      <c r="A8"/>
      <c r="B8" s="250" t="s">
        <v>61</v>
      </c>
      <c r="C8" s="251"/>
      <c r="D8" s="250" t="s">
        <v>62</v>
      </c>
      <c r="E8" s="251"/>
      <c r="F8" s="250" t="s">
        <v>63</v>
      </c>
      <c r="G8" s="251"/>
      <c r="H8" s="250" t="s">
        <v>64</v>
      </c>
      <c r="I8" s="251"/>
      <c r="J8" s="250" t="s">
        <v>65</v>
      </c>
      <c r="K8" s="251"/>
      <c r="P8"/>
      <c r="Q8" s="250" t="s">
        <v>61</v>
      </c>
      <c r="R8" s="251"/>
      <c r="S8" s="250" t="s">
        <v>62</v>
      </c>
      <c r="T8" s="251"/>
      <c r="U8" s="250" t="s">
        <v>63</v>
      </c>
      <c r="V8" s="251"/>
      <c r="W8" s="250" t="s">
        <v>64</v>
      </c>
      <c r="X8" s="251"/>
      <c r="Y8" s="250" t="s">
        <v>65</v>
      </c>
      <c r="Z8" s="251"/>
      <c r="AE8"/>
      <c r="AF8" s="250" t="s">
        <v>61</v>
      </c>
      <c r="AG8" s="251"/>
      <c r="AH8" s="250" t="s">
        <v>62</v>
      </c>
      <c r="AI8" s="251"/>
      <c r="AJ8" s="250" t="s">
        <v>63</v>
      </c>
      <c r="AK8" s="251"/>
      <c r="AL8" s="250" t="s">
        <v>64</v>
      </c>
      <c r="AM8" s="251"/>
      <c r="AN8" s="250" t="s">
        <v>65</v>
      </c>
      <c r="AO8" s="251"/>
    </row>
    <row r="9" spans="1:43" s="11" customFormat="1" ht="20.25" customHeight="1" x14ac:dyDescent="0.2">
      <c r="A9" s="8"/>
      <c r="B9" s="34" t="s">
        <v>66</v>
      </c>
      <c r="C9" s="35" t="s">
        <v>67</v>
      </c>
      <c r="D9" s="34" t="s">
        <v>66</v>
      </c>
      <c r="E9" s="35" t="s">
        <v>67</v>
      </c>
      <c r="F9" s="34" t="s">
        <v>66</v>
      </c>
      <c r="G9" s="35" t="s">
        <v>67</v>
      </c>
      <c r="H9" s="34" t="s">
        <v>66</v>
      </c>
      <c r="I9" s="35" t="s">
        <v>67</v>
      </c>
      <c r="J9" s="34" t="s">
        <v>66</v>
      </c>
      <c r="K9" s="35" t="s">
        <v>67</v>
      </c>
      <c r="P9" s="8"/>
      <c r="Q9" s="34" t="s">
        <v>66</v>
      </c>
      <c r="R9" s="35" t="s">
        <v>67</v>
      </c>
      <c r="S9" s="34" t="s">
        <v>66</v>
      </c>
      <c r="T9" s="35" t="s">
        <v>67</v>
      </c>
      <c r="U9" s="34" t="s">
        <v>66</v>
      </c>
      <c r="V9" s="35" t="s">
        <v>67</v>
      </c>
      <c r="W9" s="34" t="s">
        <v>66</v>
      </c>
      <c r="X9" s="35" t="s">
        <v>67</v>
      </c>
      <c r="Y9" s="34" t="s">
        <v>66</v>
      </c>
      <c r="Z9" s="35" t="s">
        <v>67</v>
      </c>
      <c r="AE9" s="8"/>
      <c r="AF9" s="34" t="s">
        <v>66</v>
      </c>
      <c r="AG9" s="35" t="s">
        <v>67</v>
      </c>
      <c r="AH9" s="34" t="s">
        <v>66</v>
      </c>
      <c r="AI9" s="35" t="s">
        <v>67</v>
      </c>
      <c r="AJ9" s="34" t="s">
        <v>66</v>
      </c>
      <c r="AK9" s="35" t="s">
        <v>67</v>
      </c>
      <c r="AL9" s="34" t="s">
        <v>66</v>
      </c>
      <c r="AM9" s="35" t="s">
        <v>67</v>
      </c>
      <c r="AN9" s="34" t="s">
        <v>66</v>
      </c>
      <c r="AO9" s="35" t="s">
        <v>67</v>
      </c>
    </row>
    <row r="10" spans="1:43" x14ac:dyDescent="0.2">
      <c r="A10" s="12" t="s">
        <v>16</v>
      </c>
      <c r="B10" s="36"/>
      <c r="C10" s="36"/>
      <c r="D10" s="36"/>
      <c r="E10" s="36"/>
      <c r="F10" s="36"/>
      <c r="G10" s="36"/>
      <c r="H10" s="36"/>
      <c r="I10" s="36"/>
      <c r="J10" s="36"/>
      <c r="K10" s="40"/>
      <c r="O10" s="38"/>
      <c r="P10" s="39" t="s">
        <v>16</v>
      </c>
      <c r="Q10" s="36"/>
      <c r="R10" s="36"/>
      <c r="S10" s="36"/>
      <c r="T10" s="36"/>
      <c r="U10" s="36"/>
      <c r="V10" s="36"/>
      <c r="W10" s="36"/>
      <c r="X10" s="36"/>
      <c r="Y10" s="36"/>
      <c r="Z10" s="40"/>
      <c r="AD10" s="38"/>
      <c r="AE10" s="39" t="s">
        <v>16</v>
      </c>
      <c r="AF10" s="36"/>
      <c r="AG10" s="36"/>
      <c r="AH10" s="36"/>
      <c r="AI10" s="36"/>
      <c r="AJ10" s="36"/>
      <c r="AK10" s="36"/>
      <c r="AL10" s="36"/>
      <c r="AM10" s="36"/>
      <c r="AN10" s="36"/>
      <c r="AO10" s="40"/>
    </row>
    <row r="11" spans="1:43" x14ac:dyDescent="0.2">
      <c r="A11" s="14" t="s">
        <v>17</v>
      </c>
      <c r="B11"/>
      <c r="C11"/>
      <c r="D11"/>
      <c r="E11"/>
      <c r="F11"/>
      <c r="G11"/>
      <c r="H11"/>
      <c r="I11"/>
      <c r="J11"/>
      <c r="K11" s="13"/>
      <c r="O11" s="38"/>
      <c r="P11" s="41" t="s">
        <v>17</v>
      </c>
      <c r="Q11"/>
      <c r="R11"/>
      <c r="S11"/>
      <c r="T11"/>
      <c r="U11"/>
      <c r="V11"/>
      <c r="W11"/>
      <c r="X11"/>
      <c r="Y11"/>
      <c r="Z11" s="13"/>
      <c r="AD11" s="38"/>
      <c r="AE11" s="41" t="s">
        <v>17</v>
      </c>
      <c r="AF11"/>
      <c r="AG11"/>
      <c r="AH11"/>
      <c r="AI11"/>
      <c r="AJ11"/>
      <c r="AK11"/>
      <c r="AL11"/>
      <c r="AM11"/>
      <c r="AN11"/>
      <c r="AO11" s="13"/>
    </row>
    <row r="12" spans="1:43" x14ac:dyDescent="0.2">
      <c r="A12" s="15" t="s">
        <v>18</v>
      </c>
      <c r="B12" s="16">
        <v>4.4759384384749996</v>
      </c>
      <c r="C12" s="42">
        <v>0.57651474585205398</v>
      </c>
      <c r="D12" s="16">
        <v>11.826928548938399</v>
      </c>
      <c r="E12" s="42">
        <v>0.98786168460532697</v>
      </c>
      <c r="F12" s="16">
        <v>34.2145289242209</v>
      </c>
      <c r="G12" s="42">
        <v>1.2151901135299901</v>
      </c>
      <c r="H12" s="16">
        <v>37.488843293026797</v>
      </c>
      <c r="I12" s="42">
        <v>1.57183590785856</v>
      </c>
      <c r="J12" s="16">
        <v>11.904407052962499</v>
      </c>
      <c r="K12" s="43">
        <v>1.01571464046714</v>
      </c>
      <c r="L12" s="44"/>
      <c r="O12" s="38"/>
      <c r="P12" s="28" t="s">
        <v>18</v>
      </c>
      <c r="Q12" s="16">
        <v>1.32562721887747</v>
      </c>
      <c r="R12" s="42">
        <v>0.37619949502661898</v>
      </c>
      <c r="S12" s="16">
        <v>8.2151736485419296</v>
      </c>
      <c r="T12" s="42">
        <v>0.98342894651589097</v>
      </c>
      <c r="U12" s="16">
        <v>28.331322151887999</v>
      </c>
      <c r="V12" s="42">
        <v>1.5136577078788001</v>
      </c>
      <c r="W12" s="16">
        <v>42.8896748538425</v>
      </c>
      <c r="X12" s="42">
        <v>2.0045174314879999</v>
      </c>
      <c r="Y12" s="16">
        <v>19.238202126850101</v>
      </c>
      <c r="Z12" s="43">
        <v>1.8399462981991299</v>
      </c>
      <c r="AA12" s="44"/>
      <c r="AD12" s="38"/>
      <c r="AE12" s="28" t="s">
        <v>18</v>
      </c>
      <c r="AF12" s="16">
        <v>1.14689836381289</v>
      </c>
      <c r="AG12" s="42">
        <v>0.32072129882098599</v>
      </c>
      <c r="AH12" s="16">
        <v>3.81175666078164</v>
      </c>
      <c r="AI12" s="42">
        <v>0.59687506326532902</v>
      </c>
      <c r="AJ12" s="16">
        <v>20.8728601594512</v>
      </c>
      <c r="AK12" s="42">
        <v>1.3451803953596899</v>
      </c>
      <c r="AL12" s="16">
        <v>45.817856024914498</v>
      </c>
      <c r="AM12" s="42">
        <v>1.72355557770611</v>
      </c>
      <c r="AN12" s="16">
        <v>28.350628791039799</v>
      </c>
      <c r="AO12" s="43">
        <v>1.5375910550640699</v>
      </c>
      <c r="AP12" s="44"/>
    </row>
    <row r="13" spans="1:43" ht="12.75" customHeight="1" x14ac:dyDescent="0.2">
      <c r="A13" s="15" t="s">
        <v>19</v>
      </c>
      <c r="B13" s="16">
        <v>5.9081741308326796</v>
      </c>
      <c r="C13" s="42">
        <v>0.82007652595104996</v>
      </c>
      <c r="D13" s="16">
        <v>21.683496966159598</v>
      </c>
      <c r="E13" s="42">
        <v>1.9471640038956699</v>
      </c>
      <c r="F13" s="16">
        <v>45.1521119605165</v>
      </c>
      <c r="G13" s="42">
        <v>1.9571358361545801</v>
      </c>
      <c r="H13" s="16">
        <v>24.807543701887401</v>
      </c>
      <c r="I13" s="42">
        <v>1.7646240934698001</v>
      </c>
      <c r="J13" s="16">
        <v>2.4486732406039202</v>
      </c>
      <c r="K13" s="43">
        <v>0.59754198854678897</v>
      </c>
      <c r="L13" s="44"/>
      <c r="O13" s="38"/>
      <c r="P13" s="28" t="s">
        <v>19</v>
      </c>
      <c r="Q13" s="16">
        <v>1.2551879966142001</v>
      </c>
      <c r="R13" s="42">
        <v>0.37283723162610199</v>
      </c>
      <c r="S13" s="16">
        <v>10.626594842944201</v>
      </c>
      <c r="T13" s="42">
        <v>0.890271963652702</v>
      </c>
      <c r="U13" s="16">
        <v>38.0783613111793</v>
      </c>
      <c r="V13" s="42">
        <v>1.27728313498032</v>
      </c>
      <c r="W13" s="16">
        <v>41.360458172016401</v>
      </c>
      <c r="X13" s="42">
        <v>1.2341710476509999</v>
      </c>
      <c r="Y13" s="16">
        <v>8.6793976772458805</v>
      </c>
      <c r="Z13" s="43">
        <v>0.71688608102264295</v>
      </c>
      <c r="AA13" s="44"/>
      <c r="AD13" s="38"/>
      <c r="AE13" s="28" t="s">
        <v>19</v>
      </c>
      <c r="AF13" s="16">
        <v>1.1391596985642001</v>
      </c>
      <c r="AG13" s="42">
        <v>0.436629051195768</v>
      </c>
      <c r="AH13" s="16">
        <v>6.5084998681298796</v>
      </c>
      <c r="AI13" s="42">
        <v>1.0567855890623701</v>
      </c>
      <c r="AJ13" s="16">
        <v>25.831202584468301</v>
      </c>
      <c r="AK13" s="42">
        <v>1.56514052224538</v>
      </c>
      <c r="AL13" s="16">
        <v>48.919615471260997</v>
      </c>
      <c r="AM13" s="42">
        <v>2.19132810862612</v>
      </c>
      <c r="AN13" s="16">
        <v>17.6015223775766</v>
      </c>
      <c r="AO13" s="43">
        <v>1.8308526258229501</v>
      </c>
      <c r="AP13" s="44"/>
    </row>
    <row r="14" spans="1:43" x14ac:dyDescent="0.2">
      <c r="A14" s="15" t="s">
        <v>20</v>
      </c>
      <c r="B14" s="16">
        <v>7.8769968784687396</v>
      </c>
      <c r="C14" s="42">
        <v>0.60587108244553201</v>
      </c>
      <c r="D14" s="16">
        <v>19.653507534042401</v>
      </c>
      <c r="E14" s="42">
        <v>0.93322384963207194</v>
      </c>
      <c r="F14" s="16">
        <v>37.816105319458899</v>
      </c>
      <c r="G14" s="42">
        <v>1.50664225988586</v>
      </c>
      <c r="H14" s="16">
        <v>28.8222264813555</v>
      </c>
      <c r="I14" s="42">
        <v>1.1961104030447001</v>
      </c>
      <c r="J14" s="16">
        <v>5.8311637866745096</v>
      </c>
      <c r="K14" s="43">
        <v>0.54805309558628901</v>
      </c>
      <c r="L14" s="44"/>
      <c r="O14" s="38"/>
      <c r="P14" s="28" t="s">
        <v>20</v>
      </c>
      <c r="Q14" s="16">
        <v>2.7025623155423402</v>
      </c>
      <c r="R14" s="42">
        <v>0.41343648964311902</v>
      </c>
      <c r="S14" s="16">
        <v>11.6135650683535</v>
      </c>
      <c r="T14" s="42">
        <v>0.68757325419489501</v>
      </c>
      <c r="U14" s="16">
        <v>32.371704777434701</v>
      </c>
      <c r="V14" s="42">
        <v>1.1319730766338401</v>
      </c>
      <c r="W14" s="16">
        <v>39.514452385749003</v>
      </c>
      <c r="X14" s="42">
        <v>1.33044979849852</v>
      </c>
      <c r="Y14" s="16">
        <v>13.7977154529205</v>
      </c>
      <c r="Z14" s="43">
        <v>0.85277886101743905</v>
      </c>
      <c r="AA14" s="44"/>
      <c r="AD14" s="38"/>
      <c r="AE14" s="28" t="s">
        <v>20</v>
      </c>
      <c r="AF14" s="16">
        <v>1.33897158517629</v>
      </c>
      <c r="AG14" s="42">
        <v>0.26589471938179499</v>
      </c>
      <c r="AH14" s="16">
        <v>7.5234912470669499</v>
      </c>
      <c r="AI14" s="42">
        <v>0.59150492562920798</v>
      </c>
      <c r="AJ14" s="16">
        <v>26.963516519743401</v>
      </c>
      <c r="AK14" s="42">
        <v>0.93604326401810201</v>
      </c>
      <c r="AL14" s="16">
        <v>43.7857507001968</v>
      </c>
      <c r="AM14" s="42">
        <v>1.02191787212517</v>
      </c>
      <c r="AN14" s="16">
        <v>20.3882699478166</v>
      </c>
      <c r="AO14" s="43">
        <v>0.74531301658937599</v>
      </c>
      <c r="AP14" s="44"/>
    </row>
    <row r="15" spans="1:43" x14ac:dyDescent="0.2">
      <c r="A15" s="15" t="s">
        <v>21</v>
      </c>
      <c r="B15" s="16">
        <v>5.4076049326829203</v>
      </c>
      <c r="C15" s="42">
        <v>2.1347028875317999</v>
      </c>
      <c r="D15" s="16">
        <v>17.549505375711099</v>
      </c>
      <c r="E15" s="42">
        <v>3.2652431379756099</v>
      </c>
      <c r="F15" s="16">
        <v>49.347713434657003</v>
      </c>
      <c r="G15" s="42">
        <v>4.7463689810051504</v>
      </c>
      <c r="H15" s="16">
        <v>25.243384706486101</v>
      </c>
      <c r="I15" s="42">
        <v>3.8638215966312801</v>
      </c>
      <c r="J15" s="16">
        <v>2.4517915504629002</v>
      </c>
      <c r="K15" s="43">
        <v>1.4044464203420901</v>
      </c>
      <c r="L15" s="44"/>
      <c r="O15" s="38"/>
      <c r="P15" s="28" t="s">
        <v>21</v>
      </c>
      <c r="Q15" s="16">
        <v>1.09125471006123</v>
      </c>
      <c r="R15" s="42">
        <v>0.34747296235298197</v>
      </c>
      <c r="S15" s="16">
        <v>10.0997657990827</v>
      </c>
      <c r="T15" s="42">
        <v>0.88126201552068595</v>
      </c>
      <c r="U15" s="16">
        <v>38.743455415765702</v>
      </c>
      <c r="V15" s="42">
        <v>1.7192214396724299</v>
      </c>
      <c r="W15" s="16">
        <v>42.199839704698903</v>
      </c>
      <c r="X15" s="42">
        <v>1.6948967422580401</v>
      </c>
      <c r="Y15" s="16">
        <v>7.8656843703914499</v>
      </c>
      <c r="Z15" s="43">
        <v>0.88275785232108805</v>
      </c>
      <c r="AA15" s="44"/>
      <c r="AD15" s="38"/>
      <c r="AE15" s="28" t="s">
        <v>21</v>
      </c>
      <c r="AF15" s="16">
        <v>0.69152189787344498</v>
      </c>
      <c r="AG15" s="42">
        <v>0.58238932778095198</v>
      </c>
      <c r="AH15" s="16">
        <v>3.5843813239817601</v>
      </c>
      <c r="AI15" s="42">
        <v>1.4262919779785801</v>
      </c>
      <c r="AJ15" s="16">
        <v>24.269781328127301</v>
      </c>
      <c r="AK15" s="42">
        <v>3.0090866066233701</v>
      </c>
      <c r="AL15" s="16">
        <v>52.653776938479901</v>
      </c>
      <c r="AM15" s="42">
        <v>3.3615695175382099</v>
      </c>
      <c r="AN15" s="16">
        <v>18.800538511537699</v>
      </c>
      <c r="AO15" s="43">
        <v>2.7878036106892399</v>
      </c>
      <c r="AP15" s="44"/>
    </row>
    <row r="16" spans="1:43" x14ac:dyDescent="0.2">
      <c r="A16" s="15" t="s">
        <v>22</v>
      </c>
      <c r="B16" s="16">
        <v>6.6364562430140204</v>
      </c>
      <c r="C16" s="42">
        <v>0.68996163245400399</v>
      </c>
      <c r="D16" s="16">
        <v>18.878354693563999</v>
      </c>
      <c r="E16" s="42">
        <v>1.1912949800624799</v>
      </c>
      <c r="F16" s="16">
        <v>39.0264920545183</v>
      </c>
      <c r="G16" s="42">
        <v>1.3850924079821101</v>
      </c>
      <c r="H16" s="16">
        <v>31.143670215455899</v>
      </c>
      <c r="I16" s="42">
        <v>1.3616225222013001</v>
      </c>
      <c r="J16" s="16">
        <v>4.3150267934477702</v>
      </c>
      <c r="K16" s="43">
        <v>0.52528605400828798</v>
      </c>
      <c r="L16" s="44"/>
      <c r="O16" s="38"/>
      <c r="P16" s="28" t="s">
        <v>22</v>
      </c>
      <c r="Q16" s="16">
        <v>3.06963560178301</v>
      </c>
      <c r="R16" s="42">
        <v>0.49111514992712102</v>
      </c>
      <c r="S16" s="16">
        <v>11.958878273718399</v>
      </c>
      <c r="T16" s="42">
        <v>0.91731418568686496</v>
      </c>
      <c r="U16" s="16">
        <v>37.723531687395102</v>
      </c>
      <c r="V16" s="42">
        <v>1.3945886442806099</v>
      </c>
      <c r="W16" s="16">
        <v>40.076737079487998</v>
      </c>
      <c r="X16" s="42">
        <v>1.27069064140096</v>
      </c>
      <c r="Y16" s="16">
        <v>7.1712173576153999</v>
      </c>
      <c r="Z16" s="43">
        <v>0.64323941872485402</v>
      </c>
      <c r="AA16" s="44"/>
      <c r="AD16" s="38"/>
      <c r="AE16" s="28" t="s">
        <v>22</v>
      </c>
      <c r="AF16" s="16">
        <v>1.76358614111385</v>
      </c>
      <c r="AG16" s="42">
        <v>0.28972428583390297</v>
      </c>
      <c r="AH16" s="16">
        <v>5.1674634167005502</v>
      </c>
      <c r="AI16" s="42">
        <v>0.67387006778735603</v>
      </c>
      <c r="AJ16" s="16">
        <v>25.225592533731099</v>
      </c>
      <c r="AK16" s="42">
        <v>1.2626351930155</v>
      </c>
      <c r="AL16" s="16">
        <v>48.8362870031238</v>
      </c>
      <c r="AM16" s="42">
        <v>1.60799572452478</v>
      </c>
      <c r="AN16" s="16">
        <v>19.0070709053307</v>
      </c>
      <c r="AO16" s="43">
        <v>1.2775555393645399</v>
      </c>
      <c r="AP16" s="44"/>
    </row>
    <row r="17" spans="1:42" x14ac:dyDescent="0.2">
      <c r="A17" s="15" t="s">
        <v>23</v>
      </c>
      <c r="B17" s="16">
        <v>2.8560298181469799</v>
      </c>
      <c r="C17" s="42">
        <v>0.48915011568446598</v>
      </c>
      <c r="D17" s="16">
        <v>16.178503431667998</v>
      </c>
      <c r="E17" s="42">
        <v>1.21653229915862</v>
      </c>
      <c r="F17" s="16">
        <v>42.268264910267703</v>
      </c>
      <c r="G17" s="42">
        <v>1.6587142691610299</v>
      </c>
      <c r="H17" s="16">
        <v>34.334041324756598</v>
      </c>
      <c r="I17" s="42">
        <v>1.5695569124178099</v>
      </c>
      <c r="J17" s="16">
        <v>4.3631605151606996</v>
      </c>
      <c r="K17" s="43">
        <v>0.74587975079029201</v>
      </c>
      <c r="L17" s="44"/>
      <c r="O17" s="38"/>
      <c r="P17" s="28" t="s">
        <v>23</v>
      </c>
      <c r="Q17" s="16">
        <v>1.4589386160694799</v>
      </c>
      <c r="R17" s="42">
        <v>0.29040280118252398</v>
      </c>
      <c r="S17" s="16">
        <v>10.078972969618301</v>
      </c>
      <c r="T17" s="42">
        <v>0.79893789238780699</v>
      </c>
      <c r="U17" s="16">
        <v>35.465350118942801</v>
      </c>
      <c r="V17" s="42">
        <v>1.1241245178055901</v>
      </c>
      <c r="W17" s="16">
        <v>42.731527211577699</v>
      </c>
      <c r="X17" s="42">
        <v>1.32292233943812</v>
      </c>
      <c r="Y17" s="16">
        <v>10.2652110837917</v>
      </c>
      <c r="Z17" s="43">
        <v>0.89863852712066505</v>
      </c>
      <c r="AA17" s="44"/>
      <c r="AD17" s="38"/>
      <c r="AE17" s="28" t="s">
        <v>23</v>
      </c>
      <c r="AF17" s="16">
        <v>0.90027955654121705</v>
      </c>
      <c r="AG17" s="42">
        <v>0.21662207216103299</v>
      </c>
      <c r="AH17" s="16">
        <v>6.3322774738105503</v>
      </c>
      <c r="AI17" s="42">
        <v>0.61616641403856798</v>
      </c>
      <c r="AJ17" s="16">
        <v>26.2740069504198</v>
      </c>
      <c r="AK17" s="42">
        <v>1.12776783559897</v>
      </c>
      <c r="AL17" s="16">
        <v>46.084568148641402</v>
      </c>
      <c r="AM17" s="42">
        <v>1.2290029756932801</v>
      </c>
      <c r="AN17" s="16">
        <v>20.408867870586999</v>
      </c>
      <c r="AO17" s="43">
        <v>0.98828246537389797</v>
      </c>
      <c r="AP17" s="44"/>
    </row>
    <row r="18" spans="1:42" x14ac:dyDescent="0.2">
      <c r="A18" s="15" t="s">
        <v>24</v>
      </c>
      <c r="B18" s="16">
        <v>4.0825943268801996</v>
      </c>
      <c r="C18" s="42">
        <v>0.505616479511523</v>
      </c>
      <c r="D18" s="16">
        <v>12.606623244505499</v>
      </c>
      <c r="E18" s="42">
        <v>0.87323108688881101</v>
      </c>
      <c r="F18" s="16">
        <v>35.025268166273797</v>
      </c>
      <c r="G18" s="42">
        <v>1.37887506248901</v>
      </c>
      <c r="H18" s="16">
        <v>36.377712457292297</v>
      </c>
      <c r="I18" s="42">
        <v>1.4105757654939901</v>
      </c>
      <c r="J18" s="16">
        <v>11.9078018050482</v>
      </c>
      <c r="K18" s="43">
        <v>0.86020118455737504</v>
      </c>
      <c r="L18" s="44"/>
      <c r="O18" s="38"/>
      <c r="P18" s="28" t="s">
        <v>24</v>
      </c>
      <c r="Q18" s="16">
        <v>1.19449933936649</v>
      </c>
      <c r="R18" s="42">
        <v>0.30418067950657002</v>
      </c>
      <c r="S18" s="16">
        <v>5.2384982413529304</v>
      </c>
      <c r="T18" s="42">
        <v>0.67131722101832803</v>
      </c>
      <c r="U18" s="16">
        <v>23.843326936479698</v>
      </c>
      <c r="V18" s="42">
        <v>1.58679272162362</v>
      </c>
      <c r="W18" s="16">
        <v>45.271862084239103</v>
      </c>
      <c r="X18" s="42">
        <v>1.4586965570439201</v>
      </c>
      <c r="Y18" s="16">
        <v>24.4518133985618</v>
      </c>
      <c r="Z18" s="43">
        <v>1.25969205968429</v>
      </c>
      <c r="AA18" s="44"/>
      <c r="AD18" s="38"/>
      <c r="AE18" s="28" t="s">
        <v>24</v>
      </c>
      <c r="AF18" s="16">
        <v>1.60596133543221</v>
      </c>
      <c r="AG18" s="42">
        <v>0.50063674627068899</v>
      </c>
      <c r="AH18" s="16">
        <v>2.81451925633041</v>
      </c>
      <c r="AI18" s="42">
        <v>0.69827026586867802</v>
      </c>
      <c r="AJ18" s="16">
        <v>13.9108178336376</v>
      </c>
      <c r="AK18" s="42">
        <v>1.57613953799375</v>
      </c>
      <c r="AL18" s="16">
        <v>41.793947372803501</v>
      </c>
      <c r="AM18" s="42">
        <v>1.97667805179145</v>
      </c>
      <c r="AN18" s="16">
        <v>39.8747542017963</v>
      </c>
      <c r="AO18" s="43">
        <v>1.7344713492328701</v>
      </c>
      <c r="AP18" s="44"/>
    </row>
    <row r="19" spans="1:42" x14ac:dyDescent="0.2">
      <c r="A19" s="15" t="s">
        <v>25</v>
      </c>
      <c r="B19" s="16">
        <v>8.7324344328749799</v>
      </c>
      <c r="C19" s="42">
        <v>0.61672781059065396</v>
      </c>
      <c r="D19" s="16">
        <v>22.510765593231</v>
      </c>
      <c r="E19" s="42">
        <v>0.99783155966592796</v>
      </c>
      <c r="F19" s="16">
        <v>39.6821885267697</v>
      </c>
      <c r="G19" s="42">
        <v>1.0423797393837599</v>
      </c>
      <c r="H19" s="16">
        <v>25.700303971830799</v>
      </c>
      <c r="I19" s="42">
        <v>0.98635081852956097</v>
      </c>
      <c r="J19" s="16">
        <v>3.2242888152463398</v>
      </c>
      <c r="K19" s="43">
        <v>0.42157147296560299</v>
      </c>
      <c r="L19" s="44"/>
      <c r="O19" s="38"/>
      <c r="P19" s="28" t="s">
        <v>25</v>
      </c>
      <c r="Q19" s="16">
        <v>2.0607293201780199</v>
      </c>
      <c r="R19" s="42">
        <v>0.36958839908791602</v>
      </c>
      <c r="S19" s="16">
        <v>11.702830412495601</v>
      </c>
      <c r="T19" s="42">
        <v>0.87519529049452205</v>
      </c>
      <c r="U19" s="16">
        <v>38.4212272973853</v>
      </c>
      <c r="V19" s="42">
        <v>1.31750600619049</v>
      </c>
      <c r="W19" s="16">
        <v>39.3396923695027</v>
      </c>
      <c r="X19" s="42">
        <v>1.5076953527892001</v>
      </c>
      <c r="Y19" s="16">
        <v>8.4065560857428601</v>
      </c>
      <c r="Z19" s="43">
        <v>0.77911617586954596</v>
      </c>
      <c r="AA19" s="44"/>
      <c r="AD19" s="38"/>
      <c r="AE19" s="28" t="s">
        <v>25</v>
      </c>
      <c r="AF19" s="16">
        <v>1.0535700651823501</v>
      </c>
      <c r="AG19" s="42">
        <v>0.42078049744233398</v>
      </c>
      <c r="AH19" s="16">
        <v>4.4221985232810299</v>
      </c>
      <c r="AI19" s="42">
        <v>0.67342622941564201</v>
      </c>
      <c r="AJ19" s="16">
        <v>22.213488426145901</v>
      </c>
      <c r="AK19" s="42">
        <v>1.8897986377292399</v>
      </c>
      <c r="AL19" s="16">
        <v>52.324594423130897</v>
      </c>
      <c r="AM19" s="42">
        <v>1.97886800501483</v>
      </c>
      <c r="AN19" s="16">
        <v>19.9861485622598</v>
      </c>
      <c r="AO19" s="43">
        <v>1.5393668185528</v>
      </c>
      <c r="AP19" s="44"/>
    </row>
    <row r="20" spans="1:42" x14ac:dyDescent="0.2">
      <c r="A20" s="15" t="s">
        <v>26</v>
      </c>
      <c r="B20" s="16">
        <v>9.8919886834893092</v>
      </c>
      <c r="C20" s="42">
        <v>2.3571645820746898</v>
      </c>
      <c r="D20" s="16">
        <v>28.668305818915801</v>
      </c>
      <c r="E20" s="42">
        <v>2.9669018829777598</v>
      </c>
      <c r="F20" s="16">
        <v>43.776965514139</v>
      </c>
      <c r="G20" s="42">
        <v>3.65963843268301</v>
      </c>
      <c r="H20" s="16">
        <v>16.205008834973199</v>
      </c>
      <c r="I20" s="42">
        <v>2.1709726692773499</v>
      </c>
      <c r="J20" s="16">
        <v>1.45773114848275</v>
      </c>
      <c r="K20" s="43">
        <v>0.62240852192896401</v>
      </c>
      <c r="L20" s="44"/>
      <c r="O20" s="38"/>
      <c r="P20" s="28" t="s">
        <v>26</v>
      </c>
      <c r="Q20" s="16">
        <v>2.6023034456913501</v>
      </c>
      <c r="R20" s="42">
        <v>0.437234242262307</v>
      </c>
      <c r="S20" s="16">
        <v>14.5165694486265</v>
      </c>
      <c r="T20" s="42">
        <v>1.0145867946588001</v>
      </c>
      <c r="U20" s="16">
        <v>37.203272893043298</v>
      </c>
      <c r="V20" s="42">
        <v>1.3794970834070099</v>
      </c>
      <c r="W20" s="16">
        <v>37.245388885723202</v>
      </c>
      <c r="X20" s="42">
        <v>1.4580012019675701</v>
      </c>
      <c r="Y20" s="16">
        <v>8.4324653269156205</v>
      </c>
      <c r="Z20" s="43">
        <v>0.74626188649682901</v>
      </c>
      <c r="AA20" s="44"/>
      <c r="AD20" s="38"/>
      <c r="AE20" s="28" t="s">
        <v>26</v>
      </c>
      <c r="AF20" s="16">
        <v>0.96179992143337201</v>
      </c>
      <c r="AG20" s="42">
        <v>0.30457617059074299</v>
      </c>
      <c r="AH20" s="16">
        <v>6.6450914830182297</v>
      </c>
      <c r="AI20" s="42">
        <v>0.90589673530249204</v>
      </c>
      <c r="AJ20" s="16">
        <v>26.936778631952901</v>
      </c>
      <c r="AK20" s="42">
        <v>1.56648703341872</v>
      </c>
      <c r="AL20" s="16">
        <v>46.565001530110003</v>
      </c>
      <c r="AM20" s="42">
        <v>1.46184814721423</v>
      </c>
      <c r="AN20" s="16">
        <v>18.891328433485501</v>
      </c>
      <c r="AO20" s="43">
        <v>1.31182355740211</v>
      </c>
      <c r="AP20" s="44"/>
    </row>
    <row r="21" spans="1:42" x14ac:dyDescent="0.2">
      <c r="A21" s="15" t="s">
        <v>27</v>
      </c>
      <c r="B21" s="16">
        <v>6.1525440061532803</v>
      </c>
      <c r="C21" s="42">
        <v>0.72579111127050799</v>
      </c>
      <c r="D21" s="16">
        <v>17.64707750553</v>
      </c>
      <c r="E21" s="42">
        <v>1.07101432915727</v>
      </c>
      <c r="F21" s="16">
        <v>42.028963760002704</v>
      </c>
      <c r="G21" s="42">
        <v>1.3138758383145701</v>
      </c>
      <c r="H21" s="16">
        <v>30.020781030433099</v>
      </c>
      <c r="I21" s="42">
        <v>1.19423201907499</v>
      </c>
      <c r="J21" s="16">
        <v>4.0931058218678702</v>
      </c>
      <c r="K21" s="43">
        <v>0.50185157686307802</v>
      </c>
      <c r="L21" s="44"/>
      <c r="O21" s="38"/>
      <c r="P21" s="28" t="s">
        <v>27</v>
      </c>
      <c r="Q21" s="16">
        <v>1.68563794082439</v>
      </c>
      <c r="R21" s="42">
        <v>0.49831690204165702</v>
      </c>
      <c r="S21" s="16">
        <v>10.077335403224801</v>
      </c>
      <c r="T21" s="42">
        <v>1.36661759321276</v>
      </c>
      <c r="U21" s="16">
        <v>36.971340852001298</v>
      </c>
      <c r="V21" s="42">
        <v>1.94037874433424</v>
      </c>
      <c r="W21" s="16">
        <v>40.300027755939297</v>
      </c>
      <c r="X21" s="42">
        <v>1.8808701467136399</v>
      </c>
      <c r="Y21" s="16">
        <v>10.9656580480102</v>
      </c>
      <c r="Z21" s="43">
        <v>1.1015922533556199</v>
      </c>
      <c r="AA21" s="44"/>
      <c r="AD21" s="38"/>
      <c r="AE21" s="28" t="s">
        <v>27</v>
      </c>
      <c r="AF21" s="16">
        <v>1.2507472726691999</v>
      </c>
      <c r="AG21" s="42">
        <v>0.40536293272566998</v>
      </c>
      <c r="AH21" s="16">
        <v>4.9231413082381597</v>
      </c>
      <c r="AI21" s="42">
        <v>1.16183905481633</v>
      </c>
      <c r="AJ21" s="16">
        <v>28.839085146148498</v>
      </c>
      <c r="AK21" s="42">
        <v>1.84314503728754</v>
      </c>
      <c r="AL21" s="16">
        <v>48.280077550875298</v>
      </c>
      <c r="AM21" s="42">
        <v>2.0987365278571799</v>
      </c>
      <c r="AN21" s="16">
        <v>16.558648686987301</v>
      </c>
      <c r="AO21" s="43">
        <v>1.57177896793449</v>
      </c>
      <c r="AP21" s="44"/>
    </row>
    <row r="22" spans="1:42" x14ac:dyDescent="0.2">
      <c r="A22" s="15" t="s">
        <v>28</v>
      </c>
      <c r="B22" s="16">
        <v>6.8904901148889097</v>
      </c>
      <c r="C22" s="42">
        <v>0.76871703455955498</v>
      </c>
      <c r="D22" s="16">
        <v>26.237839190147799</v>
      </c>
      <c r="E22" s="42">
        <v>1.27728058571533</v>
      </c>
      <c r="F22" s="16">
        <v>44.647963816905403</v>
      </c>
      <c r="G22" s="42">
        <v>1.19687026006208</v>
      </c>
      <c r="H22" s="16">
        <v>20.301527072513998</v>
      </c>
      <c r="I22" s="42">
        <v>1.12600008675723</v>
      </c>
      <c r="J22" s="16">
        <v>1.92217980554382</v>
      </c>
      <c r="K22" s="43">
        <v>0.31345720530840099</v>
      </c>
      <c r="L22" s="44"/>
      <c r="O22" s="38"/>
      <c r="P22" s="28" t="s">
        <v>28</v>
      </c>
      <c r="Q22" s="16">
        <v>2.1100760708480801</v>
      </c>
      <c r="R22" s="42">
        <v>0.81142540100096905</v>
      </c>
      <c r="S22" s="16">
        <v>12.738192769516001</v>
      </c>
      <c r="T22" s="42">
        <v>1.77491722388627</v>
      </c>
      <c r="U22" s="16">
        <v>38.783997878502802</v>
      </c>
      <c r="V22" s="42">
        <v>2.24593620279696</v>
      </c>
      <c r="W22" s="16">
        <v>40.8414939002027</v>
      </c>
      <c r="X22" s="42">
        <v>2.5916391526624198</v>
      </c>
      <c r="Y22" s="16">
        <v>5.5262393809304902</v>
      </c>
      <c r="Z22" s="43">
        <v>1.0921582440515001</v>
      </c>
      <c r="AA22" s="44"/>
      <c r="AD22" s="38"/>
      <c r="AE22" s="28" t="s">
        <v>28</v>
      </c>
      <c r="AF22" s="16">
        <v>2.1692502986678699</v>
      </c>
      <c r="AG22" s="42">
        <v>1.4544923941534</v>
      </c>
      <c r="AH22" s="16">
        <v>8.1982828329946695</v>
      </c>
      <c r="AI22" s="42">
        <v>2.3194207316936999</v>
      </c>
      <c r="AJ22" s="16">
        <v>26.522424537512499</v>
      </c>
      <c r="AK22" s="42">
        <v>3.6966386445897199</v>
      </c>
      <c r="AL22" s="16">
        <v>50.626686270668699</v>
      </c>
      <c r="AM22" s="42">
        <v>4.3166133622889404</v>
      </c>
      <c r="AN22" s="16">
        <v>12.4833560601563</v>
      </c>
      <c r="AO22" s="43">
        <v>2.6723294014486001</v>
      </c>
      <c r="AP22" s="44"/>
    </row>
    <row r="23" spans="1:42" x14ac:dyDescent="0.2">
      <c r="A23" s="15" t="s">
        <v>29</v>
      </c>
      <c r="B23" s="16">
        <v>1.2619163056656899</v>
      </c>
      <c r="C23" s="42">
        <v>0.51404802280677497</v>
      </c>
      <c r="D23" s="16">
        <v>9.0679550334116303</v>
      </c>
      <c r="E23" s="42">
        <v>1.0838408485200299</v>
      </c>
      <c r="F23" s="16">
        <v>34.512471408809503</v>
      </c>
      <c r="G23" s="42">
        <v>1.7976986183955199</v>
      </c>
      <c r="H23" s="16">
        <v>43.772120977855401</v>
      </c>
      <c r="I23" s="42">
        <v>2.2184618698466698</v>
      </c>
      <c r="J23" s="16">
        <v>11.385536274257801</v>
      </c>
      <c r="K23" s="43">
        <v>1.4821725478808201</v>
      </c>
      <c r="L23" s="44"/>
      <c r="O23" s="38"/>
      <c r="P23" s="28" t="s">
        <v>29</v>
      </c>
      <c r="Q23" s="16">
        <v>0.31359306780473301</v>
      </c>
      <c r="R23" s="42">
        <v>0.17025028796866201</v>
      </c>
      <c r="S23" s="16">
        <v>2.7191085088844198</v>
      </c>
      <c r="T23" s="42">
        <v>0.514631792956603</v>
      </c>
      <c r="U23" s="16">
        <v>22.338864568565398</v>
      </c>
      <c r="V23" s="42">
        <v>1.27089578285399</v>
      </c>
      <c r="W23" s="16">
        <v>52.087247878457397</v>
      </c>
      <c r="X23" s="42">
        <v>1.4743562389041001</v>
      </c>
      <c r="Y23" s="16">
        <v>22.541185976288102</v>
      </c>
      <c r="Z23" s="43">
        <v>1.24379641142389</v>
      </c>
      <c r="AA23" s="44"/>
      <c r="AD23" s="38"/>
      <c r="AE23" s="28" t="s">
        <v>29</v>
      </c>
      <c r="AF23" s="16">
        <v>0</v>
      </c>
      <c r="AG23" s="42">
        <v>0</v>
      </c>
      <c r="AH23" s="16">
        <v>1.58977703411488</v>
      </c>
      <c r="AI23" s="42">
        <v>0.42682576406650202</v>
      </c>
      <c r="AJ23" s="16">
        <v>14.278955169579501</v>
      </c>
      <c r="AK23" s="42">
        <v>1.0023394722144101</v>
      </c>
      <c r="AL23" s="16">
        <v>50.5233427683483</v>
      </c>
      <c r="AM23" s="42">
        <v>1.7143731909055899</v>
      </c>
      <c r="AN23" s="16">
        <v>33.5180170971583</v>
      </c>
      <c r="AO23" s="43">
        <v>1.5157354952783699</v>
      </c>
      <c r="AP23" s="44"/>
    </row>
    <row r="24" spans="1:42" x14ac:dyDescent="0.2">
      <c r="A24" s="15" t="s">
        <v>31</v>
      </c>
      <c r="B24" s="16">
        <v>3.6399178099635301</v>
      </c>
      <c r="C24" s="42">
        <v>0.38250997219882499</v>
      </c>
      <c r="D24" s="16">
        <v>16.346652917230202</v>
      </c>
      <c r="E24" s="42">
        <v>0.94873389339413206</v>
      </c>
      <c r="F24" s="16">
        <v>43.835575692305397</v>
      </c>
      <c r="G24" s="42">
        <v>1.24894199985661</v>
      </c>
      <c r="H24" s="16">
        <v>32.220714673627398</v>
      </c>
      <c r="I24" s="42">
        <v>1.2974787213616801</v>
      </c>
      <c r="J24" s="16">
        <v>3.9571389068733702</v>
      </c>
      <c r="K24" s="43">
        <v>0.46830841141016299</v>
      </c>
      <c r="L24" s="44"/>
      <c r="O24" s="38"/>
      <c r="P24" s="28" t="s">
        <v>31</v>
      </c>
      <c r="Q24" s="16">
        <v>0.71461693503624601</v>
      </c>
      <c r="R24" s="42">
        <v>0.26622609771743999</v>
      </c>
      <c r="S24" s="16">
        <v>4.9803491413787597</v>
      </c>
      <c r="T24" s="42">
        <v>0.67347328498467296</v>
      </c>
      <c r="U24" s="16">
        <v>33.423513493553003</v>
      </c>
      <c r="V24" s="42">
        <v>1.65870554488574</v>
      </c>
      <c r="W24" s="16">
        <v>50.634718515218303</v>
      </c>
      <c r="X24" s="42">
        <v>1.8781669068971401</v>
      </c>
      <c r="Y24" s="16">
        <v>10.246801914813799</v>
      </c>
      <c r="Z24" s="43">
        <v>1.1507790201461501</v>
      </c>
      <c r="AA24" s="44"/>
      <c r="AD24" s="38"/>
      <c r="AE24" s="28" t="s">
        <v>31</v>
      </c>
      <c r="AF24" s="16">
        <v>0.273065421634552</v>
      </c>
      <c r="AG24" s="42">
        <v>0.164722985268906</v>
      </c>
      <c r="AH24" s="16">
        <v>2.9760530652822998</v>
      </c>
      <c r="AI24" s="42">
        <v>0.62992882863574695</v>
      </c>
      <c r="AJ24" s="16">
        <v>24.858429431496901</v>
      </c>
      <c r="AK24" s="42">
        <v>1.7717243765508399</v>
      </c>
      <c r="AL24" s="16">
        <v>55.480010569340202</v>
      </c>
      <c r="AM24" s="42">
        <v>1.6353621710206601</v>
      </c>
      <c r="AN24" s="16">
        <v>16.412441512246101</v>
      </c>
      <c r="AO24" s="43">
        <v>1.4703521883061701</v>
      </c>
      <c r="AP24" s="44"/>
    </row>
    <row r="25" spans="1:42" x14ac:dyDescent="0.2">
      <c r="A25" s="15" t="s">
        <v>32</v>
      </c>
      <c r="B25" s="16">
        <v>3.7922053363763402</v>
      </c>
      <c r="C25" s="42">
        <v>0.48791631500116101</v>
      </c>
      <c r="D25" s="16">
        <v>14.209787097800699</v>
      </c>
      <c r="E25" s="42">
        <v>0.95419167141249195</v>
      </c>
      <c r="F25" s="16">
        <v>33.294004064896001</v>
      </c>
      <c r="G25" s="42">
        <v>1.2200388564817899</v>
      </c>
      <c r="H25" s="16">
        <v>38.164486253569599</v>
      </c>
      <c r="I25" s="42">
        <v>1.2894159499150399</v>
      </c>
      <c r="J25" s="16">
        <v>10.5395172473574</v>
      </c>
      <c r="K25" s="43">
        <v>0.91030191933208104</v>
      </c>
      <c r="L25" s="44"/>
      <c r="O25" s="38"/>
      <c r="P25" s="28" t="s">
        <v>32</v>
      </c>
      <c r="Q25" s="16">
        <v>1.15027740873069</v>
      </c>
      <c r="R25" s="42">
        <v>0.35406278469244501</v>
      </c>
      <c r="S25" s="16">
        <v>5.3854352846039903</v>
      </c>
      <c r="T25" s="42">
        <v>0.78278699495933701</v>
      </c>
      <c r="U25" s="16">
        <v>24.3002824798216</v>
      </c>
      <c r="V25" s="42">
        <v>1.5696732441738701</v>
      </c>
      <c r="W25" s="16">
        <v>47.431136602257503</v>
      </c>
      <c r="X25" s="42">
        <v>1.5042103566034699</v>
      </c>
      <c r="Y25" s="16">
        <v>21.732868224586198</v>
      </c>
      <c r="Z25" s="43">
        <v>1.48860429994798</v>
      </c>
      <c r="AA25" s="44"/>
      <c r="AD25" s="38"/>
      <c r="AE25" s="28" t="s">
        <v>32</v>
      </c>
      <c r="AF25" s="16">
        <v>0.50374906691770005</v>
      </c>
      <c r="AG25" s="42">
        <v>0.27309732436753198</v>
      </c>
      <c r="AH25" s="16">
        <v>2.6035705045832001</v>
      </c>
      <c r="AI25" s="42">
        <v>0.72546595170925798</v>
      </c>
      <c r="AJ25" s="16">
        <v>17.236130185464301</v>
      </c>
      <c r="AK25" s="42">
        <v>1.38496915947605</v>
      </c>
      <c r="AL25" s="16">
        <v>47.595950339930802</v>
      </c>
      <c r="AM25" s="42">
        <v>1.6541223933621201</v>
      </c>
      <c r="AN25" s="16">
        <v>32.060599903103999</v>
      </c>
      <c r="AO25" s="43">
        <v>1.7374959852935401</v>
      </c>
      <c r="AP25" s="44"/>
    </row>
    <row r="26" spans="1:42" x14ac:dyDescent="0.2">
      <c r="A26" s="15" t="s">
        <v>33</v>
      </c>
      <c r="B26" s="16">
        <v>5.9319977351329696</v>
      </c>
      <c r="C26" s="42">
        <v>0.86824141677845801</v>
      </c>
      <c r="D26" s="16">
        <v>15.715899972000299</v>
      </c>
      <c r="E26" s="42">
        <v>1.54790793926773</v>
      </c>
      <c r="F26" s="16">
        <v>38.661092071699898</v>
      </c>
      <c r="G26" s="42">
        <v>1.64254263689282</v>
      </c>
      <c r="H26" s="16">
        <v>33.451545391621899</v>
      </c>
      <c r="I26" s="42">
        <v>1.5501897695434601</v>
      </c>
      <c r="J26" s="16">
        <v>6.23946482954491</v>
      </c>
      <c r="K26" s="43">
        <v>0.71655708145639097</v>
      </c>
      <c r="L26" s="44"/>
      <c r="O26" s="38"/>
      <c r="P26" s="28" t="s">
        <v>33</v>
      </c>
      <c r="Q26" s="16">
        <v>2.0604788634346498</v>
      </c>
      <c r="R26" s="42">
        <v>0.44922437141361499</v>
      </c>
      <c r="S26" s="16">
        <v>8.7916771188495009</v>
      </c>
      <c r="T26" s="42">
        <v>0.87506777883685105</v>
      </c>
      <c r="U26" s="16">
        <v>32.102545109860003</v>
      </c>
      <c r="V26" s="42">
        <v>1.2572216231265201</v>
      </c>
      <c r="W26" s="16">
        <v>45.127347558112199</v>
      </c>
      <c r="X26" s="42">
        <v>1.33947388226232</v>
      </c>
      <c r="Y26" s="16">
        <v>11.917951349743699</v>
      </c>
      <c r="Z26" s="43">
        <v>0.91869017357546301</v>
      </c>
      <c r="AA26" s="44"/>
      <c r="AD26" s="38"/>
      <c r="AE26" s="28" t="s">
        <v>33</v>
      </c>
      <c r="AF26" s="16">
        <v>1.6460037543730699</v>
      </c>
      <c r="AG26" s="42">
        <v>0.36390546547626801</v>
      </c>
      <c r="AH26" s="16">
        <v>4.6973883873340698</v>
      </c>
      <c r="AI26" s="42">
        <v>0.62587232227524903</v>
      </c>
      <c r="AJ26" s="16">
        <v>23.127698517264101</v>
      </c>
      <c r="AK26" s="42">
        <v>1.2558458146067899</v>
      </c>
      <c r="AL26" s="16">
        <v>47.954094433109802</v>
      </c>
      <c r="AM26" s="42">
        <v>1.7856920237231599</v>
      </c>
      <c r="AN26" s="16">
        <v>22.574814907918999</v>
      </c>
      <c r="AO26" s="43">
        <v>1.31353481176619</v>
      </c>
      <c r="AP26" s="44"/>
    </row>
    <row r="27" spans="1:42" x14ac:dyDescent="0.2">
      <c r="A27" s="15" t="s">
        <v>34</v>
      </c>
      <c r="B27" s="16">
        <v>8.97960537883848</v>
      </c>
      <c r="C27" s="42">
        <v>0.937173573556354</v>
      </c>
      <c r="D27" s="16">
        <v>23.019330423126501</v>
      </c>
      <c r="E27" s="42">
        <v>1.59329604488971</v>
      </c>
      <c r="F27" s="16">
        <v>41.985364228282897</v>
      </c>
      <c r="G27" s="42">
        <v>2.0975350556942902</v>
      </c>
      <c r="H27" s="16">
        <v>22.806358709196498</v>
      </c>
      <c r="I27" s="42">
        <v>1.52479514388147</v>
      </c>
      <c r="J27" s="16">
        <v>3.2093412605554801</v>
      </c>
      <c r="K27" s="43">
        <v>0.65291349193002801</v>
      </c>
      <c r="L27" s="44"/>
      <c r="O27" s="38"/>
      <c r="P27" s="28" t="s">
        <v>34</v>
      </c>
      <c r="Q27" s="16">
        <v>1.9099315330975699</v>
      </c>
      <c r="R27" s="42">
        <v>0.351619207023178</v>
      </c>
      <c r="S27" s="16">
        <v>12.80361311531</v>
      </c>
      <c r="T27" s="42">
        <v>0.84104912511010499</v>
      </c>
      <c r="U27" s="16">
        <v>36.857693282097998</v>
      </c>
      <c r="V27" s="42">
        <v>1.1738582605317101</v>
      </c>
      <c r="W27" s="16">
        <v>38.754336307816203</v>
      </c>
      <c r="X27" s="42">
        <v>1.2010185935864199</v>
      </c>
      <c r="Y27" s="16">
        <v>9.6744257616782594</v>
      </c>
      <c r="Z27" s="43">
        <v>0.72327269434556096</v>
      </c>
      <c r="AA27" s="44"/>
      <c r="AD27" s="38"/>
      <c r="AE27" s="28" t="s">
        <v>34</v>
      </c>
      <c r="AF27" s="16">
        <v>0.92420824883680996</v>
      </c>
      <c r="AG27" s="42">
        <v>0.47414110115863101</v>
      </c>
      <c r="AH27" s="16">
        <v>5.0652151026265901</v>
      </c>
      <c r="AI27" s="42">
        <v>0.999196911210672</v>
      </c>
      <c r="AJ27" s="16">
        <v>23.9845073229564</v>
      </c>
      <c r="AK27" s="42">
        <v>2.1398858428702598</v>
      </c>
      <c r="AL27" s="16">
        <v>46.076942221424297</v>
      </c>
      <c r="AM27" s="42">
        <v>2.5015471813746202</v>
      </c>
      <c r="AN27" s="16">
        <v>23.949127104155899</v>
      </c>
      <c r="AO27" s="43">
        <v>2.1697156461601002</v>
      </c>
      <c r="AP27" s="44"/>
    </row>
    <row r="28" spans="1:42" x14ac:dyDescent="0.2">
      <c r="A28" s="15" t="s">
        <v>35</v>
      </c>
      <c r="B28" s="16">
        <v>5.56439853415353</v>
      </c>
      <c r="C28" s="42">
        <v>0.780172874158098</v>
      </c>
      <c r="D28" s="16">
        <v>18.066762261277599</v>
      </c>
      <c r="E28" s="42">
        <v>1.2834323285006799</v>
      </c>
      <c r="F28" s="16">
        <v>43.223645277831601</v>
      </c>
      <c r="G28" s="42">
        <v>1.8962734176859</v>
      </c>
      <c r="H28" s="16">
        <v>30.581161195893099</v>
      </c>
      <c r="I28" s="42">
        <v>1.5296003828773099</v>
      </c>
      <c r="J28" s="16">
        <v>2.5640327308441502</v>
      </c>
      <c r="K28" s="43">
        <v>0.56341291374380797</v>
      </c>
      <c r="L28" s="44"/>
      <c r="O28" s="38"/>
      <c r="P28" s="28" t="s">
        <v>35</v>
      </c>
      <c r="Q28" s="16">
        <v>0.39376316714520199</v>
      </c>
      <c r="R28" s="42">
        <v>0.12175977953891901</v>
      </c>
      <c r="S28" s="16">
        <v>7.1592312242732898</v>
      </c>
      <c r="T28" s="42">
        <v>0.54455566326516502</v>
      </c>
      <c r="U28" s="16">
        <v>35.529495956350303</v>
      </c>
      <c r="V28" s="42">
        <v>1.33212253544599</v>
      </c>
      <c r="W28" s="16">
        <v>48.879688282951797</v>
      </c>
      <c r="X28" s="42">
        <v>1.31303481810672</v>
      </c>
      <c r="Y28" s="16">
        <v>8.0378213692793494</v>
      </c>
      <c r="Z28" s="43">
        <v>0.71291690245520201</v>
      </c>
      <c r="AA28" s="44"/>
      <c r="AD28" s="38"/>
      <c r="AE28" s="28" t="s">
        <v>35</v>
      </c>
      <c r="AF28" s="16">
        <v>0</v>
      </c>
      <c r="AG28" s="42">
        <v>0</v>
      </c>
      <c r="AH28" s="16">
        <v>2.7604991667196899</v>
      </c>
      <c r="AI28" s="42">
        <v>1.0502144342731099</v>
      </c>
      <c r="AJ28" s="16">
        <v>24.482101421133802</v>
      </c>
      <c r="AK28" s="42">
        <v>2.37657359923872</v>
      </c>
      <c r="AL28" s="16">
        <v>56.780586948189999</v>
      </c>
      <c r="AM28" s="42">
        <v>2.5065234783792301</v>
      </c>
      <c r="AN28" s="16">
        <v>15.964080587938399</v>
      </c>
      <c r="AO28" s="43">
        <v>1.73766361699495</v>
      </c>
      <c r="AP28" s="44"/>
    </row>
    <row r="29" spans="1:42" x14ac:dyDescent="0.2">
      <c r="A29" s="15" t="s">
        <v>36</v>
      </c>
      <c r="B29" s="16">
        <v>8.8324286128213991</v>
      </c>
      <c r="C29" s="42">
        <v>0.61319348473610003</v>
      </c>
      <c r="D29" s="16">
        <v>24.078091362508701</v>
      </c>
      <c r="E29" s="42">
        <v>1.1311564807068799</v>
      </c>
      <c r="F29" s="16">
        <v>41.052529571650901</v>
      </c>
      <c r="G29" s="42">
        <v>0.93523761612818201</v>
      </c>
      <c r="H29" s="16">
        <v>23.286004831674202</v>
      </c>
      <c r="I29" s="42">
        <v>0.90461959897248201</v>
      </c>
      <c r="J29" s="16">
        <v>2.7509456213447798</v>
      </c>
      <c r="K29" s="43">
        <v>0.37600253581746401</v>
      </c>
      <c r="L29" s="44"/>
      <c r="O29" s="38"/>
      <c r="P29" s="28" t="s">
        <v>36</v>
      </c>
      <c r="Q29" s="16">
        <v>2.7473775557871898</v>
      </c>
      <c r="R29" s="42">
        <v>0.69293795770457201</v>
      </c>
      <c r="S29" s="16">
        <v>12.957759151584799</v>
      </c>
      <c r="T29" s="42">
        <v>1.4948356197024599</v>
      </c>
      <c r="U29" s="16">
        <v>39.395165999626997</v>
      </c>
      <c r="V29" s="42">
        <v>1.96234644523681</v>
      </c>
      <c r="W29" s="16">
        <v>37.892587186687301</v>
      </c>
      <c r="X29" s="42">
        <v>1.99711582367297</v>
      </c>
      <c r="Y29" s="16">
        <v>7.0071101063137</v>
      </c>
      <c r="Z29" s="43">
        <v>0.89669417448612998</v>
      </c>
      <c r="AA29" s="44"/>
      <c r="AD29" s="38"/>
      <c r="AE29" s="28" t="s">
        <v>36</v>
      </c>
      <c r="AF29" s="16">
        <v>1.77297743019595</v>
      </c>
      <c r="AG29" s="42">
        <v>0.57285789566330403</v>
      </c>
      <c r="AH29" s="16">
        <v>7.6339059298987797</v>
      </c>
      <c r="AI29" s="42">
        <v>1.2223769278619401</v>
      </c>
      <c r="AJ29" s="16">
        <v>31.0499237829873</v>
      </c>
      <c r="AK29" s="42">
        <v>2.0759079306059598</v>
      </c>
      <c r="AL29" s="16">
        <v>45.057423435249298</v>
      </c>
      <c r="AM29" s="42">
        <v>2.0951705801929901</v>
      </c>
      <c r="AN29" s="16">
        <v>14.485769421668699</v>
      </c>
      <c r="AO29" s="43">
        <v>1.63664711622948</v>
      </c>
      <c r="AP29" s="44"/>
    </row>
    <row r="30" spans="1:42" x14ac:dyDescent="0.2">
      <c r="A30" s="15" t="s">
        <v>37</v>
      </c>
      <c r="B30" s="16">
        <v>5.7833810630023299</v>
      </c>
      <c r="C30" s="42">
        <v>0.75748300819464698</v>
      </c>
      <c r="D30" s="16">
        <v>14.6423160335109</v>
      </c>
      <c r="E30" s="42">
        <v>1.37470410726189</v>
      </c>
      <c r="F30" s="16">
        <v>34.788190675647101</v>
      </c>
      <c r="G30" s="42">
        <v>2.0364108863018302</v>
      </c>
      <c r="H30" s="16">
        <v>36.427446859049702</v>
      </c>
      <c r="I30" s="42">
        <v>1.56941871202531</v>
      </c>
      <c r="J30" s="16">
        <v>8.3586653687899606</v>
      </c>
      <c r="K30" s="43">
        <v>0.80186799566604805</v>
      </c>
      <c r="L30" s="44"/>
      <c r="O30" s="38"/>
      <c r="P30" s="28" t="s">
        <v>37</v>
      </c>
      <c r="Q30" s="16">
        <v>2.09299777198625</v>
      </c>
      <c r="R30" s="42">
        <v>0.53138232942942198</v>
      </c>
      <c r="S30" s="16">
        <v>7.3329116787679496</v>
      </c>
      <c r="T30" s="42">
        <v>1.09791682196969</v>
      </c>
      <c r="U30" s="16">
        <v>29.019631904721699</v>
      </c>
      <c r="V30" s="42">
        <v>1.8294515405303999</v>
      </c>
      <c r="W30" s="16">
        <v>45.473594505461598</v>
      </c>
      <c r="X30" s="42">
        <v>1.95278887967718</v>
      </c>
      <c r="Y30" s="16">
        <v>16.080864139062498</v>
      </c>
      <c r="Z30" s="43">
        <v>1.2523224964542401</v>
      </c>
      <c r="AA30" s="44"/>
      <c r="AD30" s="38"/>
      <c r="AE30" s="28" t="s">
        <v>37</v>
      </c>
      <c r="AF30" s="16">
        <v>1.86960121132389</v>
      </c>
      <c r="AG30" s="42">
        <v>0.32432154136014402</v>
      </c>
      <c r="AH30" s="16">
        <v>4.6805620363129998</v>
      </c>
      <c r="AI30" s="42">
        <v>0.63193711867170999</v>
      </c>
      <c r="AJ30" s="16">
        <v>21.134518873676502</v>
      </c>
      <c r="AK30" s="42">
        <v>1.3626525629558599</v>
      </c>
      <c r="AL30" s="16">
        <v>46.181195128231401</v>
      </c>
      <c r="AM30" s="42">
        <v>1.48032771603902</v>
      </c>
      <c r="AN30" s="16">
        <v>26.134122750455202</v>
      </c>
      <c r="AO30" s="43">
        <v>1.35723311155566</v>
      </c>
      <c r="AP30" s="44"/>
    </row>
    <row r="31" spans="1:42" x14ac:dyDescent="0.2">
      <c r="A31" s="15" t="s">
        <v>38</v>
      </c>
      <c r="B31" s="16">
        <v>13.7110335120993</v>
      </c>
      <c r="C31" s="42">
        <v>1.94297541762536</v>
      </c>
      <c r="D31" s="16">
        <v>27.475707888158698</v>
      </c>
      <c r="E31" s="42">
        <v>1.9091293147428201</v>
      </c>
      <c r="F31" s="16">
        <v>40.074523536796498</v>
      </c>
      <c r="G31" s="42">
        <v>2.7381522157228302</v>
      </c>
      <c r="H31" s="16">
        <v>16.826799161825999</v>
      </c>
      <c r="I31" s="42">
        <v>2.07398786152305</v>
      </c>
      <c r="J31" s="16">
        <v>1.9119359011195201</v>
      </c>
      <c r="K31" s="43">
        <v>0.58324040838171198</v>
      </c>
      <c r="L31" s="44"/>
      <c r="O31" s="38"/>
      <c r="P31" s="28" t="s">
        <v>38</v>
      </c>
      <c r="Q31" s="16">
        <v>2.1699965825384702</v>
      </c>
      <c r="R31" s="42">
        <v>0.49278346321833499</v>
      </c>
      <c r="S31" s="16">
        <v>12.973994977073</v>
      </c>
      <c r="T31" s="42">
        <v>1.01924369176348</v>
      </c>
      <c r="U31" s="16">
        <v>37.914471174045403</v>
      </c>
      <c r="V31" s="42">
        <v>1.5736483488308799</v>
      </c>
      <c r="W31" s="16">
        <v>37.596772374763702</v>
      </c>
      <c r="X31" s="42">
        <v>1.3195918000756299</v>
      </c>
      <c r="Y31" s="16">
        <v>9.3447648915794694</v>
      </c>
      <c r="Z31" s="43">
        <v>0.908085426571142</v>
      </c>
      <c r="AA31" s="44"/>
      <c r="AD31" s="38"/>
      <c r="AE31" s="28" t="s">
        <v>38</v>
      </c>
      <c r="AF31" s="16">
        <v>1.05834392247995</v>
      </c>
      <c r="AG31" s="42">
        <v>0.35432403798863299</v>
      </c>
      <c r="AH31" s="16">
        <v>6.7827175661150996</v>
      </c>
      <c r="AI31" s="42">
        <v>0.90941682008694003</v>
      </c>
      <c r="AJ31" s="16">
        <v>26.5053212423161</v>
      </c>
      <c r="AK31" s="42">
        <v>1.61279553202092</v>
      </c>
      <c r="AL31" s="16">
        <v>44.703344823704001</v>
      </c>
      <c r="AM31" s="42">
        <v>1.62380277553962</v>
      </c>
      <c r="AN31" s="16">
        <v>20.950272445384901</v>
      </c>
      <c r="AO31" s="43">
        <v>1.59021256152978</v>
      </c>
      <c r="AP31" s="44"/>
    </row>
    <row r="32" spans="1:42" x14ac:dyDescent="0.2">
      <c r="A32" s="15"/>
      <c r="B32"/>
      <c r="C32"/>
      <c r="D32"/>
      <c r="E32"/>
      <c r="F32"/>
      <c r="G32"/>
      <c r="H32"/>
      <c r="I32"/>
      <c r="J32"/>
      <c r="K32" s="13"/>
      <c r="L32" s="44"/>
      <c r="O32" s="38"/>
      <c r="P32" s="28"/>
      <c r="Q32"/>
      <c r="R32"/>
      <c r="S32"/>
      <c r="T32"/>
      <c r="U32"/>
      <c r="V32"/>
      <c r="W32"/>
      <c r="X32"/>
      <c r="Y32"/>
      <c r="Z32" s="13"/>
      <c r="AA32" s="44"/>
      <c r="AD32" s="38"/>
      <c r="AE32" s="28"/>
      <c r="AF32"/>
      <c r="AG32"/>
      <c r="AH32"/>
      <c r="AI32"/>
      <c r="AJ32"/>
      <c r="AK32"/>
      <c r="AL32"/>
      <c r="AM32"/>
      <c r="AN32"/>
      <c r="AO32" s="13"/>
      <c r="AP32" s="44"/>
    </row>
    <row r="33" spans="1:42" x14ac:dyDescent="0.2">
      <c r="A33" s="14" t="s">
        <v>39</v>
      </c>
      <c r="B33"/>
      <c r="C33"/>
      <c r="D33"/>
      <c r="E33"/>
      <c r="F33"/>
      <c r="G33"/>
      <c r="H33"/>
      <c r="I33"/>
      <c r="J33"/>
      <c r="K33" s="13"/>
      <c r="L33" s="44"/>
      <c r="O33" s="38"/>
      <c r="P33" s="41" t="s">
        <v>39</v>
      </c>
      <c r="Q33"/>
      <c r="R33"/>
      <c r="S33"/>
      <c r="T33"/>
      <c r="U33"/>
      <c r="V33"/>
      <c r="W33"/>
      <c r="X33"/>
      <c r="Y33"/>
      <c r="Z33" s="13"/>
      <c r="AA33" s="44"/>
      <c r="AD33" s="38"/>
      <c r="AE33" s="41" t="s">
        <v>39</v>
      </c>
      <c r="AF33"/>
      <c r="AG33"/>
      <c r="AH33"/>
      <c r="AI33"/>
      <c r="AJ33"/>
      <c r="AK33"/>
      <c r="AL33"/>
      <c r="AM33"/>
      <c r="AN33"/>
      <c r="AO33" s="13"/>
      <c r="AP33" s="44"/>
    </row>
    <row r="34" spans="1:42" x14ac:dyDescent="0.2">
      <c r="A34" s="15" t="s">
        <v>40</v>
      </c>
      <c r="B34" s="16">
        <v>5.3919082289224303</v>
      </c>
      <c r="C34" s="42">
        <v>0.57244112503690103</v>
      </c>
      <c r="D34" s="16">
        <v>19.153823209772799</v>
      </c>
      <c r="E34" s="42">
        <v>1.1608853126410299</v>
      </c>
      <c r="F34" s="16">
        <v>39.258442498951503</v>
      </c>
      <c r="G34" s="42">
        <v>1.41196611812148</v>
      </c>
      <c r="H34" s="16">
        <v>30.6898948447649</v>
      </c>
      <c r="I34" s="42">
        <v>1.41930374023438</v>
      </c>
      <c r="J34" s="16">
        <v>5.5059312175883504</v>
      </c>
      <c r="K34" s="43">
        <v>0.64680869565087695</v>
      </c>
      <c r="L34" s="44"/>
      <c r="O34" s="38"/>
      <c r="P34" s="28" t="s">
        <v>40</v>
      </c>
      <c r="Q34" s="16">
        <v>1.0210991730374701</v>
      </c>
      <c r="R34" s="42">
        <v>0.34404664761237702</v>
      </c>
      <c r="S34" s="16">
        <v>8.2345873532731506</v>
      </c>
      <c r="T34" s="42">
        <v>0.86432377038826902</v>
      </c>
      <c r="U34" s="16">
        <v>30.2411028026421</v>
      </c>
      <c r="V34" s="42">
        <v>1.47584512041177</v>
      </c>
      <c r="W34" s="16">
        <v>46.938084631382502</v>
      </c>
      <c r="X34" s="42">
        <v>1.52314110174261</v>
      </c>
      <c r="Y34" s="16">
        <v>13.565126039664699</v>
      </c>
      <c r="Z34" s="43">
        <v>1.1396861612778399</v>
      </c>
      <c r="AA34" s="44"/>
      <c r="AD34" s="38"/>
      <c r="AE34" s="28" t="s">
        <v>40</v>
      </c>
      <c r="AF34" s="16">
        <v>0.341776361230061</v>
      </c>
      <c r="AG34" s="42">
        <v>0.18883440811341701</v>
      </c>
      <c r="AH34" s="16">
        <v>3.55839772797566</v>
      </c>
      <c r="AI34" s="42">
        <v>0.69460754226716304</v>
      </c>
      <c r="AJ34" s="16">
        <v>18.9950326816566</v>
      </c>
      <c r="AK34" s="42">
        <v>1.38156765032567</v>
      </c>
      <c r="AL34" s="16">
        <v>51.660633077406601</v>
      </c>
      <c r="AM34" s="42">
        <v>1.7468181502023299</v>
      </c>
      <c r="AN34" s="16">
        <v>25.444160151731001</v>
      </c>
      <c r="AO34" s="43">
        <v>1.51401122376153</v>
      </c>
      <c r="AP34" s="44"/>
    </row>
    <row r="35" spans="1:42" x14ac:dyDescent="0.2">
      <c r="A35" s="15" t="s">
        <v>41</v>
      </c>
      <c r="B35" s="16">
        <v>5.9268129771537001</v>
      </c>
      <c r="C35" s="42">
        <v>0.96273175431821001</v>
      </c>
      <c r="D35" s="16">
        <v>21.726337798551299</v>
      </c>
      <c r="E35" s="42">
        <v>1.7160469199724699</v>
      </c>
      <c r="F35" s="16">
        <v>40.5176597551282</v>
      </c>
      <c r="G35" s="42">
        <v>2.2727310907062801</v>
      </c>
      <c r="H35" s="16">
        <v>26.3881342542875</v>
      </c>
      <c r="I35" s="42">
        <v>1.8649195378223</v>
      </c>
      <c r="J35" s="16">
        <v>5.4410552148792499</v>
      </c>
      <c r="K35" s="43">
        <v>0.89008095639170903</v>
      </c>
      <c r="L35" s="44"/>
      <c r="O35" s="38"/>
      <c r="P35" s="28" t="s">
        <v>41</v>
      </c>
      <c r="Q35" s="16">
        <v>1.55865416412497</v>
      </c>
      <c r="R35" s="42">
        <v>0.485555018285585</v>
      </c>
      <c r="S35" s="16">
        <v>9.4506916466617401</v>
      </c>
      <c r="T35" s="42">
        <v>1.0192538741359101</v>
      </c>
      <c r="U35" s="16">
        <v>31.112804691024898</v>
      </c>
      <c r="V35" s="42">
        <v>1.57821664239544</v>
      </c>
      <c r="W35" s="16">
        <v>41.9690131576765</v>
      </c>
      <c r="X35" s="42">
        <v>1.80955881140448</v>
      </c>
      <c r="Y35" s="16">
        <v>15.908836340512</v>
      </c>
      <c r="Z35" s="43">
        <v>1.1561865630561501</v>
      </c>
      <c r="AA35" s="44"/>
      <c r="AD35" s="38"/>
      <c r="AE35" s="28" t="s">
        <v>41</v>
      </c>
      <c r="AF35" s="16">
        <v>0.86560752039341504</v>
      </c>
      <c r="AG35" s="42">
        <v>0.50907817627593699</v>
      </c>
      <c r="AH35" s="16">
        <v>5.9392562627236201</v>
      </c>
      <c r="AI35" s="42">
        <v>1.1233112865721699</v>
      </c>
      <c r="AJ35" s="16">
        <v>22.1710253266228</v>
      </c>
      <c r="AK35" s="42">
        <v>1.83972567633759</v>
      </c>
      <c r="AL35" s="16">
        <v>45.515136649025997</v>
      </c>
      <c r="AM35" s="42">
        <v>2.2067238317757898</v>
      </c>
      <c r="AN35" s="16">
        <v>25.5089742412341</v>
      </c>
      <c r="AO35" s="43">
        <v>1.8334322445700599</v>
      </c>
      <c r="AP35" s="44"/>
    </row>
    <row r="36" spans="1:42" x14ac:dyDescent="0.2">
      <c r="A36" s="15" t="s">
        <v>42</v>
      </c>
      <c r="B36" s="16">
        <v>4.4517493805146797</v>
      </c>
      <c r="C36" s="42">
        <v>1.10674020850994</v>
      </c>
      <c r="D36" s="16">
        <v>22.157204831242201</v>
      </c>
      <c r="E36" s="42">
        <v>1.6529452059167</v>
      </c>
      <c r="F36" s="16">
        <v>42.233578452044803</v>
      </c>
      <c r="G36" s="42">
        <v>1.78055702173214</v>
      </c>
      <c r="H36" s="16">
        <v>26.680026479960102</v>
      </c>
      <c r="I36" s="42">
        <v>1.7803615429181801</v>
      </c>
      <c r="J36" s="16">
        <v>4.4774408562382302</v>
      </c>
      <c r="K36" s="43">
        <v>0.77148877950221295</v>
      </c>
      <c r="L36" s="44"/>
      <c r="O36" s="38"/>
      <c r="P36" s="28" t="s">
        <v>42</v>
      </c>
      <c r="Q36" s="16">
        <v>1.11066565232117</v>
      </c>
      <c r="R36" s="42">
        <v>0.46021471484850202</v>
      </c>
      <c r="S36" s="16">
        <v>12.2512795165889</v>
      </c>
      <c r="T36" s="42">
        <v>1.6275146271732199</v>
      </c>
      <c r="U36" s="16">
        <v>35.633364538834698</v>
      </c>
      <c r="V36" s="42">
        <v>2.5289935880190701</v>
      </c>
      <c r="W36" s="16">
        <v>39.355754318017603</v>
      </c>
      <c r="X36" s="42">
        <v>2.5842997282293401</v>
      </c>
      <c r="Y36" s="16">
        <v>11.648935974237601</v>
      </c>
      <c r="Z36" s="43">
        <v>1.17592735690185</v>
      </c>
      <c r="AA36" s="44"/>
      <c r="AD36" s="38"/>
      <c r="AE36" s="28" t="s">
        <v>42</v>
      </c>
      <c r="AF36" s="16">
        <v>0.85278867625522303</v>
      </c>
      <c r="AG36" s="42">
        <v>0.72751548860808901</v>
      </c>
      <c r="AH36" s="16">
        <v>4.0221392374300997</v>
      </c>
      <c r="AI36" s="42">
        <v>1.5156958473925599</v>
      </c>
      <c r="AJ36" s="16">
        <v>24.456149284611499</v>
      </c>
      <c r="AK36" s="42">
        <v>3.0001769303768899</v>
      </c>
      <c r="AL36" s="16">
        <v>48.432143002595403</v>
      </c>
      <c r="AM36" s="42">
        <v>2.9431953878942498</v>
      </c>
      <c r="AN36" s="16">
        <v>22.236779799107801</v>
      </c>
      <c r="AO36" s="43">
        <v>2.7282498019512298</v>
      </c>
      <c r="AP36" s="44"/>
    </row>
    <row r="37" spans="1:42" x14ac:dyDescent="0.2">
      <c r="A37" s="15" t="s">
        <v>43</v>
      </c>
      <c r="B37" s="16">
        <v>5.84818982745273</v>
      </c>
      <c r="C37" s="42">
        <v>0.92383790768091101</v>
      </c>
      <c r="D37" s="16">
        <v>21.749303671541199</v>
      </c>
      <c r="E37" s="42">
        <v>1.6364151707960899</v>
      </c>
      <c r="F37" s="16">
        <v>40.609120850697103</v>
      </c>
      <c r="G37" s="42">
        <v>2.1680112891399701</v>
      </c>
      <c r="H37" s="16">
        <v>26.4036925571348</v>
      </c>
      <c r="I37" s="42">
        <v>1.7885129196404499</v>
      </c>
      <c r="J37" s="16">
        <v>5.3896930931740901</v>
      </c>
      <c r="K37" s="43">
        <v>0.84912689295249999</v>
      </c>
      <c r="L37" s="44"/>
      <c r="O37" s="38"/>
      <c r="P37" s="28" t="s">
        <v>43</v>
      </c>
      <c r="Q37" s="16">
        <v>1.5426212013754199</v>
      </c>
      <c r="R37" s="42">
        <v>0.47123481947177198</v>
      </c>
      <c r="S37" s="16">
        <v>9.5509212726728894</v>
      </c>
      <c r="T37" s="42">
        <v>0.98553342054625204</v>
      </c>
      <c r="U37" s="16">
        <v>31.274590017517301</v>
      </c>
      <c r="V37" s="42">
        <v>1.5257462693580901</v>
      </c>
      <c r="W37" s="16">
        <v>41.875487809308801</v>
      </c>
      <c r="X37" s="42">
        <v>1.7566494966962301</v>
      </c>
      <c r="Y37" s="16">
        <v>15.756379699125601</v>
      </c>
      <c r="Z37" s="43">
        <v>1.12148303224556</v>
      </c>
      <c r="AA37" s="44"/>
      <c r="AD37" s="38"/>
      <c r="AE37" s="28" t="s">
        <v>43</v>
      </c>
      <c r="AF37" s="16">
        <v>0.86530084195123003</v>
      </c>
      <c r="AG37" s="42">
        <v>0.50084643406504303</v>
      </c>
      <c r="AH37" s="16">
        <v>5.8933910929419504</v>
      </c>
      <c r="AI37" s="42">
        <v>1.1064259103838401</v>
      </c>
      <c r="AJ37" s="16">
        <v>22.2256947061768</v>
      </c>
      <c r="AK37" s="42">
        <v>1.81407741832994</v>
      </c>
      <c r="AL37" s="16">
        <v>45.584923203469799</v>
      </c>
      <c r="AM37" s="42">
        <v>2.1617575746767601</v>
      </c>
      <c r="AN37" s="16">
        <v>25.430690155460201</v>
      </c>
      <c r="AO37" s="43">
        <v>1.7895254723252501</v>
      </c>
      <c r="AP37" s="44"/>
    </row>
    <row r="38" spans="1:42" x14ac:dyDescent="0.2">
      <c r="A38" s="20"/>
      <c r="B38"/>
      <c r="C38"/>
      <c r="D38"/>
      <c r="E38"/>
      <c r="F38"/>
      <c r="G38"/>
      <c r="H38"/>
      <c r="I38"/>
      <c r="J38"/>
      <c r="K38" s="13"/>
      <c r="L38" s="44"/>
      <c r="O38" s="38"/>
      <c r="P38"/>
      <c r="Q38"/>
      <c r="R38"/>
      <c r="S38"/>
      <c r="T38"/>
      <c r="U38"/>
      <c r="V38"/>
      <c r="W38"/>
      <c r="X38"/>
      <c r="Y38"/>
      <c r="Z38" s="13"/>
      <c r="AA38" s="44"/>
      <c r="AD38" s="38"/>
      <c r="AE38"/>
      <c r="AF38"/>
      <c r="AG38"/>
      <c r="AH38"/>
      <c r="AI38"/>
      <c r="AJ38"/>
      <c r="AK38"/>
      <c r="AL38"/>
      <c r="AM38"/>
      <c r="AN38"/>
      <c r="AO38" s="13"/>
      <c r="AP38" s="44"/>
    </row>
    <row r="39" spans="1:42" x14ac:dyDescent="0.2">
      <c r="A39" s="14" t="s">
        <v>44</v>
      </c>
      <c r="B39" s="64">
        <f>AVERAGE(B12:B19,B20:B31,B34,B37)</f>
        <v>6.256737925015261</v>
      </c>
      <c r="C39" s="143">
        <f>SQRT(SUMSQ(C12:C19,C20:C31,C34,C37)/(COUNT(C12:C19,C20:C31,C34,C37)*COUNT(C12:C19,C20:C31,C34,C37)))</f>
        <v>0.21680295756936166</v>
      </c>
      <c r="D39" s="64">
        <f>AVERAGE(D12:D19,D20:D31,D34,D37)</f>
        <v>18.953024444216037</v>
      </c>
      <c r="E39" s="143">
        <f>SQRT(SUMSQ(E12:E19,E20:E31,E34,E37)/(COUNT(E12:E19,E20:E31,E34,E37)*COUNT(E12:E19,E20:E31,E34,E37)))</f>
        <v>0.33074267147964431</v>
      </c>
      <c r="F39" s="64">
        <f>AVERAGE(F12:F19,F20:F31,F34,F37)</f>
        <v>40.19461483024083</v>
      </c>
      <c r="G39" s="143">
        <f>SQRT(SUMSQ(G12:G19,G20:G31,G34,G37)/(COUNT(G12:G19,G20:G31,G34,G37)*COUNT(G12:G19,G20:G31,G34,G37)))</f>
        <v>0.43241825752521312</v>
      </c>
      <c r="H39" s="64">
        <f>AVERAGE(H12:H19,H20:H31,H34,H37)</f>
        <v>29.321603115737513</v>
      </c>
      <c r="I39" s="143">
        <f>SQRT(SUMSQ(I12:I19,I20:I31,I34,I37)/(COUNT(I12:I19,I20:I31,I34,I37)*COUNT(I12:I19,I20:I31,I34,I37)))</f>
        <v>0.36579786991638419</v>
      </c>
      <c r="J39" s="64">
        <f>AVERAGE(J12:J19,J20:J31,J34,J37)</f>
        <v>5.2605242175886859</v>
      </c>
      <c r="K39" s="55">
        <f>SQRT(SUMSQ(K12:K19,K20:K31,K34,K37)/(COUNT(K12:K19,K20:K31,K34,K37)*COUNT(K12:K19,K20:K31,K34,K37)))</f>
        <v>0.16335137783461301</v>
      </c>
      <c r="L39" s="44"/>
      <c r="O39" s="38"/>
      <c r="P39" s="47" t="s">
        <v>44</v>
      </c>
      <c r="Q39" s="22">
        <f>AVERAGE(Q12:Q19,Q20:Q31,Q34,Q37)</f>
        <v>1.6669639016286342</v>
      </c>
      <c r="R39" s="45">
        <f>SQRT(SUMSQ(R12:R19,R20:R31,R34,R37)/(COUNT(R12:R19,R20:R31,R34,R37)*COUNT(R12:R19,R20:R31,R34,R37)))</f>
        <v>9.2442041056555888E-2</v>
      </c>
      <c r="S39" s="22">
        <f>AVERAGE(S12:S19,S20:S31,S34,S37)</f>
        <v>9.5343620774612123</v>
      </c>
      <c r="T39" s="45">
        <f>SQRT(SUMSQ(T12:T19,T20:T31,T34,T37)/(COUNT(T12:T19,T20:T31,T34,T37)*COUNT(T12:T19,T20:T31,T34,T37)))</f>
        <v>0.20855077593307864</v>
      </c>
      <c r="U39" s="22">
        <f>AVERAGE(U12:U19,U20:U31,U34,U37)</f>
        <v>33.560647641309984</v>
      </c>
      <c r="V39" s="45">
        <f>SQRT(SUMSQ(V12:V19,V20:V31,V34,V37)/(COUNT(V12:V19,V20:V31,V34,V37)*COUNT(V12:V19,V20:V31,V34,V37)))</f>
        <v>0.32802254849647861</v>
      </c>
      <c r="W39" s="22">
        <f>AVERAGE(W12:W19,W20:W31,W34,W37)</f>
        <v>42.930098002518029</v>
      </c>
      <c r="X39" s="45">
        <f>SQRT(SUMSQ(X12:X19,X20:X31,X34,X37)/(COUNT(X12:X19,X20:X31,X34,X37)*COUNT(X12:X19,X20:X31,X34,X37)))</f>
        <v>0.3467777583708751</v>
      </c>
      <c r="Y39" s="22">
        <f>AVERAGE(Y12:Y19,Y20:Y31,Y34,Y37)</f>
        <v>12.304793626414153</v>
      </c>
      <c r="Z39" s="46">
        <f>SQRT(SUMSQ(Z12:Z19,Z20:Z31,Z34,Z37)/(COUNT(Z12:Z19,Z20:Z31,Z34,Z37)*COUNT(Z12:Z19,Z20:Z31,Z34,Z37)))</f>
        <v>0.22499048439350622</v>
      </c>
      <c r="AA39" s="44"/>
      <c r="AD39" s="38"/>
      <c r="AE39" s="47" t="s">
        <v>44</v>
      </c>
      <c r="AF39" s="22">
        <f>AVERAGE(AF12:AF19,AF20:AF31,AF34,AF37)</f>
        <v>1.0580351088822775</v>
      </c>
      <c r="AG39" s="45">
        <f>SQRT(SUMSQ(AG12:AG19,AG20:AG31,AG34,AG37)/(COUNT(AG12:AG19,AG20:AG31,AG34,AG37)*COUNT(AG12:AG19,AG20:AG31,AG34,AG37)))</f>
        <v>0.101016849404777</v>
      </c>
      <c r="AH39" s="22">
        <f>AVERAGE(AH12:AH19,AH20:AH31,AH34,AH37)</f>
        <v>4.9169355003745032</v>
      </c>
      <c r="AI39" s="45">
        <f>SQRT(SUMSQ(AI12:AI19,AI20:AI31,AI34,AI37)/(COUNT(AI12:AI19,AI20:AI31,AI34,AI37)*COUNT(AI12:AI19,AI20:AI31,AI34,AI37)))</f>
        <v>0.20932753038587976</v>
      </c>
      <c r="AJ39" s="22">
        <f>AVERAGE(AJ12:AJ19,AJ20:AJ31,AJ34,AJ37)</f>
        <v>23.442630363002127</v>
      </c>
      <c r="AK39" s="45">
        <f>SQRT(SUMSQ(AK12:AK19,AK20:AK31,AK34,AK37)/(COUNT(AK12:AK19,AK20:AK31,AK34,AK37)*COUNT(AK12:AK19,AK20:AK31,AK34,AK37)))</f>
        <v>0.39223070514302877</v>
      </c>
      <c r="AL39" s="22">
        <f>AVERAGE(AL12:AL19,AL20:AL31,AL34,AL37)</f>
        <v>48.331209471936837</v>
      </c>
      <c r="AM39" s="45">
        <f>SQRT(SUMSQ(AM12:AM19,AM20:AM31,AM34,AM37)/(COUNT(AM12:AM19,AM20:AM31,AM34,AM37)*COUNT(AM12:AM19,AM20:AM31,AM34,AM37)))</f>
        <v>0.45050995555618206</v>
      </c>
      <c r="AN39" s="22">
        <f>AVERAGE(AN12:AN19,AN20:AN31,AN34,AN37)</f>
        <v>22.239783199354331</v>
      </c>
      <c r="AO39" s="46">
        <f>SQRT(SUMSQ(AO12:AO19,AO20:AO31,AO34,AO37)/(COUNT(AO12:AO19,AO20:AO31,AO34,AO37)*COUNT(AO12:AO19,AO20:AO31,AO34,AO37)))</f>
        <v>0.360320258950317</v>
      </c>
      <c r="AP39" s="44"/>
    </row>
    <row r="40" spans="1:42" x14ac:dyDescent="0.2">
      <c r="A40" s="31"/>
      <c r="B40" s="122"/>
      <c r="C40" s="122"/>
      <c r="D40" s="122"/>
      <c r="E40" s="122"/>
      <c r="F40" s="122"/>
      <c r="G40" s="122"/>
      <c r="H40" s="122"/>
      <c r="I40" s="122"/>
      <c r="J40" s="122"/>
      <c r="K40" s="48"/>
      <c r="L40" s="44"/>
      <c r="O40" s="38"/>
      <c r="P40" s="31"/>
      <c r="Q40" s="122"/>
      <c r="R40" s="122"/>
      <c r="S40" s="122"/>
      <c r="T40" s="122"/>
      <c r="U40" s="122"/>
      <c r="V40" s="122"/>
      <c r="W40" s="122"/>
      <c r="X40" s="122"/>
      <c r="Y40" s="122"/>
      <c r="Z40" s="48"/>
      <c r="AA40" s="44"/>
      <c r="AD40" s="38"/>
      <c r="AE40" s="31"/>
      <c r="AF40" s="122"/>
      <c r="AG40" s="122"/>
      <c r="AH40" s="122"/>
      <c r="AI40" s="122"/>
      <c r="AJ40" s="122"/>
      <c r="AK40" s="122"/>
      <c r="AL40" s="122"/>
      <c r="AM40" s="122"/>
      <c r="AN40" s="122"/>
      <c r="AO40" s="48"/>
      <c r="AP40" s="44"/>
    </row>
    <row r="41" spans="1:42" x14ac:dyDescent="0.2">
      <c r="A41" s="25" t="s">
        <v>45</v>
      </c>
      <c r="B41" s="7"/>
      <c r="C41" s="7"/>
      <c r="D41" s="7"/>
      <c r="E41" s="7"/>
      <c r="F41" s="7"/>
      <c r="G41" s="7"/>
      <c r="H41" s="7"/>
      <c r="I41" s="7"/>
      <c r="J41" s="7"/>
      <c r="K41" s="13"/>
      <c r="L41" s="44"/>
      <c r="O41" s="38"/>
      <c r="P41" s="25" t="s">
        <v>45</v>
      </c>
      <c r="Q41" s="7"/>
      <c r="R41" s="7"/>
      <c r="S41" s="7"/>
      <c r="T41" s="7"/>
      <c r="U41" s="7"/>
      <c r="V41" s="7"/>
      <c r="W41" s="7"/>
      <c r="X41" s="7"/>
      <c r="Y41" s="7"/>
      <c r="Z41" s="13"/>
      <c r="AA41" s="44"/>
      <c r="AD41" s="38"/>
      <c r="AE41" s="25" t="s">
        <v>45</v>
      </c>
      <c r="AF41" s="7"/>
      <c r="AG41" s="7"/>
      <c r="AH41" s="7"/>
      <c r="AI41" s="7"/>
      <c r="AJ41" s="7"/>
      <c r="AK41" s="7"/>
      <c r="AL41" s="7"/>
      <c r="AM41" s="7"/>
      <c r="AN41" s="7"/>
      <c r="AO41" s="13"/>
      <c r="AP41" s="44"/>
    </row>
    <row r="42" spans="1:42" ht="12.75" customHeight="1" x14ac:dyDescent="0.2">
      <c r="A42" s="15" t="s">
        <v>68</v>
      </c>
      <c r="B42" s="27">
        <v>2.5197331438628501</v>
      </c>
      <c r="C42" s="174">
        <v>0.479267865949912</v>
      </c>
      <c r="D42" s="27">
        <v>14.763926348255501</v>
      </c>
      <c r="E42" s="174">
        <v>0.90426893540650799</v>
      </c>
      <c r="F42" s="27">
        <v>41.552684578281102</v>
      </c>
      <c r="G42" s="174">
        <v>1.4816754809100701</v>
      </c>
      <c r="H42" s="27">
        <v>36.0472894368189</v>
      </c>
      <c r="I42" s="174">
        <v>1.5023299889866299</v>
      </c>
      <c r="J42" s="27">
        <v>5.1163664927816104</v>
      </c>
      <c r="K42" s="43">
        <v>0.59122012112253697</v>
      </c>
      <c r="L42" s="44"/>
      <c r="O42" s="38"/>
      <c r="P42" s="15" t="s">
        <v>68</v>
      </c>
      <c r="Q42" s="27">
        <v>1.5548143777877499</v>
      </c>
      <c r="R42" s="174">
        <v>0.57956120939741196</v>
      </c>
      <c r="S42" s="27">
        <v>10.7087967184279</v>
      </c>
      <c r="T42" s="174">
        <v>1.2554395465569199</v>
      </c>
      <c r="U42" s="27">
        <v>39.017300661694399</v>
      </c>
      <c r="V42" s="174">
        <v>2.2397484687003102</v>
      </c>
      <c r="W42" s="27">
        <v>41.035665983004698</v>
      </c>
      <c r="X42" s="174">
        <v>2.20633499833525</v>
      </c>
      <c r="Y42" s="27">
        <v>7.6834222590852796</v>
      </c>
      <c r="Z42" s="43">
        <v>1.12077740600056</v>
      </c>
      <c r="AA42" s="44"/>
      <c r="AD42" s="38"/>
      <c r="AE42" s="15" t="s">
        <v>68</v>
      </c>
      <c r="AF42" s="27">
        <v>0.35687294019808702</v>
      </c>
      <c r="AG42" s="174">
        <v>0.357799167958265</v>
      </c>
      <c r="AH42" s="27">
        <v>7.1728780656734799</v>
      </c>
      <c r="AI42" s="174">
        <v>1.6120713355651399</v>
      </c>
      <c r="AJ42" s="27">
        <v>36.749245212188299</v>
      </c>
      <c r="AK42" s="174">
        <v>2.2869875052194599</v>
      </c>
      <c r="AL42" s="27">
        <v>46.237608822775101</v>
      </c>
      <c r="AM42" s="174">
        <v>2.4843020562441498</v>
      </c>
      <c r="AN42" s="27">
        <v>9.4833949591650804</v>
      </c>
      <c r="AO42" s="43">
        <v>1.49673347394029</v>
      </c>
      <c r="AP42" s="44"/>
    </row>
    <row r="43" spans="1:42" ht="12.75" customHeight="1" x14ac:dyDescent="0.2">
      <c r="A43" s="26" t="s">
        <v>316</v>
      </c>
      <c r="B43" s="117">
        <v>2.6559247946849802</v>
      </c>
      <c r="C43" s="148">
        <v>1.1764682152425601</v>
      </c>
      <c r="D43" s="117">
        <v>12.676256879811101</v>
      </c>
      <c r="E43" s="148">
        <v>1.94122639081198</v>
      </c>
      <c r="F43" s="117">
        <v>38.1958505121817</v>
      </c>
      <c r="G43" s="148">
        <v>2.7823941925840501</v>
      </c>
      <c r="H43" s="117">
        <v>38.761740676038897</v>
      </c>
      <c r="I43" s="148">
        <v>3.1589987114926501</v>
      </c>
      <c r="J43" s="117">
        <v>7.7102271372834501</v>
      </c>
      <c r="K43" s="50">
        <v>2.00825261399424</v>
      </c>
      <c r="L43" s="44"/>
      <c r="O43" s="6"/>
      <c r="P43" s="26" t="s">
        <v>316</v>
      </c>
      <c r="Q43" s="117">
        <v>1.29716836053352</v>
      </c>
      <c r="R43" s="148">
        <v>0.63161773473295602</v>
      </c>
      <c r="S43" s="117">
        <v>11.5270611713535</v>
      </c>
      <c r="T43" s="148">
        <v>1.6809856932671401</v>
      </c>
      <c r="U43" s="117">
        <v>35.053211392712399</v>
      </c>
      <c r="V43" s="148">
        <v>2.3973477207619598</v>
      </c>
      <c r="W43" s="117">
        <v>41.292018781114599</v>
      </c>
      <c r="X43" s="148">
        <v>2.4515288969632598</v>
      </c>
      <c r="Y43" s="117">
        <v>10.830540294285999</v>
      </c>
      <c r="Z43" s="50">
        <v>2.2881818862399301</v>
      </c>
      <c r="AA43" s="44"/>
      <c r="AD43" s="6"/>
      <c r="AE43" s="26" t="s">
        <v>316</v>
      </c>
      <c r="AF43" s="117">
        <v>0.828588633974499</v>
      </c>
      <c r="AG43" s="148">
        <v>0.45597450670526501</v>
      </c>
      <c r="AH43" s="117">
        <v>10.3379479597578</v>
      </c>
      <c r="AI43" s="148">
        <v>2.4122734751323698</v>
      </c>
      <c r="AJ43" s="117">
        <v>31.543135354153701</v>
      </c>
      <c r="AK43" s="148">
        <v>2.9438009016268301</v>
      </c>
      <c r="AL43" s="117">
        <v>43.969891567267702</v>
      </c>
      <c r="AM43" s="148">
        <v>3.09221602690205</v>
      </c>
      <c r="AN43" s="117">
        <v>13.320436484846301</v>
      </c>
      <c r="AO43" s="50">
        <v>1.8988640998866999</v>
      </c>
      <c r="AP43" s="44"/>
    </row>
    <row r="44" spans="1:42" ht="120" customHeight="1" x14ac:dyDescent="0.2">
      <c r="A44" s="252" t="s">
        <v>47</v>
      </c>
      <c r="B44" s="252"/>
      <c r="C44" s="252"/>
      <c r="D44" s="252"/>
      <c r="E44" s="252"/>
      <c r="F44" s="252"/>
      <c r="G44" s="252"/>
      <c r="H44" s="252"/>
      <c r="I44" s="252"/>
      <c r="J44" s="252"/>
      <c r="K44" s="252"/>
      <c r="L44" s="149"/>
      <c r="M44" s="149"/>
      <c r="P44" s="268" t="s">
        <v>47</v>
      </c>
      <c r="Q44" s="268"/>
      <c r="R44" s="268"/>
      <c r="S44" s="268"/>
      <c r="T44" s="268"/>
      <c r="U44" s="268"/>
      <c r="V44" s="268"/>
      <c r="W44" s="268"/>
      <c r="X44" s="268"/>
      <c r="Y44" s="268"/>
      <c r="Z44" s="268"/>
      <c r="AE44" s="268" t="s">
        <v>47</v>
      </c>
      <c r="AF44" s="268"/>
      <c r="AG44" s="268"/>
      <c r="AH44" s="268"/>
      <c r="AI44" s="268"/>
      <c r="AJ44" s="268"/>
      <c r="AK44" s="268"/>
      <c r="AL44" s="268"/>
      <c r="AM44" s="268"/>
      <c r="AN44" s="268"/>
      <c r="AO44" s="268"/>
    </row>
    <row r="45" spans="1:42" ht="71.25" customHeight="1" x14ac:dyDescent="0.2">
      <c r="A45" s="252" t="s">
        <v>317</v>
      </c>
      <c r="B45" s="252"/>
      <c r="C45" s="252"/>
      <c r="D45" s="252"/>
      <c r="E45" s="252"/>
      <c r="F45" s="252"/>
      <c r="G45" s="252"/>
      <c r="H45" s="252"/>
      <c r="I45" s="252"/>
      <c r="J45" s="252"/>
      <c r="K45" s="252"/>
      <c r="P45" s="252" t="s">
        <v>317</v>
      </c>
      <c r="Q45" s="252"/>
      <c r="R45" s="252"/>
      <c r="S45" s="252"/>
      <c r="T45" s="252"/>
      <c r="U45" s="252"/>
      <c r="V45" s="252"/>
      <c r="W45" s="252"/>
      <c r="X45" s="252"/>
      <c r="Y45" s="252"/>
      <c r="Z45" s="252"/>
      <c r="AE45" s="252" t="s">
        <v>317</v>
      </c>
      <c r="AF45" s="252"/>
      <c r="AG45" s="252"/>
      <c r="AH45" s="252"/>
      <c r="AI45" s="252"/>
      <c r="AJ45" s="252"/>
      <c r="AK45" s="252"/>
      <c r="AL45" s="252"/>
      <c r="AM45" s="252"/>
      <c r="AN45" s="252"/>
      <c r="AO45" s="252"/>
    </row>
    <row r="46" spans="1:42" x14ac:dyDescent="0.2">
      <c r="A46" s="28" t="s">
        <v>69</v>
      </c>
      <c r="B46" s="32"/>
      <c r="C46" s="32"/>
      <c r="D46" s="32"/>
      <c r="E46" s="32"/>
      <c r="F46" s="32"/>
      <c r="G46" s="32"/>
      <c r="H46" s="32"/>
      <c r="K46" s="32"/>
      <c r="P46" s="28" t="s">
        <v>69</v>
      </c>
      <c r="Q46" s="32"/>
      <c r="R46" s="32"/>
      <c r="S46" s="32"/>
      <c r="T46" s="32"/>
      <c r="U46" s="32"/>
      <c r="V46" s="32"/>
      <c r="W46" s="32"/>
      <c r="Z46" s="32"/>
      <c r="AE46" s="28" t="s">
        <v>69</v>
      </c>
      <c r="AF46" s="32"/>
      <c r="AG46" s="32"/>
      <c r="AH46" s="32"/>
      <c r="AI46" s="32"/>
      <c r="AJ46" s="32"/>
      <c r="AK46" s="32"/>
      <c r="AL46" s="32"/>
      <c r="AO46" s="32"/>
    </row>
    <row r="47" spans="1:42" x14ac:dyDescent="0.2">
      <c r="A47" s="276" t="s">
        <v>224</v>
      </c>
      <c r="B47" s="276"/>
      <c r="C47" s="276"/>
      <c r="D47" s="276"/>
      <c r="E47" s="276"/>
      <c r="F47" s="276"/>
      <c r="G47" s="276"/>
      <c r="H47" s="276"/>
      <c r="I47" s="276"/>
      <c r="J47" s="276"/>
      <c r="K47" s="51"/>
      <c r="P47" s="276" t="s">
        <v>224</v>
      </c>
      <c r="Q47" s="276"/>
      <c r="R47" s="276"/>
      <c r="S47" s="276"/>
      <c r="T47" s="276"/>
      <c r="U47" s="276"/>
      <c r="V47" s="276"/>
      <c r="W47" s="276"/>
      <c r="X47" s="276"/>
      <c r="Y47" s="276"/>
      <c r="Z47" s="51"/>
      <c r="AE47" s="276" t="s">
        <v>224</v>
      </c>
      <c r="AF47" s="276"/>
      <c r="AG47" s="276"/>
      <c r="AH47" s="276"/>
      <c r="AI47" s="276"/>
      <c r="AJ47" s="276"/>
      <c r="AK47" s="276"/>
      <c r="AL47" s="276"/>
      <c r="AM47" s="276"/>
      <c r="AN47" s="276"/>
      <c r="AO47" s="51"/>
    </row>
    <row r="48" spans="1:42" ht="9.75" customHeight="1" x14ac:dyDescent="0.2">
      <c r="A48" s="276"/>
      <c r="B48" s="276"/>
      <c r="C48" s="276"/>
      <c r="D48" s="276"/>
      <c r="E48" s="276"/>
      <c r="F48" s="276"/>
      <c r="G48" s="276"/>
      <c r="H48" s="276"/>
      <c r="I48" s="276"/>
      <c r="J48" s="276"/>
      <c r="P48" s="276"/>
      <c r="Q48" s="276"/>
      <c r="R48" s="276"/>
      <c r="S48" s="276"/>
      <c r="T48" s="276"/>
      <c r="U48" s="276"/>
      <c r="V48" s="276"/>
      <c r="W48" s="276"/>
      <c r="X48" s="276"/>
      <c r="Y48" s="276"/>
      <c r="AE48" s="276"/>
      <c r="AF48" s="276"/>
      <c r="AG48" s="276"/>
      <c r="AH48" s="276"/>
      <c r="AI48" s="276"/>
      <c r="AJ48" s="276"/>
      <c r="AK48" s="276"/>
      <c r="AL48" s="276"/>
      <c r="AM48" s="276"/>
      <c r="AN48" s="276"/>
    </row>
    <row r="49" spans="1:31" x14ac:dyDescent="0.2">
      <c r="A49" s="28" t="s">
        <v>48</v>
      </c>
      <c r="B49" s="29"/>
      <c r="P49" s="28" t="s">
        <v>48</v>
      </c>
      <c r="AE49" s="28" t="s">
        <v>48</v>
      </c>
    </row>
  </sheetData>
  <mergeCells count="30">
    <mergeCell ref="A47:J48"/>
    <mergeCell ref="P47:Y48"/>
    <mergeCell ref="AE47:AN48"/>
    <mergeCell ref="AJ8:AK8"/>
    <mergeCell ref="AL8:AM8"/>
    <mergeCell ref="AN8:AO8"/>
    <mergeCell ref="A44:K44"/>
    <mergeCell ref="P44:Z44"/>
    <mergeCell ref="AE44:AO44"/>
    <mergeCell ref="S8:T8"/>
    <mergeCell ref="U8:V8"/>
    <mergeCell ref="W8:X8"/>
    <mergeCell ref="Y8:Z8"/>
    <mergeCell ref="AF8:AG8"/>
    <mergeCell ref="AH8:AI8"/>
    <mergeCell ref="B8:C8"/>
    <mergeCell ref="A45:K45"/>
    <mergeCell ref="P45:Z45"/>
    <mergeCell ref="AE45:AO45"/>
    <mergeCell ref="A2:O4"/>
    <mergeCell ref="P2:AD4"/>
    <mergeCell ref="AE2:AQ4"/>
    <mergeCell ref="B7:K7"/>
    <mergeCell ref="Q7:Z7"/>
    <mergeCell ref="AF7:AO7"/>
    <mergeCell ref="D8:E8"/>
    <mergeCell ref="F8:G8"/>
    <mergeCell ref="H8:I8"/>
    <mergeCell ref="J8:K8"/>
    <mergeCell ref="Q8:R8"/>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AQ49"/>
  <sheetViews>
    <sheetView zoomScaleNormal="100" workbookViewId="0">
      <selection activeCell="A45" sqref="A45:K45"/>
    </sheetView>
  </sheetViews>
  <sheetFormatPr defaultRowHeight="12.75" x14ac:dyDescent="0.2"/>
  <cols>
    <col min="1" max="1" width="16.7109375" style="1" customWidth="1"/>
    <col min="2" max="11" width="4.85546875" style="1" customWidth="1"/>
    <col min="12" max="12" width="9.140625" style="1" customWidth="1"/>
    <col min="13" max="13" width="9.140625" style="1"/>
    <col min="14" max="14" width="4.85546875" style="1" customWidth="1"/>
    <col min="15" max="15" width="2.85546875" style="1" customWidth="1"/>
    <col min="16" max="16" width="16.7109375" style="1" customWidth="1"/>
    <col min="17" max="26" width="4.85546875" style="1" customWidth="1"/>
    <col min="27" max="27" width="9.140625" style="1"/>
    <col min="28" max="28" width="7.7109375" style="1" customWidth="1"/>
    <col min="29" max="30" width="4.85546875" style="1" customWidth="1"/>
    <col min="31" max="31" width="19.140625" style="1" bestFit="1" customWidth="1"/>
    <col min="32" max="32" width="4.42578125" style="1" bestFit="1" customWidth="1"/>
    <col min="33" max="33" width="5.140625" style="1" bestFit="1" customWidth="1"/>
    <col min="34" max="34" width="4.42578125" style="1" bestFit="1" customWidth="1"/>
    <col min="35" max="35" width="5.140625" style="1" bestFit="1" customWidth="1"/>
    <col min="36" max="36" width="4.42578125" style="1" bestFit="1" customWidth="1"/>
    <col min="37" max="37" width="5.140625" style="1" bestFit="1" customWidth="1"/>
    <col min="38" max="41" width="4.42578125" style="1" bestFit="1" customWidth="1"/>
    <col min="42" max="16384" width="9.140625" style="1"/>
  </cols>
  <sheetData>
    <row r="1" spans="1:43" x14ac:dyDescent="0.2">
      <c r="A1" s="2" t="s">
        <v>227</v>
      </c>
      <c r="B1" s="2"/>
      <c r="C1" s="2"/>
      <c r="D1" s="2"/>
      <c r="E1" s="2"/>
      <c r="F1" s="2"/>
      <c r="G1" s="2"/>
      <c r="H1" s="2"/>
      <c r="I1" s="2"/>
      <c r="J1" s="2"/>
      <c r="K1" s="2"/>
      <c r="P1" s="2" t="str">
        <f>A1</f>
        <v>Table A3.7 (N)</v>
      </c>
      <c r="Q1" s="2"/>
      <c r="R1" s="2"/>
      <c r="S1" s="2"/>
      <c r="T1" s="2"/>
      <c r="U1" s="2"/>
      <c r="V1" s="2"/>
      <c r="W1" s="2"/>
      <c r="X1" s="2"/>
      <c r="Y1" s="2"/>
      <c r="Z1" s="2"/>
      <c r="AE1" s="2" t="str">
        <f>A1</f>
        <v>Table A3.7 (N)</v>
      </c>
      <c r="AF1" s="2"/>
      <c r="AG1" s="2"/>
      <c r="AH1" s="2"/>
      <c r="AI1" s="2"/>
      <c r="AJ1" s="2"/>
      <c r="AK1" s="2"/>
      <c r="AL1" s="2"/>
      <c r="AM1" s="2"/>
      <c r="AN1" s="2"/>
      <c r="AO1" s="2"/>
    </row>
    <row r="2" spans="1:43" ht="12.75" customHeight="1" x14ac:dyDescent="0.2">
      <c r="A2" s="249" t="s">
        <v>228</v>
      </c>
      <c r="B2" s="249"/>
      <c r="C2" s="249"/>
      <c r="D2" s="249"/>
      <c r="E2" s="249"/>
      <c r="F2" s="249"/>
      <c r="G2" s="249"/>
      <c r="H2" s="249"/>
      <c r="I2" s="249"/>
      <c r="J2" s="249"/>
      <c r="K2" s="249"/>
      <c r="L2" s="249"/>
      <c r="M2" s="249"/>
      <c r="N2" s="249"/>
      <c r="O2" s="249"/>
      <c r="P2" s="249" t="str">
        <f>A2</f>
        <v>Percentage of adults at each proficiency level in numeracy, by parents' educational attainment</v>
      </c>
      <c r="Q2" s="249"/>
      <c r="R2" s="249"/>
      <c r="S2" s="249"/>
      <c r="T2" s="249"/>
      <c r="U2" s="249"/>
      <c r="V2" s="249"/>
      <c r="W2" s="249"/>
      <c r="X2" s="249"/>
      <c r="Y2" s="249"/>
      <c r="Z2" s="249"/>
      <c r="AA2" s="249"/>
      <c r="AB2" s="249"/>
      <c r="AC2" s="249"/>
      <c r="AD2" s="249"/>
      <c r="AE2" s="249" t="str">
        <f>A2</f>
        <v>Percentage of adults at each proficiency level in numeracy, by parents' educational attainment</v>
      </c>
      <c r="AF2" s="249"/>
      <c r="AG2" s="249"/>
      <c r="AH2" s="249"/>
      <c r="AI2" s="249"/>
      <c r="AJ2" s="249"/>
      <c r="AK2" s="249"/>
      <c r="AL2" s="249"/>
      <c r="AM2" s="249"/>
      <c r="AN2" s="249"/>
      <c r="AO2" s="249"/>
      <c r="AP2" s="249"/>
      <c r="AQ2" s="249"/>
    </row>
    <row r="3" spans="1:43" x14ac:dyDescent="0.2">
      <c r="A3" s="249"/>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row>
    <row r="4" spans="1:43"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row>
    <row r="5" spans="1:43" x14ac:dyDescent="0.2">
      <c r="A5" s="30" t="s">
        <v>55</v>
      </c>
      <c r="B5" s="30"/>
      <c r="C5" s="30"/>
      <c r="D5" s="30"/>
      <c r="E5" s="30"/>
      <c r="F5" s="30"/>
      <c r="G5" s="30"/>
      <c r="H5" s="30"/>
      <c r="I5" s="30"/>
      <c r="J5" s="30"/>
      <c r="K5" s="30"/>
      <c r="P5" s="30" t="s">
        <v>56</v>
      </c>
      <c r="Q5" s="30"/>
      <c r="R5" s="30"/>
      <c r="S5" s="30"/>
      <c r="T5" s="30"/>
      <c r="U5" s="30"/>
      <c r="V5" s="30"/>
      <c r="W5" s="30"/>
      <c r="X5" s="30"/>
      <c r="Y5" s="30"/>
      <c r="Z5" s="30"/>
      <c r="AE5" s="30" t="s">
        <v>57</v>
      </c>
      <c r="AF5" s="30"/>
      <c r="AG5" s="30"/>
      <c r="AH5" s="30"/>
      <c r="AI5" s="30"/>
      <c r="AJ5" s="30"/>
      <c r="AK5" s="30"/>
      <c r="AL5" s="30"/>
      <c r="AM5" s="30"/>
      <c r="AN5" s="30"/>
      <c r="AO5" s="30"/>
    </row>
    <row r="6" spans="1:43" customFormat="1" ht="23.25" customHeight="1" x14ac:dyDescent="0.2"/>
    <row r="7" spans="1:43" ht="23.25" customHeight="1" x14ac:dyDescent="0.25">
      <c r="A7" s="5"/>
      <c r="B7" s="265" t="s">
        <v>218</v>
      </c>
      <c r="C7" s="266"/>
      <c r="D7" s="266"/>
      <c r="E7" s="266"/>
      <c r="F7" s="266"/>
      <c r="G7" s="266"/>
      <c r="H7" s="266"/>
      <c r="I7" s="266"/>
      <c r="J7" s="266"/>
      <c r="K7" s="267"/>
      <c r="P7" s="5"/>
      <c r="Q7" s="250" t="s">
        <v>219</v>
      </c>
      <c r="R7" s="262"/>
      <c r="S7" s="262"/>
      <c r="T7" s="262"/>
      <c r="U7" s="262"/>
      <c r="V7" s="262"/>
      <c r="W7" s="262"/>
      <c r="X7" s="262"/>
      <c r="Y7" s="262"/>
      <c r="Z7" s="251"/>
      <c r="AE7" s="5"/>
      <c r="AF7" s="265" t="s">
        <v>220</v>
      </c>
      <c r="AG7" s="266"/>
      <c r="AH7" s="266"/>
      <c r="AI7" s="266"/>
      <c r="AJ7" s="266"/>
      <c r="AK7" s="266"/>
      <c r="AL7" s="266"/>
      <c r="AM7" s="266"/>
      <c r="AN7" s="266"/>
      <c r="AO7" s="267"/>
    </row>
    <row r="8" spans="1:43" ht="24" customHeight="1" x14ac:dyDescent="0.2">
      <c r="A8"/>
      <c r="B8" s="250" t="s">
        <v>61</v>
      </c>
      <c r="C8" s="251"/>
      <c r="D8" s="250" t="s">
        <v>62</v>
      </c>
      <c r="E8" s="251"/>
      <c r="F8" s="250" t="s">
        <v>63</v>
      </c>
      <c r="G8" s="251"/>
      <c r="H8" s="250" t="s">
        <v>64</v>
      </c>
      <c r="I8" s="251"/>
      <c r="J8" s="250" t="s">
        <v>65</v>
      </c>
      <c r="K8" s="251"/>
      <c r="P8"/>
      <c r="Q8" s="250" t="s">
        <v>61</v>
      </c>
      <c r="R8" s="251"/>
      <c r="S8" s="250" t="s">
        <v>62</v>
      </c>
      <c r="T8" s="251"/>
      <c r="U8" s="250" t="s">
        <v>63</v>
      </c>
      <c r="V8" s="251"/>
      <c r="W8" s="250" t="s">
        <v>64</v>
      </c>
      <c r="X8" s="251"/>
      <c r="Y8" s="250" t="s">
        <v>65</v>
      </c>
      <c r="Z8" s="251"/>
      <c r="AE8"/>
      <c r="AF8" s="250" t="s">
        <v>61</v>
      </c>
      <c r="AG8" s="251"/>
      <c r="AH8" s="250" t="s">
        <v>62</v>
      </c>
      <c r="AI8" s="251"/>
      <c r="AJ8" s="250" t="s">
        <v>63</v>
      </c>
      <c r="AK8" s="251"/>
      <c r="AL8" s="250" t="s">
        <v>64</v>
      </c>
      <c r="AM8" s="251"/>
      <c r="AN8" s="250" t="s">
        <v>65</v>
      </c>
      <c r="AO8" s="251"/>
    </row>
    <row r="9" spans="1:43" s="11" customFormat="1" ht="20.25" customHeight="1" x14ac:dyDescent="0.2">
      <c r="A9" s="8"/>
      <c r="B9" s="34" t="s">
        <v>66</v>
      </c>
      <c r="C9" s="35" t="s">
        <v>67</v>
      </c>
      <c r="D9" s="34" t="s">
        <v>66</v>
      </c>
      <c r="E9" s="35" t="s">
        <v>67</v>
      </c>
      <c r="F9" s="34" t="s">
        <v>66</v>
      </c>
      <c r="G9" s="35" t="s">
        <v>67</v>
      </c>
      <c r="H9" s="34" t="s">
        <v>66</v>
      </c>
      <c r="I9" s="35" t="s">
        <v>67</v>
      </c>
      <c r="J9" s="34" t="s">
        <v>66</v>
      </c>
      <c r="K9" s="35" t="s">
        <v>67</v>
      </c>
      <c r="P9" s="8"/>
      <c r="Q9" s="34" t="s">
        <v>66</v>
      </c>
      <c r="R9" s="35" t="s">
        <v>67</v>
      </c>
      <c r="S9" s="34" t="s">
        <v>66</v>
      </c>
      <c r="T9" s="35" t="s">
        <v>67</v>
      </c>
      <c r="U9" s="34" t="s">
        <v>66</v>
      </c>
      <c r="V9" s="35" t="s">
        <v>67</v>
      </c>
      <c r="W9" s="34" t="s">
        <v>66</v>
      </c>
      <c r="X9" s="35" t="s">
        <v>67</v>
      </c>
      <c r="Y9" s="34" t="s">
        <v>66</v>
      </c>
      <c r="Z9" s="35" t="s">
        <v>67</v>
      </c>
      <c r="AE9" s="8"/>
      <c r="AF9" s="34" t="s">
        <v>66</v>
      </c>
      <c r="AG9" s="35" t="s">
        <v>67</v>
      </c>
      <c r="AH9" s="34" t="s">
        <v>66</v>
      </c>
      <c r="AI9" s="35" t="s">
        <v>67</v>
      </c>
      <c r="AJ9" s="34" t="s">
        <v>66</v>
      </c>
      <c r="AK9" s="35" t="s">
        <v>67</v>
      </c>
      <c r="AL9" s="34" t="s">
        <v>66</v>
      </c>
      <c r="AM9" s="35" t="s">
        <v>67</v>
      </c>
      <c r="AN9" s="34" t="s">
        <v>66</v>
      </c>
      <c r="AO9" s="35" t="s">
        <v>67</v>
      </c>
    </row>
    <row r="10" spans="1:43" x14ac:dyDescent="0.2">
      <c r="A10" s="12" t="s">
        <v>16</v>
      </c>
      <c r="B10" s="36"/>
      <c r="C10" s="36"/>
      <c r="D10" s="36"/>
      <c r="E10" s="36"/>
      <c r="F10" s="36"/>
      <c r="G10" s="36"/>
      <c r="H10" s="36"/>
      <c r="I10" s="36"/>
      <c r="J10" s="36"/>
      <c r="K10" s="40"/>
      <c r="O10" s="38"/>
      <c r="P10" s="39" t="s">
        <v>16</v>
      </c>
      <c r="Q10" s="36"/>
      <c r="R10" s="36"/>
      <c r="S10" s="36"/>
      <c r="T10" s="36"/>
      <c r="U10" s="36"/>
      <c r="V10" s="36"/>
      <c r="W10" s="36"/>
      <c r="X10" s="36"/>
      <c r="Y10" s="36"/>
      <c r="Z10" s="37"/>
      <c r="AD10" s="38"/>
      <c r="AE10" s="39" t="s">
        <v>16</v>
      </c>
      <c r="AF10" s="36"/>
      <c r="AG10" s="36"/>
      <c r="AH10" s="36"/>
      <c r="AI10" s="36"/>
      <c r="AJ10" s="36"/>
      <c r="AK10" s="36"/>
      <c r="AL10" s="36"/>
      <c r="AM10" s="36"/>
      <c r="AN10" s="36"/>
      <c r="AO10" s="37"/>
    </row>
    <row r="11" spans="1:43" x14ac:dyDescent="0.2">
      <c r="A11" s="14" t="s">
        <v>17</v>
      </c>
      <c r="B11"/>
      <c r="C11"/>
      <c r="D11"/>
      <c r="E11"/>
      <c r="F11"/>
      <c r="G11"/>
      <c r="H11"/>
      <c r="I11"/>
      <c r="J11"/>
      <c r="K11" s="13"/>
      <c r="O11" s="38"/>
      <c r="P11" s="41" t="s">
        <v>17</v>
      </c>
      <c r="Q11"/>
      <c r="R11"/>
      <c r="S11"/>
      <c r="T11"/>
      <c r="U11"/>
      <c r="V11"/>
      <c r="W11"/>
      <c r="X11"/>
      <c r="Y11"/>
      <c r="Z11" s="13"/>
      <c r="AD11" s="38"/>
      <c r="AE11" s="41" t="s">
        <v>17</v>
      </c>
      <c r="AF11"/>
      <c r="AG11"/>
      <c r="AH11"/>
      <c r="AI11"/>
      <c r="AJ11"/>
      <c r="AK11"/>
      <c r="AL11"/>
      <c r="AM11"/>
      <c r="AN11"/>
      <c r="AO11" s="13"/>
    </row>
    <row r="12" spans="1:43" x14ac:dyDescent="0.2">
      <c r="A12" s="15" t="s">
        <v>18</v>
      </c>
      <c r="B12" s="16">
        <v>7.7757519578375502</v>
      </c>
      <c r="C12" s="42">
        <v>0.79240897551316603</v>
      </c>
      <c r="D12" s="16">
        <v>17.8511753340136</v>
      </c>
      <c r="E12" s="42">
        <v>1.2445088777584199</v>
      </c>
      <c r="F12" s="16">
        <v>36.188371094749797</v>
      </c>
      <c r="G12" s="42">
        <v>1.4437112344418299</v>
      </c>
      <c r="H12" s="16">
        <v>29.568410983176001</v>
      </c>
      <c r="I12" s="42">
        <v>1.33392940413926</v>
      </c>
      <c r="J12" s="16">
        <v>8.5269368878467091</v>
      </c>
      <c r="K12" s="43">
        <v>0.76233273217966402</v>
      </c>
      <c r="L12" s="44"/>
      <c r="O12" s="38"/>
      <c r="P12" s="28" t="s">
        <v>18</v>
      </c>
      <c r="Q12" s="16">
        <v>3.1059110549280202</v>
      </c>
      <c r="R12" s="42">
        <v>0.60069710259190601</v>
      </c>
      <c r="S12" s="16">
        <v>13.626985433996101</v>
      </c>
      <c r="T12" s="42">
        <v>1.3603797212220401</v>
      </c>
      <c r="U12" s="16">
        <v>33.1970181276847</v>
      </c>
      <c r="V12" s="42">
        <v>1.93900956318219</v>
      </c>
      <c r="W12" s="16">
        <v>36.153851226792803</v>
      </c>
      <c r="X12" s="42">
        <v>1.8968997635540901</v>
      </c>
      <c r="Y12" s="16">
        <v>13.916234156598399</v>
      </c>
      <c r="Z12" s="43">
        <v>1.36544857562011</v>
      </c>
      <c r="AA12" s="44"/>
      <c r="AD12" s="38"/>
      <c r="AE12" s="28" t="s">
        <v>18</v>
      </c>
      <c r="AF12" s="16">
        <v>1.88912892933968</v>
      </c>
      <c r="AG12" s="42">
        <v>0.40785556834058001</v>
      </c>
      <c r="AH12" s="16">
        <v>7.1717235278239597</v>
      </c>
      <c r="AI12" s="42">
        <v>1.02909256045348</v>
      </c>
      <c r="AJ12" s="16">
        <v>26.647495325683501</v>
      </c>
      <c r="AK12" s="42">
        <v>1.62481422410395</v>
      </c>
      <c r="AL12" s="16">
        <v>40.283922593458598</v>
      </c>
      <c r="AM12" s="42">
        <v>2.0676392848769098</v>
      </c>
      <c r="AN12" s="16">
        <v>24.007729623694299</v>
      </c>
      <c r="AO12" s="43">
        <v>1.6419169609325199</v>
      </c>
      <c r="AP12" s="44"/>
    </row>
    <row r="13" spans="1:43" ht="12.75" customHeight="1" x14ac:dyDescent="0.2">
      <c r="A13" s="15" t="s">
        <v>19</v>
      </c>
      <c r="B13" s="16">
        <v>7.6989227249044303</v>
      </c>
      <c r="C13" s="42">
        <v>0.90611295355589105</v>
      </c>
      <c r="D13" s="16">
        <v>16.501665589776401</v>
      </c>
      <c r="E13" s="42">
        <v>1.42337040995196</v>
      </c>
      <c r="F13" s="16">
        <v>40.95936164602</v>
      </c>
      <c r="G13" s="42">
        <v>2.0596107573079401</v>
      </c>
      <c r="H13" s="16">
        <v>28.653199886881801</v>
      </c>
      <c r="I13" s="42">
        <v>2.0254055378364302</v>
      </c>
      <c r="J13" s="16">
        <v>6.18685015241745</v>
      </c>
      <c r="K13" s="43">
        <v>0.78646973640273798</v>
      </c>
      <c r="L13" s="44"/>
      <c r="O13" s="38"/>
      <c r="P13" s="28" t="s">
        <v>19</v>
      </c>
      <c r="Q13" s="16">
        <v>1.85811114475725</v>
      </c>
      <c r="R13" s="42">
        <v>0.36976073268453902</v>
      </c>
      <c r="S13" s="16">
        <v>9.5522834347071708</v>
      </c>
      <c r="T13" s="42">
        <v>1.1207454519314399</v>
      </c>
      <c r="U13" s="16">
        <v>33.3263964687415</v>
      </c>
      <c r="V13" s="42">
        <v>1.25655348126736</v>
      </c>
      <c r="W13" s="16">
        <v>40.944847162628598</v>
      </c>
      <c r="X13" s="42">
        <v>1.31887148798144</v>
      </c>
      <c r="Y13" s="16">
        <v>14.3183617891655</v>
      </c>
      <c r="Z13" s="43">
        <v>1.0746253029534001</v>
      </c>
      <c r="AA13" s="44"/>
      <c r="AD13" s="38"/>
      <c r="AE13" s="28" t="s">
        <v>19</v>
      </c>
      <c r="AF13" s="16">
        <v>1.4656781818098901</v>
      </c>
      <c r="AG13" s="42">
        <v>0.50538509961288702</v>
      </c>
      <c r="AH13" s="16">
        <v>5.6949828663772797</v>
      </c>
      <c r="AI13" s="42">
        <v>0.98172632470158105</v>
      </c>
      <c r="AJ13" s="16">
        <v>24.271682357350901</v>
      </c>
      <c r="AK13" s="42">
        <v>2.08307975179632</v>
      </c>
      <c r="AL13" s="16">
        <v>43.693307026685403</v>
      </c>
      <c r="AM13" s="42">
        <v>1.9409446123598899</v>
      </c>
      <c r="AN13" s="16">
        <v>24.874349567776498</v>
      </c>
      <c r="AO13" s="43">
        <v>1.47628389621115</v>
      </c>
      <c r="AP13" s="44"/>
    </row>
    <row r="14" spans="1:43" x14ac:dyDescent="0.2">
      <c r="A14" s="15" t="s">
        <v>20</v>
      </c>
      <c r="B14" s="16">
        <v>11.4081711009289</v>
      </c>
      <c r="C14" s="42">
        <v>0.82382961959630197</v>
      </c>
      <c r="D14" s="16">
        <v>24.091590267773199</v>
      </c>
      <c r="E14" s="42">
        <v>1.12414972403808</v>
      </c>
      <c r="F14" s="16">
        <v>35.155951663583998</v>
      </c>
      <c r="G14" s="42">
        <v>1.4291068240231399</v>
      </c>
      <c r="H14" s="16">
        <v>23.782789764288498</v>
      </c>
      <c r="I14" s="42">
        <v>1.1029838359917801</v>
      </c>
      <c r="J14" s="16">
        <v>5.56149720342545</v>
      </c>
      <c r="K14" s="43">
        <v>0.57997815982546197</v>
      </c>
      <c r="L14" s="44"/>
      <c r="O14" s="38"/>
      <c r="P14" s="28" t="s">
        <v>20</v>
      </c>
      <c r="Q14" s="16">
        <v>4.8553339743743802</v>
      </c>
      <c r="R14" s="42">
        <v>0.44376807257522299</v>
      </c>
      <c r="S14" s="16">
        <v>16.1862386693989</v>
      </c>
      <c r="T14" s="42">
        <v>0.76870213979138302</v>
      </c>
      <c r="U14" s="16">
        <v>33.173266601645103</v>
      </c>
      <c r="V14" s="42">
        <v>0.97308842077170998</v>
      </c>
      <c r="W14" s="16">
        <v>34.020333265756101</v>
      </c>
      <c r="X14" s="42">
        <v>1.1175345488369</v>
      </c>
      <c r="Y14" s="16">
        <v>11.7648274888255</v>
      </c>
      <c r="Z14" s="43">
        <v>0.801399925351858</v>
      </c>
      <c r="AA14" s="44"/>
      <c r="AD14" s="38"/>
      <c r="AE14" s="28" t="s">
        <v>20</v>
      </c>
      <c r="AF14" s="16">
        <v>2.3167920367369002</v>
      </c>
      <c r="AG14" s="42">
        <v>0.28484553768792897</v>
      </c>
      <c r="AH14" s="16">
        <v>10.597158447661499</v>
      </c>
      <c r="AI14" s="42">
        <v>0.65624649190861095</v>
      </c>
      <c r="AJ14" s="16">
        <v>28.812423671440399</v>
      </c>
      <c r="AK14" s="42">
        <v>1.0018759965113699</v>
      </c>
      <c r="AL14" s="16">
        <v>39.237897420988098</v>
      </c>
      <c r="AM14" s="42">
        <v>1.2661122858379701</v>
      </c>
      <c r="AN14" s="16">
        <v>19.035728423173001</v>
      </c>
      <c r="AO14" s="43">
        <v>0.80327782658221303</v>
      </c>
      <c r="AP14" s="44"/>
    </row>
    <row r="15" spans="1:43" x14ac:dyDescent="0.2">
      <c r="A15" s="15" t="s">
        <v>21</v>
      </c>
      <c r="B15" s="16">
        <v>5.6774486808901301</v>
      </c>
      <c r="C15" s="42">
        <v>2.1102160159355701</v>
      </c>
      <c r="D15" s="16">
        <v>23.488145607430699</v>
      </c>
      <c r="E15" s="42">
        <v>3.6942120428340099</v>
      </c>
      <c r="F15" s="16">
        <v>42.414842672142001</v>
      </c>
      <c r="G15" s="42">
        <v>3.7921703527299799</v>
      </c>
      <c r="H15" s="16">
        <v>25.221660244454199</v>
      </c>
      <c r="I15" s="42">
        <v>3.5005187205450401</v>
      </c>
      <c r="J15" s="16">
        <v>3.1979027950830101</v>
      </c>
      <c r="K15" s="43">
        <v>1.7127399736456601</v>
      </c>
      <c r="L15" s="44"/>
      <c r="O15" s="38"/>
      <c r="P15" s="28" t="s">
        <v>21</v>
      </c>
      <c r="Q15" s="16">
        <v>1.30164898646484</v>
      </c>
      <c r="R15" s="42">
        <v>0.332337758678247</v>
      </c>
      <c r="S15" s="16">
        <v>10.333649467895</v>
      </c>
      <c r="T15" s="42">
        <v>0.82126405978539396</v>
      </c>
      <c r="U15" s="16">
        <v>36.273661199008799</v>
      </c>
      <c r="V15" s="42">
        <v>1.584738402792</v>
      </c>
      <c r="W15" s="16">
        <v>41.429786936765097</v>
      </c>
      <c r="X15" s="42">
        <v>1.45890210178187</v>
      </c>
      <c r="Y15" s="16">
        <v>10.6612534098662</v>
      </c>
      <c r="Z15" s="43">
        <v>0.85841003338920996</v>
      </c>
      <c r="AA15" s="44"/>
      <c r="AD15" s="38"/>
      <c r="AE15" s="28" t="s">
        <v>21</v>
      </c>
      <c r="AF15" s="16">
        <v>0.56099589354472601</v>
      </c>
      <c r="AG15" s="42">
        <v>0.50380391498102794</v>
      </c>
      <c r="AH15" s="16">
        <v>2.9647100987224202</v>
      </c>
      <c r="AI15" s="42">
        <v>0.96922222609754005</v>
      </c>
      <c r="AJ15" s="16">
        <v>20.843966359901302</v>
      </c>
      <c r="AK15" s="42">
        <v>2.2194700326058299</v>
      </c>
      <c r="AL15" s="16">
        <v>51.6108897647566</v>
      </c>
      <c r="AM15" s="42">
        <v>3.4901567387284498</v>
      </c>
      <c r="AN15" s="16">
        <v>24.0194378830749</v>
      </c>
      <c r="AO15" s="43">
        <v>2.9993345458244698</v>
      </c>
      <c r="AP15" s="44"/>
    </row>
    <row r="16" spans="1:43" x14ac:dyDescent="0.2">
      <c r="A16" s="15" t="s">
        <v>22</v>
      </c>
      <c r="B16" s="16">
        <v>5.6095318625175503</v>
      </c>
      <c r="C16" s="42">
        <v>0.61772958763227404</v>
      </c>
      <c r="D16" s="16">
        <v>16.155991235816099</v>
      </c>
      <c r="E16" s="42">
        <v>1.16793441585194</v>
      </c>
      <c r="F16" s="16">
        <v>35.584997797163602</v>
      </c>
      <c r="G16" s="42">
        <v>1.31884497879697</v>
      </c>
      <c r="H16" s="16">
        <v>32.808896197434599</v>
      </c>
      <c r="I16" s="42">
        <v>1.4402680537633099</v>
      </c>
      <c r="J16" s="16">
        <v>9.8405829070681801</v>
      </c>
      <c r="K16" s="43">
        <v>0.68825060800099402</v>
      </c>
      <c r="L16" s="44"/>
      <c r="O16" s="38"/>
      <c r="P16" s="28" t="s">
        <v>22</v>
      </c>
      <c r="Q16" s="16">
        <v>2.8202581953507599</v>
      </c>
      <c r="R16" s="42">
        <v>0.40942700131626703</v>
      </c>
      <c r="S16" s="16">
        <v>11.117560898514199</v>
      </c>
      <c r="T16" s="42">
        <v>0.88060870148280601</v>
      </c>
      <c r="U16" s="16">
        <v>33.268039966154497</v>
      </c>
      <c r="V16" s="42">
        <v>1.2130504638742301</v>
      </c>
      <c r="W16" s="16">
        <v>38.073234374621798</v>
      </c>
      <c r="X16" s="42">
        <v>1.27973664412606</v>
      </c>
      <c r="Y16" s="16">
        <v>14.7209065653587</v>
      </c>
      <c r="Z16" s="43">
        <v>0.84669953156403299</v>
      </c>
      <c r="AA16" s="44"/>
      <c r="AD16" s="38"/>
      <c r="AE16" s="28" t="s">
        <v>22</v>
      </c>
      <c r="AF16" s="16">
        <v>1.71402638163263</v>
      </c>
      <c r="AG16" s="42">
        <v>0.31635820638746998</v>
      </c>
      <c r="AH16" s="16">
        <v>5.3135430797055498</v>
      </c>
      <c r="AI16" s="42">
        <v>0.65665054818984603</v>
      </c>
      <c r="AJ16" s="16">
        <v>23.471799352076602</v>
      </c>
      <c r="AK16" s="42">
        <v>1.0538934252521699</v>
      </c>
      <c r="AL16" s="16">
        <v>43.675214219742301</v>
      </c>
      <c r="AM16" s="42">
        <v>1.42517823411986</v>
      </c>
      <c r="AN16" s="16">
        <v>25.825416966842901</v>
      </c>
      <c r="AO16" s="43">
        <v>1.0823385010465101</v>
      </c>
      <c r="AP16" s="44"/>
    </row>
    <row r="17" spans="1:42" x14ac:dyDescent="0.2">
      <c r="A17" s="15" t="s">
        <v>23</v>
      </c>
      <c r="B17" s="16">
        <v>3.5005261702324799</v>
      </c>
      <c r="C17" s="42">
        <v>0.62596953142844203</v>
      </c>
      <c r="D17" s="16">
        <v>16.990607993741701</v>
      </c>
      <c r="E17" s="42">
        <v>1.4245765753503501</v>
      </c>
      <c r="F17" s="16">
        <v>45.026652612840699</v>
      </c>
      <c r="G17" s="42">
        <v>1.62619317476754</v>
      </c>
      <c r="H17" s="16">
        <v>30.410782760106901</v>
      </c>
      <c r="I17" s="42">
        <v>1.2838553060357101</v>
      </c>
      <c r="J17" s="16">
        <v>4.0714304630782401</v>
      </c>
      <c r="K17" s="43">
        <v>0.52638048235720003</v>
      </c>
      <c r="L17" s="44"/>
      <c r="O17" s="38"/>
      <c r="P17" s="28" t="s">
        <v>23</v>
      </c>
      <c r="Q17" s="16">
        <v>1.7169567785775199</v>
      </c>
      <c r="R17" s="42">
        <v>0.31100628498980698</v>
      </c>
      <c r="S17" s="16">
        <v>10.902869621820701</v>
      </c>
      <c r="T17" s="42">
        <v>0.69852620562287804</v>
      </c>
      <c r="U17" s="16">
        <v>38.2647217841889</v>
      </c>
      <c r="V17" s="42">
        <v>1.2930218532889199</v>
      </c>
      <c r="W17" s="16">
        <v>39.300455201495801</v>
      </c>
      <c r="X17" s="42">
        <v>1.19373388668173</v>
      </c>
      <c r="Y17" s="16">
        <v>9.8149966139170495</v>
      </c>
      <c r="Z17" s="43">
        <v>0.82600545999188901</v>
      </c>
      <c r="AA17" s="44"/>
      <c r="AD17" s="38"/>
      <c r="AE17" s="28" t="s">
        <v>23</v>
      </c>
      <c r="AF17" s="16">
        <v>0.98598374114612797</v>
      </c>
      <c r="AG17" s="42">
        <v>0.22625125911823801</v>
      </c>
      <c r="AH17" s="16">
        <v>6.8983604936962397</v>
      </c>
      <c r="AI17" s="42">
        <v>0.58334286118904899</v>
      </c>
      <c r="AJ17" s="16">
        <v>27.193797200738601</v>
      </c>
      <c r="AK17" s="42">
        <v>1.3433191136764</v>
      </c>
      <c r="AL17" s="16">
        <v>45.3434983933033</v>
      </c>
      <c r="AM17" s="42">
        <v>1.20930297460375</v>
      </c>
      <c r="AN17" s="16">
        <v>19.578360171115701</v>
      </c>
      <c r="AO17" s="43">
        <v>1.02978225943936</v>
      </c>
      <c r="AP17" s="44"/>
    </row>
    <row r="18" spans="1:42" x14ac:dyDescent="0.2">
      <c r="A18" s="15" t="s">
        <v>24</v>
      </c>
      <c r="B18" s="16">
        <v>4.7343646015201202</v>
      </c>
      <c r="C18" s="42">
        <v>0.56295904897802196</v>
      </c>
      <c r="D18" s="16">
        <v>13.5052558318748</v>
      </c>
      <c r="E18" s="42">
        <v>0.96526521946085597</v>
      </c>
      <c r="F18" s="16">
        <v>36.563103712436501</v>
      </c>
      <c r="G18" s="42">
        <v>1.10501289915987</v>
      </c>
      <c r="H18" s="16">
        <v>33.881603758402797</v>
      </c>
      <c r="I18" s="42">
        <v>1.2213163071837101</v>
      </c>
      <c r="J18" s="16">
        <v>11.3156720957658</v>
      </c>
      <c r="K18" s="43">
        <v>0.78904102693395595</v>
      </c>
      <c r="L18" s="44"/>
      <c r="O18" s="38"/>
      <c r="P18" s="28" t="s">
        <v>24</v>
      </c>
      <c r="Q18" s="16">
        <v>1.5692954299509301</v>
      </c>
      <c r="R18" s="42">
        <v>0.293366692370158</v>
      </c>
      <c r="S18" s="16">
        <v>7.6633996183839201</v>
      </c>
      <c r="T18" s="42">
        <v>0.70078308095429398</v>
      </c>
      <c r="U18" s="16">
        <v>28.084929227410701</v>
      </c>
      <c r="V18" s="42">
        <v>1.2740215330525</v>
      </c>
      <c r="W18" s="16">
        <v>41.858950597192198</v>
      </c>
      <c r="X18" s="42">
        <v>1.22358744638781</v>
      </c>
      <c r="Y18" s="16">
        <v>20.823425127062201</v>
      </c>
      <c r="Z18" s="43">
        <v>1.02237310435017</v>
      </c>
      <c r="AA18" s="44"/>
      <c r="AD18" s="38"/>
      <c r="AE18" s="28" t="s">
        <v>24</v>
      </c>
      <c r="AF18" s="16">
        <v>1.8721750598315099</v>
      </c>
      <c r="AG18" s="42">
        <v>0.51433913672032205</v>
      </c>
      <c r="AH18" s="16">
        <v>4.4928129869439699</v>
      </c>
      <c r="AI18" s="42">
        <v>0.82198738349235101</v>
      </c>
      <c r="AJ18" s="16">
        <v>17.206660044156099</v>
      </c>
      <c r="AK18" s="42">
        <v>1.6146736651896301</v>
      </c>
      <c r="AL18" s="16">
        <v>42.1840511017407</v>
      </c>
      <c r="AM18" s="42">
        <v>2.0479696480794201</v>
      </c>
      <c r="AN18" s="16">
        <v>34.244300807327797</v>
      </c>
      <c r="AO18" s="43">
        <v>2.1382533983829002</v>
      </c>
      <c r="AP18" s="44"/>
    </row>
    <row r="19" spans="1:42" x14ac:dyDescent="0.2">
      <c r="A19" s="15" t="s">
        <v>25</v>
      </c>
      <c r="B19" s="16">
        <v>14.0314389879359</v>
      </c>
      <c r="C19" s="42">
        <v>0.67723823601470201</v>
      </c>
      <c r="D19" s="16">
        <v>24.9544019876523</v>
      </c>
      <c r="E19" s="42">
        <v>0.93265495656424002</v>
      </c>
      <c r="F19" s="16">
        <v>35.5509031527235</v>
      </c>
      <c r="G19" s="42">
        <v>1.20096822545171</v>
      </c>
      <c r="H19" s="16">
        <v>21.396261636230101</v>
      </c>
      <c r="I19" s="42">
        <v>0.94942998708152004</v>
      </c>
      <c r="J19" s="16">
        <v>3.9169755754110498</v>
      </c>
      <c r="K19" s="43">
        <v>0.50754877534318499</v>
      </c>
      <c r="L19" s="44"/>
      <c r="O19" s="38"/>
      <c r="P19" s="28" t="s">
        <v>25</v>
      </c>
      <c r="Q19" s="16">
        <v>3.8329584468029601</v>
      </c>
      <c r="R19" s="42">
        <v>0.49860434454848102</v>
      </c>
      <c r="S19" s="16">
        <v>15.182940705173801</v>
      </c>
      <c r="T19" s="42">
        <v>1.1134269076944601</v>
      </c>
      <c r="U19" s="16">
        <v>37.048263677259897</v>
      </c>
      <c r="V19" s="42">
        <v>1.1450287258665499</v>
      </c>
      <c r="W19" s="16">
        <v>34.619033537572598</v>
      </c>
      <c r="X19" s="42">
        <v>1.2768746533722199</v>
      </c>
      <c r="Y19" s="16">
        <v>9.2478391184951807</v>
      </c>
      <c r="Z19" s="43">
        <v>0.603432538459443</v>
      </c>
      <c r="AA19" s="44"/>
      <c r="AD19" s="38"/>
      <c r="AE19" s="28" t="s">
        <v>25</v>
      </c>
      <c r="AF19" s="16">
        <v>1.8195617135325699</v>
      </c>
      <c r="AG19" s="42">
        <v>0.40748464352960201</v>
      </c>
      <c r="AH19" s="16">
        <v>6.1690913837225301</v>
      </c>
      <c r="AI19" s="42">
        <v>0.80135490528045705</v>
      </c>
      <c r="AJ19" s="16">
        <v>24.954557453360898</v>
      </c>
      <c r="AK19" s="42">
        <v>1.6546256581379599</v>
      </c>
      <c r="AL19" s="16">
        <v>46.087746720953398</v>
      </c>
      <c r="AM19" s="42">
        <v>1.5399660145048499</v>
      </c>
      <c r="AN19" s="16">
        <v>20.969042728430601</v>
      </c>
      <c r="AO19" s="43">
        <v>1.1577047372253999</v>
      </c>
      <c r="AP19" s="44"/>
    </row>
    <row r="20" spans="1:42" x14ac:dyDescent="0.2">
      <c r="A20" s="15" t="s">
        <v>26</v>
      </c>
      <c r="B20" s="16">
        <v>15.568275608360899</v>
      </c>
      <c r="C20" s="42">
        <v>2.3258388691035199</v>
      </c>
      <c r="D20" s="16">
        <v>25.9243256325712</v>
      </c>
      <c r="E20" s="42">
        <v>2.64827769338897</v>
      </c>
      <c r="F20" s="16">
        <v>37.656625213006599</v>
      </c>
      <c r="G20" s="42">
        <v>3.4745058081334301</v>
      </c>
      <c r="H20" s="16">
        <v>17.898944699939499</v>
      </c>
      <c r="I20" s="42">
        <v>2.71176879538472</v>
      </c>
      <c r="J20" s="16">
        <v>2.95182884612184</v>
      </c>
      <c r="K20" s="43">
        <v>1.06545942491307</v>
      </c>
      <c r="L20" s="44"/>
      <c r="O20" s="38"/>
      <c r="P20" s="28" t="s">
        <v>26</v>
      </c>
      <c r="Q20" s="16">
        <v>3.2710632872457701</v>
      </c>
      <c r="R20" s="42">
        <v>0.46817789003652399</v>
      </c>
      <c r="S20" s="16">
        <v>14.3594290491937</v>
      </c>
      <c r="T20" s="42">
        <v>0.99470734892773904</v>
      </c>
      <c r="U20" s="16">
        <v>34.5077340520861</v>
      </c>
      <c r="V20" s="42">
        <v>1.22601152058939</v>
      </c>
      <c r="W20" s="16">
        <v>35.568310352498102</v>
      </c>
      <c r="X20" s="42">
        <v>1.25231460021729</v>
      </c>
      <c r="Y20" s="16">
        <v>12.293463258976301</v>
      </c>
      <c r="Z20" s="43">
        <v>0.85979877724341403</v>
      </c>
      <c r="AA20" s="44"/>
      <c r="AD20" s="38"/>
      <c r="AE20" s="28" t="s">
        <v>26</v>
      </c>
      <c r="AF20" s="16">
        <v>1.32668174980709</v>
      </c>
      <c r="AG20" s="42">
        <v>0.39925996280385101</v>
      </c>
      <c r="AH20" s="16">
        <v>6.9014370566816998</v>
      </c>
      <c r="AI20" s="42">
        <v>0.83332800838214904</v>
      </c>
      <c r="AJ20" s="16">
        <v>24.410063350144299</v>
      </c>
      <c r="AK20" s="42">
        <v>1.4106331670032199</v>
      </c>
      <c r="AL20" s="16">
        <v>43.791961645437702</v>
      </c>
      <c r="AM20" s="42">
        <v>1.50913742379211</v>
      </c>
      <c r="AN20" s="16">
        <v>23.569856197929202</v>
      </c>
      <c r="AO20" s="43">
        <v>1.1959642543793501</v>
      </c>
      <c r="AP20" s="44"/>
    </row>
    <row r="21" spans="1:42" x14ac:dyDescent="0.2">
      <c r="A21" s="15" t="s">
        <v>27</v>
      </c>
      <c r="B21" s="16">
        <v>9.6935868040611997</v>
      </c>
      <c r="C21" s="42">
        <v>0.81904775777294503</v>
      </c>
      <c r="D21" s="16">
        <v>23.181447648902999</v>
      </c>
      <c r="E21" s="42">
        <v>1.2998831110456099</v>
      </c>
      <c r="F21" s="16">
        <v>40.769907349803802</v>
      </c>
      <c r="G21" s="42">
        <v>1.44499672108178</v>
      </c>
      <c r="H21" s="16">
        <v>22.617889193001801</v>
      </c>
      <c r="I21" s="42">
        <v>1.1255160126358399</v>
      </c>
      <c r="J21" s="16">
        <v>3.6796411282173001</v>
      </c>
      <c r="K21" s="43">
        <v>0.51260482896946502</v>
      </c>
      <c r="L21" s="44"/>
      <c r="O21" s="38"/>
      <c r="P21" s="28" t="s">
        <v>27</v>
      </c>
      <c r="Q21" s="16">
        <v>3.9444240865307099</v>
      </c>
      <c r="R21" s="42">
        <v>0.78181730412424</v>
      </c>
      <c r="S21" s="16">
        <v>15.606464201764901</v>
      </c>
      <c r="T21" s="42">
        <v>1.1590554094087799</v>
      </c>
      <c r="U21" s="16">
        <v>39.070538165859602</v>
      </c>
      <c r="V21" s="42">
        <v>1.68942839022085</v>
      </c>
      <c r="W21" s="16">
        <v>32.093650861239297</v>
      </c>
      <c r="X21" s="42">
        <v>1.8147385880273299</v>
      </c>
      <c r="Y21" s="16">
        <v>9.2849226846054105</v>
      </c>
      <c r="Z21" s="43">
        <v>1.14207320920982</v>
      </c>
      <c r="AA21" s="44"/>
      <c r="AD21" s="38"/>
      <c r="AE21" s="28" t="s">
        <v>27</v>
      </c>
      <c r="AF21" s="16">
        <v>1.9661303659430001</v>
      </c>
      <c r="AG21" s="42">
        <v>0.54308748825832398</v>
      </c>
      <c r="AH21" s="16">
        <v>8.8560006985919095</v>
      </c>
      <c r="AI21" s="42">
        <v>1.102410014902</v>
      </c>
      <c r="AJ21" s="16">
        <v>32.503975183591699</v>
      </c>
      <c r="AK21" s="42">
        <v>1.8913339699667999</v>
      </c>
      <c r="AL21" s="16">
        <v>41.288804768826502</v>
      </c>
      <c r="AM21" s="42">
        <v>1.9067883661982701</v>
      </c>
      <c r="AN21" s="16">
        <v>15.2367889479653</v>
      </c>
      <c r="AO21" s="43">
        <v>1.52214281964304</v>
      </c>
      <c r="AP21" s="44"/>
    </row>
    <row r="22" spans="1:42" x14ac:dyDescent="0.2">
      <c r="A22" s="15" t="s">
        <v>28</v>
      </c>
      <c r="B22" s="16">
        <v>10.213792808469901</v>
      </c>
      <c r="C22" s="42">
        <v>0.83043407952366799</v>
      </c>
      <c r="D22" s="16">
        <v>27.3481184452917</v>
      </c>
      <c r="E22" s="42">
        <v>1.2126464547860101</v>
      </c>
      <c r="F22" s="16">
        <v>40.264060009455903</v>
      </c>
      <c r="G22" s="42">
        <v>1.27672596074823</v>
      </c>
      <c r="H22" s="16">
        <v>19.265641161535498</v>
      </c>
      <c r="I22" s="42">
        <v>1.06845865156062</v>
      </c>
      <c r="J22" s="16">
        <v>2.9083875752470201</v>
      </c>
      <c r="K22" s="43">
        <v>0.36000833343011401</v>
      </c>
      <c r="L22" s="44"/>
      <c r="O22" s="38"/>
      <c r="P22" s="28" t="s">
        <v>28</v>
      </c>
      <c r="Q22" s="16">
        <v>2.5034340408362801</v>
      </c>
      <c r="R22" s="42">
        <v>0.82170069454808103</v>
      </c>
      <c r="S22" s="16">
        <v>15.3933606808981</v>
      </c>
      <c r="T22" s="42">
        <v>1.80566660998837</v>
      </c>
      <c r="U22" s="16">
        <v>37.100688293632103</v>
      </c>
      <c r="V22" s="42">
        <v>2.2365775361206199</v>
      </c>
      <c r="W22" s="16">
        <v>37.4476381654463</v>
      </c>
      <c r="X22" s="42">
        <v>2.3033424042502499</v>
      </c>
      <c r="Y22" s="16">
        <v>7.5548788191873504</v>
      </c>
      <c r="Z22" s="43">
        <v>1.21745805235533</v>
      </c>
      <c r="AA22" s="44"/>
      <c r="AD22" s="38"/>
      <c r="AE22" s="28" t="s">
        <v>28</v>
      </c>
      <c r="AF22" s="16">
        <v>1.8183670855279599</v>
      </c>
      <c r="AG22" s="42">
        <v>1.3683086073701201</v>
      </c>
      <c r="AH22" s="16">
        <v>10.6339319265985</v>
      </c>
      <c r="AI22" s="42">
        <v>2.4940526823767399</v>
      </c>
      <c r="AJ22" s="16">
        <v>32.498975936350199</v>
      </c>
      <c r="AK22" s="42">
        <v>3.8314457151688699</v>
      </c>
      <c r="AL22" s="16">
        <v>41.4230515661312</v>
      </c>
      <c r="AM22" s="42">
        <v>3.7804493935888699</v>
      </c>
      <c r="AN22" s="16">
        <v>13.625673485392101</v>
      </c>
      <c r="AO22" s="43">
        <v>2.8480433932706002</v>
      </c>
      <c r="AP22" s="44"/>
    </row>
    <row r="23" spans="1:42" x14ac:dyDescent="0.2">
      <c r="A23" s="15" t="s">
        <v>29</v>
      </c>
      <c r="B23" s="16">
        <v>2.3255055917296699</v>
      </c>
      <c r="C23" s="42">
        <v>0.64170253545511002</v>
      </c>
      <c r="D23" s="16">
        <v>11.6097082663394</v>
      </c>
      <c r="E23" s="42">
        <v>1.1575504308240701</v>
      </c>
      <c r="F23" s="16">
        <v>34.914887448838599</v>
      </c>
      <c r="G23" s="42">
        <v>1.64518408724238</v>
      </c>
      <c r="H23" s="16">
        <v>38.980602302282399</v>
      </c>
      <c r="I23" s="42">
        <v>2.0812767310360698</v>
      </c>
      <c r="J23" s="16">
        <v>12.169296390809899</v>
      </c>
      <c r="K23" s="43">
        <v>1.30922837472937</v>
      </c>
      <c r="L23" s="44"/>
      <c r="O23" s="38"/>
      <c r="P23" s="28" t="s">
        <v>29</v>
      </c>
      <c r="Q23" s="16">
        <v>0.94591904114963998</v>
      </c>
      <c r="R23" s="42">
        <v>0.25532534506793803</v>
      </c>
      <c r="S23" s="16">
        <v>5.9802364446873497</v>
      </c>
      <c r="T23" s="42">
        <v>0.81415412504333995</v>
      </c>
      <c r="U23" s="16">
        <v>30.4201173261009</v>
      </c>
      <c r="V23" s="42">
        <v>1.5337565088913301</v>
      </c>
      <c r="W23" s="16">
        <v>45.875083241054099</v>
      </c>
      <c r="X23" s="42">
        <v>1.7829214607088899</v>
      </c>
      <c r="Y23" s="16">
        <v>16.778643947008</v>
      </c>
      <c r="Z23" s="43">
        <v>1.1593137484109599</v>
      </c>
      <c r="AA23" s="44"/>
      <c r="AD23" s="38"/>
      <c r="AE23" s="28" t="s">
        <v>29</v>
      </c>
      <c r="AF23" s="16">
        <v>0</v>
      </c>
      <c r="AG23" s="42">
        <v>0</v>
      </c>
      <c r="AH23" s="16">
        <v>3.5229244661797998</v>
      </c>
      <c r="AI23" s="42">
        <v>0.61691671762150002</v>
      </c>
      <c r="AJ23" s="16">
        <v>20.553608777607099</v>
      </c>
      <c r="AK23" s="42">
        <v>1.2305120718758999</v>
      </c>
      <c r="AL23" s="16">
        <v>47.549843447124402</v>
      </c>
      <c r="AM23" s="42">
        <v>1.51190074146173</v>
      </c>
      <c r="AN23" s="16">
        <v>28.174060773484999</v>
      </c>
      <c r="AO23" s="43">
        <v>1.3520004341305001</v>
      </c>
      <c r="AP23" s="44"/>
    </row>
    <row r="24" spans="1:42" x14ac:dyDescent="0.2">
      <c r="A24" s="15" t="s">
        <v>31</v>
      </c>
      <c r="B24" s="16">
        <v>6.7786132949986602</v>
      </c>
      <c r="C24" s="42">
        <v>0.61688679885999498</v>
      </c>
      <c r="D24" s="16">
        <v>21.073550644821399</v>
      </c>
      <c r="E24" s="42">
        <v>0.85054341618016305</v>
      </c>
      <c r="F24" s="16">
        <v>42.411813405298801</v>
      </c>
      <c r="G24" s="42">
        <v>1.2555770249076501</v>
      </c>
      <c r="H24" s="16">
        <v>26.181390571650802</v>
      </c>
      <c r="I24" s="42">
        <v>1.01246398424513</v>
      </c>
      <c r="J24" s="16">
        <v>3.55463208323033</v>
      </c>
      <c r="K24" s="43">
        <v>0.54627089496314596</v>
      </c>
      <c r="L24" s="44"/>
      <c r="O24" s="38"/>
      <c r="P24" s="28" t="s">
        <v>31</v>
      </c>
      <c r="Q24" s="16">
        <v>1.51166057677613</v>
      </c>
      <c r="R24" s="42">
        <v>0.32997400879367</v>
      </c>
      <c r="S24" s="16">
        <v>9.8555185489000205</v>
      </c>
      <c r="T24" s="42">
        <v>0.96615723348705695</v>
      </c>
      <c r="U24" s="16">
        <v>39.580730517772203</v>
      </c>
      <c r="V24" s="42">
        <v>1.6819279379033101</v>
      </c>
      <c r="W24" s="16">
        <v>41.120305590713201</v>
      </c>
      <c r="X24" s="42">
        <v>1.81817397311186</v>
      </c>
      <c r="Y24" s="16">
        <v>7.9317847658383798</v>
      </c>
      <c r="Z24" s="43">
        <v>1.11463674510158</v>
      </c>
      <c r="AA24" s="44"/>
      <c r="AD24" s="38"/>
      <c r="AE24" s="28" t="s">
        <v>31</v>
      </c>
      <c r="AF24" s="16">
        <v>0.74050766852941696</v>
      </c>
      <c r="AG24" s="42">
        <v>0.29483673387256798</v>
      </c>
      <c r="AH24" s="16">
        <v>4.7221656973127999</v>
      </c>
      <c r="AI24" s="42">
        <v>0.81959936152272495</v>
      </c>
      <c r="AJ24" s="16">
        <v>31.304305819706698</v>
      </c>
      <c r="AK24" s="42">
        <v>1.85720845620641</v>
      </c>
      <c r="AL24" s="16">
        <v>49.110812801412798</v>
      </c>
      <c r="AM24" s="42">
        <v>1.8522244359239901</v>
      </c>
      <c r="AN24" s="16">
        <v>14.1222080130383</v>
      </c>
      <c r="AO24" s="43">
        <v>1.2700937941594399</v>
      </c>
      <c r="AP24" s="44"/>
    </row>
    <row r="25" spans="1:42" x14ac:dyDescent="0.2">
      <c r="A25" s="15" t="s">
        <v>32</v>
      </c>
      <c r="B25" s="16">
        <v>4.9315697917381502</v>
      </c>
      <c r="C25" s="42">
        <v>0.50870169148632505</v>
      </c>
      <c r="D25" s="16">
        <v>14.0365584108668</v>
      </c>
      <c r="E25" s="42">
        <v>0.92942045905817905</v>
      </c>
      <c r="F25" s="16">
        <v>33.861974399678999</v>
      </c>
      <c r="G25" s="42">
        <v>1.30239350227162</v>
      </c>
      <c r="H25" s="16">
        <v>36.154013648510897</v>
      </c>
      <c r="I25" s="42">
        <v>1.5923953267095201</v>
      </c>
      <c r="J25" s="16">
        <v>11.0158837492051</v>
      </c>
      <c r="K25" s="43">
        <v>0.83963717422394502</v>
      </c>
      <c r="L25" s="44"/>
      <c r="O25" s="38"/>
      <c r="P25" s="28" t="s">
        <v>32</v>
      </c>
      <c r="Q25" s="16">
        <v>1.7835541791267799</v>
      </c>
      <c r="R25" s="42">
        <v>0.43426361491049498</v>
      </c>
      <c r="S25" s="16">
        <v>7.5424034812947101</v>
      </c>
      <c r="T25" s="42">
        <v>1.0002689206813</v>
      </c>
      <c r="U25" s="16">
        <v>26.649072933236301</v>
      </c>
      <c r="V25" s="42">
        <v>1.51584387138604</v>
      </c>
      <c r="W25" s="16">
        <v>44.983300870203202</v>
      </c>
      <c r="X25" s="42">
        <v>1.7419148344301301</v>
      </c>
      <c r="Y25" s="16">
        <v>19.041668536139099</v>
      </c>
      <c r="Z25" s="43">
        <v>1.4210794368630499</v>
      </c>
      <c r="AA25" s="44"/>
      <c r="AD25" s="38"/>
      <c r="AE25" s="28" t="s">
        <v>32</v>
      </c>
      <c r="AF25" s="16">
        <v>0.69644913354360305</v>
      </c>
      <c r="AG25" s="42">
        <v>0.341307035049569</v>
      </c>
      <c r="AH25" s="16">
        <v>3.1682007575470901</v>
      </c>
      <c r="AI25" s="42">
        <v>0.71572804759047204</v>
      </c>
      <c r="AJ25" s="16">
        <v>21.116895816323499</v>
      </c>
      <c r="AK25" s="42">
        <v>1.5066034231875201</v>
      </c>
      <c r="AL25" s="16">
        <v>45.639232608821203</v>
      </c>
      <c r="AM25" s="42">
        <v>1.67035929916034</v>
      </c>
      <c r="AN25" s="16">
        <v>29.379221683764602</v>
      </c>
      <c r="AO25" s="43">
        <v>1.60739407747026</v>
      </c>
      <c r="AP25" s="44"/>
    </row>
    <row r="26" spans="1:42" x14ac:dyDescent="0.2">
      <c r="A26" s="15" t="s">
        <v>33</v>
      </c>
      <c r="B26" s="16">
        <v>7.8596240619275397</v>
      </c>
      <c r="C26" s="42">
        <v>0.90284307207237802</v>
      </c>
      <c r="D26" s="16">
        <v>16.054232619340102</v>
      </c>
      <c r="E26" s="42">
        <v>1.3269841109528</v>
      </c>
      <c r="F26" s="16">
        <v>35.141138836276902</v>
      </c>
      <c r="G26" s="42">
        <v>1.4985288352450401</v>
      </c>
      <c r="H26" s="16">
        <v>31.606065617298199</v>
      </c>
      <c r="I26" s="42">
        <v>1.5729891443720501</v>
      </c>
      <c r="J26" s="16">
        <v>9.3389388651571696</v>
      </c>
      <c r="K26" s="43">
        <v>0.98798276141923502</v>
      </c>
      <c r="L26" s="44"/>
      <c r="O26" s="38"/>
      <c r="P26" s="28" t="s">
        <v>33</v>
      </c>
      <c r="Q26" s="16">
        <v>3.3299155352984302</v>
      </c>
      <c r="R26" s="42">
        <v>0.51363313477797601</v>
      </c>
      <c r="S26" s="16">
        <v>10.0344794757155</v>
      </c>
      <c r="T26" s="42">
        <v>0.91224995682731702</v>
      </c>
      <c r="U26" s="16">
        <v>30.254792893550299</v>
      </c>
      <c r="V26" s="42">
        <v>1.2137974475062401</v>
      </c>
      <c r="W26" s="16">
        <v>39.685904319448902</v>
      </c>
      <c r="X26" s="42">
        <v>1.2742468080471101</v>
      </c>
      <c r="Y26" s="16">
        <v>16.694907775986898</v>
      </c>
      <c r="Z26" s="43">
        <v>0.98928071721447297</v>
      </c>
      <c r="AA26" s="44"/>
      <c r="AD26" s="38"/>
      <c r="AE26" s="28" t="s">
        <v>33</v>
      </c>
      <c r="AF26" s="16">
        <v>2.2765329307406401</v>
      </c>
      <c r="AG26" s="42">
        <v>0.47277589662462799</v>
      </c>
      <c r="AH26" s="16">
        <v>5.8422024190803903</v>
      </c>
      <c r="AI26" s="42">
        <v>0.80702175026328204</v>
      </c>
      <c r="AJ26" s="16">
        <v>23.2419466454947</v>
      </c>
      <c r="AK26" s="42">
        <v>1.2832037935612699</v>
      </c>
      <c r="AL26" s="16">
        <v>42.483268013675101</v>
      </c>
      <c r="AM26" s="42">
        <v>1.51153221851223</v>
      </c>
      <c r="AN26" s="16">
        <v>26.156049991009201</v>
      </c>
      <c r="AO26" s="43">
        <v>1.3552019221963001</v>
      </c>
      <c r="AP26" s="44"/>
    </row>
    <row r="27" spans="1:42" x14ac:dyDescent="0.2">
      <c r="A27" s="15" t="s">
        <v>34</v>
      </c>
      <c r="B27" s="16">
        <v>12.359658626008599</v>
      </c>
      <c r="C27" s="42">
        <v>1.0830935354700399</v>
      </c>
      <c r="D27" s="16">
        <v>24.303273500572999</v>
      </c>
      <c r="E27" s="42">
        <v>1.6027589935169699</v>
      </c>
      <c r="F27" s="16">
        <v>38.543794643663503</v>
      </c>
      <c r="G27" s="42">
        <v>1.95050400378874</v>
      </c>
      <c r="H27" s="16">
        <v>21.454975778072999</v>
      </c>
      <c r="I27" s="42">
        <v>1.68440832977679</v>
      </c>
      <c r="J27" s="16">
        <v>3.3382974516819002</v>
      </c>
      <c r="K27" s="43">
        <v>0.63424858351246705</v>
      </c>
      <c r="L27" s="44"/>
      <c r="O27" s="38"/>
      <c r="P27" s="28" t="s">
        <v>34</v>
      </c>
      <c r="Q27" s="16">
        <v>3.32494093859578</v>
      </c>
      <c r="R27" s="42">
        <v>0.39117688456900501</v>
      </c>
      <c r="S27" s="16">
        <v>16.394238164515201</v>
      </c>
      <c r="T27" s="42">
        <v>0.79932983190781703</v>
      </c>
      <c r="U27" s="16">
        <v>39.312794765843499</v>
      </c>
      <c r="V27" s="42">
        <v>1.1736288585797201</v>
      </c>
      <c r="W27" s="16">
        <v>32.698371725417502</v>
      </c>
      <c r="X27" s="42">
        <v>1.1411445349592699</v>
      </c>
      <c r="Y27" s="16">
        <v>8.2696544056280104</v>
      </c>
      <c r="Z27" s="43">
        <v>0.67761364941089997</v>
      </c>
      <c r="AA27" s="44"/>
      <c r="AD27" s="38"/>
      <c r="AE27" s="28" t="s">
        <v>34</v>
      </c>
      <c r="AF27" s="16">
        <v>1.3728959751968399</v>
      </c>
      <c r="AG27" s="42">
        <v>0.54190265454764197</v>
      </c>
      <c r="AH27" s="16">
        <v>6.7156316747870397</v>
      </c>
      <c r="AI27" s="42">
        <v>1.0985153167550401</v>
      </c>
      <c r="AJ27" s="16">
        <v>28.962209387726201</v>
      </c>
      <c r="AK27" s="42">
        <v>2.2240182033038902</v>
      </c>
      <c r="AL27" s="16">
        <v>42.289176714748798</v>
      </c>
      <c r="AM27" s="42">
        <v>2.5111902308836398</v>
      </c>
      <c r="AN27" s="16">
        <v>20.660086247541201</v>
      </c>
      <c r="AO27" s="43">
        <v>1.7117127689018601</v>
      </c>
      <c r="AP27" s="44"/>
    </row>
    <row r="28" spans="1:42" x14ac:dyDescent="0.2">
      <c r="A28" s="15" t="s">
        <v>35</v>
      </c>
      <c r="B28" s="16">
        <v>9.4408974162271093</v>
      </c>
      <c r="C28" s="42">
        <v>0.95637217906233096</v>
      </c>
      <c r="D28" s="16">
        <v>19.838721578587201</v>
      </c>
      <c r="E28" s="42">
        <v>1.2837364474909501</v>
      </c>
      <c r="F28" s="16">
        <v>38.053027122057003</v>
      </c>
      <c r="G28" s="42">
        <v>1.7538066339771501</v>
      </c>
      <c r="H28" s="16">
        <v>28.131570062673202</v>
      </c>
      <c r="I28" s="42">
        <v>1.5076113332993599</v>
      </c>
      <c r="J28" s="16">
        <v>4.5357838204554897</v>
      </c>
      <c r="K28" s="43">
        <v>0.75084574694927897</v>
      </c>
      <c r="L28" s="44"/>
      <c r="O28" s="38"/>
      <c r="P28" s="28" t="s">
        <v>35</v>
      </c>
      <c r="Q28" s="16">
        <v>0.91423951444488705</v>
      </c>
      <c r="R28" s="42">
        <v>0.22978606956380701</v>
      </c>
      <c r="S28" s="16">
        <v>7.1870742308105804</v>
      </c>
      <c r="T28" s="42">
        <v>0.60773141986613799</v>
      </c>
      <c r="U28" s="16">
        <v>31.884822135334201</v>
      </c>
      <c r="V28" s="42">
        <v>1.0982056907701001</v>
      </c>
      <c r="W28" s="16">
        <v>45.983821525771297</v>
      </c>
      <c r="X28" s="42">
        <v>1.1709370012642999</v>
      </c>
      <c r="Y28" s="16">
        <v>14.030042593638999</v>
      </c>
      <c r="Z28" s="43">
        <v>0.934401377182555</v>
      </c>
      <c r="AA28" s="44"/>
      <c r="AD28" s="38"/>
      <c r="AE28" s="28" t="s">
        <v>35</v>
      </c>
      <c r="AF28" s="16">
        <v>0</v>
      </c>
      <c r="AG28" s="42">
        <v>0</v>
      </c>
      <c r="AH28" s="16">
        <v>2.9927878298190902</v>
      </c>
      <c r="AI28" s="42">
        <v>0.88358053921527202</v>
      </c>
      <c r="AJ28" s="16">
        <v>20.981238890841201</v>
      </c>
      <c r="AK28" s="42">
        <v>2.4776249414738101</v>
      </c>
      <c r="AL28" s="16">
        <v>50.7415044723029</v>
      </c>
      <c r="AM28" s="42">
        <v>3.3693472763911698</v>
      </c>
      <c r="AN28" s="16">
        <v>25.078630305147399</v>
      </c>
      <c r="AO28" s="43">
        <v>2.33000397019799</v>
      </c>
      <c r="AP28" s="44"/>
    </row>
    <row r="29" spans="1:42" x14ac:dyDescent="0.2">
      <c r="A29" s="15" t="s">
        <v>36</v>
      </c>
      <c r="B29" s="16">
        <v>11.688936193540201</v>
      </c>
      <c r="C29" s="42">
        <v>0.63099314164996501</v>
      </c>
      <c r="D29" s="16">
        <v>24.375397721622999</v>
      </c>
      <c r="E29" s="42">
        <v>0.83283508063921596</v>
      </c>
      <c r="F29" s="16">
        <v>41.1492800894463</v>
      </c>
      <c r="G29" s="42">
        <v>1.1305763072252499</v>
      </c>
      <c r="H29" s="16">
        <v>20.2893845094904</v>
      </c>
      <c r="I29" s="42">
        <v>0.85720909317951999</v>
      </c>
      <c r="J29" s="16">
        <v>2.4970014859001499</v>
      </c>
      <c r="K29" s="43">
        <v>0.31711017577968997</v>
      </c>
      <c r="L29" s="44"/>
      <c r="O29" s="38"/>
      <c r="P29" s="28" t="s">
        <v>36</v>
      </c>
      <c r="Q29" s="16">
        <v>3.5528367775783898</v>
      </c>
      <c r="R29" s="42">
        <v>0.81116988916744603</v>
      </c>
      <c r="S29" s="16">
        <v>15.6066567919141</v>
      </c>
      <c r="T29" s="42">
        <v>1.66968953304543</v>
      </c>
      <c r="U29" s="16">
        <v>42.820475984581599</v>
      </c>
      <c r="V29" s="42">
        <v>2.3133349270593202</v>
      </c>
      <c r="W29" s="16">
        <v>32.430480917021498</v>
      </c>
      <c r="X29" s="42">
        <v>2.0911218013184101</v>
      </c>
      <c r="Y29" s="16">
        <v>5.5895495289044002</v>
      </c>
      <c r="Z29" s="43">
        <v>1.0567197724424999</v>
      </c>
      <c r="AA29" s="44"/>
      <c r="AD29" s="38"/>
      <c r="AE29" s="28" t="s">
        <v>36</v>
      </c>
      <c r="AF29" s="16">
        <v>1.86765611107094</v>
      </c>
      <c r="AG29" s="42">
        <v>0.51603241102980502</v>
      </c>
      <c r="AH29" s="16">
        <v>8.2025537835832303</v>
      </c>
      <c r="AI29" s="42">
        <v>1.18510777536124</v>
      </c>
      <c r="AJ29" s="16">
        <v>35.484467424585603</v>
      </c>
      <c r="AK29" s="42">
        <v>2.23901266194847</v>
      </c>
      <c r="AL29" s="16">
        <v>42.458009697346199</v>
      </c>
      <c r="AM29" s="42">
        <v>2.2357846342004701</v>
      </c>
      <c r="AN29" s="16">
        <v>11.987312983414</v>
      </c>
      <c r="AO29" s="43">
        <v>1.5684375876525001</v>
      </c>
      <c r="AP29" s="44"/>
    </row>
    <row r="30" spans="1:42" x14ac:dyDescent="0.2">
      <c r="A30" s="15" t="s">
        <v>37</v>
      </c>
      <c r="B30" s="16">
        <v>6.5995581837955299</v>
      </c>
      <c r="C30" s="42">
        <v>0.66166883102876495</v>
      </c>
      <c r="D30" s="16">
        <v>14.2875515548631</v>
      </c>
      <c r="E30" s="42">
        <v>1.3111586490053</v>
      </c>
      <c r="F30" s="16">
        <v>32.980830309244602</v>
      </c>
      <c r="G30" s="42">
        <v>1.5645894836157701</v>
      </c>
      <c r="H30" s="16">
        <v>34.188281463914301</v>
      </c>
      <c r="I30" s="42">
        <v>1.52080795565312</v>
      </c>
      <c r="J30" s="16">
        <v>11.943778488182399</v>
      </c>
      <c r="K30" s="43">
        <v>0.86127485784686098</v>
      </c>
      <c r="L30" s="44"/>
      <c r="O30" s="38"/>
      <c r="P30" s="28" t="s">
        <v>37</v>
      </c>
      <c r="Q30" s="16">
        <v>2.9855134362667601</v>
      </c>
      <c r="R30" s="42">
        <v>0.661480379875518</v>
      </c>
      <c r="S30" s="16">
        <v>8.4498461924011803</v>
      </c>
      <c r="T30" s="42">
        <v>1.13340086023618</v>
      </c>
      <c r="U30" s="16">
        <v>29.170895327483201</v>
      </c>
      <c r="V30" s="42">
        <v>1.9249344275095199</v>
      </c>
      <c r="W30" s="16">
        <v>40.493034493461003</v>
      </c>
      <c r="X30" s="42">
        <v>2.4417585723631801</v>
      </c>
      <c r="Y30" s="16">
        <v>18.900710550387899</v>
      </c>
      <c r="Z30" s="43">
        <v>1.6573194897750101</v>
      </c>
      <c r="AA30" s="44"/>
      <c r="AD30" s="38"/>
      <c r="AE30" s="28" t="s">
        <v>37</v>
      </c>
      <c r="AF30" s="16">
        <v>2.21849637029803</v>
      </c>
      <c r="AG30" s="42">
        <v>0.41533116973431899</v>
      </c>
      <c r="AH30" s="16">
        <v>5.9684636929508601</v>
      </c>
      <c r="AI30" s="42">
        <v>0.87367919298541596</v>
      </c>
      <c r="AJ30" s="16">
        <v>22.4898601039909</v>
      </c>
      <c r="AK30" s="42">
        <v>1.7387890636861001</v>
      </c>
      <c r="AL30" s="16">
        <v>41.969224936919602</v>
      </c>
      <c r="AM30" s="42">
        <v>1.80910690285659</v>
      </c>
      <c r="AN30" s="16">
        <v>27.353954895840602</v>
      </c>
      <c r="AO30" s="43">
        <v>1.4958609525211599</v>
      </c>
      <c r="AP30" s="44"/>
    </row>
    <row r="31" spans="1:42" x14ac:dyDescent="0.2">
      <c r="A31" s="15" t="s">
        <v>38</v>
      </c>
      <c r="B31" s="16">
        <v>25.068107152606601</v>
      </c>
      <c r="C31" s="42">
        <v>2.2255709159718999</v>
      </c>
      <c r="D31" s="16">
        <v>32.354200764494202</v>
      </c>
      <c r="E31" s="42">
        <v>2.33781226366761</v>
      </c>
      <c r="F31" s="16">
        <v>31.594130035643701</v>
      </c>
      <c r="G31" s="42">
        <v>2.4518474907023702</v>
      </c>
      <c r="H31" s="16">
        <v>9.3269612281965593</v>
      </c>
      <c r="I31" s="42">
        <v>1.42416418323945</v>
      </c>
      <c r="J31" s="16">
        <v>1.65660081905898</v>
      </c>
      <c r="K31" s="43">
        <v>0.53968196219343101</v>
      </c>
      <c r="L31" s="44"/>
      <c r="O31" s="38"/>
      <c r="P31" s="28" t="s">
        <v>38</v>
      </c>
      <c r="Q31" s="16">
        <v>6.2454997086186799</v>
      </c>
      <c r="R31" s="42">
        <v>0.69694263082475605</v>
      </c>
      <c r="S31" s="16">
        <v>20.7410636147888</v>
      </c>
      <c r="T31" s="42">
        <v>1.1063443223878699</v>
      </c>
      <c r="U31" s="16">
        <v>38.7004214908888</v>
      </c>
      <c r="V31" s="42">
        <v>1.43488662589609</v>
      </c>
      <c r="W31" s="16">
        <v>27.303841336600701</v>
      </c>
      <c r="X31" s="42">
        <v>1.5558474916690599</v>
      </c>
      <c r="Y31" s="16">
        <v>7.00917384910304</v>
      </c>
      <c r="Z31" s="43">
        <v>0.78500497581236195</v>
      </c>
      <c r="AA31" s="44"/>
      <c r="AD31" s="38"/>
      <c r="AE31" s="28" t="s">
        <v>38</v>
      </c>
      <c r="AF31" s="16">
        <v>3.5406867082386002</v>
      </c>
      <c r="AG31" s="42">
        <v>0.656478652497823</v>
      </c>
      <c r="AH31" s="16">
        <v>12.700773477552101</v>
      </c>
      <c r="AI31" s="42">
        <v>0.97562390132380195</v>
      </c>
      <c r="AJ31" s="16">
        <v>31.009938311351402</v>
      </c>
      <c r="AK31" s="42">
        <v>1.73950522798484</v>
      </c>
      <c r="AL31" s="16">
        <v>37.454180690531203</v>
      </c>
      <c r="AM31" s="42">
        <v>1.5307252449633999</v>
      </c>
      <c r="AN31" s="16">
        <v>15.294420812326599</v>
      </c>
      <c r="AO31" s="43">
        <v>1.3866718957020301</v>
      </c>
      <c r="AP31" s="44"/>
    </row>
    <row r="32" spans="1:42" x14ac:dyDescent="0.2">
      <c r="A32" s="15"/>
      <c r="B32"/>
      <c r="C32"/>
      <c r="D32"/>
      <c r="E32"/>
      <c r="F32"/>
      <c r="G32"/>
      <c r="H32"/>
      <c r="I32"/>
      <c r="J32"/>
      <c r="K32" s="13"/>
      <c r="L32" s="44"/>
      <c r="O32" s="38"/>
      <c r="P32" s="28"/>
      <c r="Q32"/>
      <c r="R32"/>
      <c r="S32"/>
      <c r="T32"/>
      <c r="U32"/>
      <c r="V32"/>
      <c r="W32"/>
      <c r="X32"/>
      <c r="Y32"/>
      <c r="Z32" s="13"/>
      <c r="AA32" s="44"/>
      <c r="AD32" s="38"/>
      <c r="AE32" s="28"/>
      <c r="AF32"/>
      <c r="AG32"/>
      <c r="AH32"/>
      <c r="AI32"/>
      <c r="AJ32"/>
      <c r="AK32"/>
      <c r="AL32"/>
      <c r="AM32"/>
      <c r="AN32"/>
      <c r="AO32" s="13"/>
      <c r="AP32" s="44"/>
    </row>
    <row r="33" spans="1:42" x14ac:dyDescent="0.2">
      <c r="A33" s="14" t="s">
        <v>39</v>
      </c>
      <c r="B33"/>
      <c r="C33"/>
      <c r="D33"/>
      <c r="E33"/>
      <c r="F33"/>
      <c r="G33"/>
      <c r="H33"/>
      <c r="I33"/>
      <c r="J33"/>
      <c r="K33" s="13"/>
      <c r="L33" s="44"/>
      <c r="O33" s="38"/>
      <c r="P33" s="41" t="s">
        <v>39</v>
      </c>
      <c r="Q33"/>
      <c r="R33"/>
      <c r="S33"/>
      <c r="T33"/>
      <c r="U33"/>
      <c r="V33"/>
      <c r="W33"/>
      <c r="X33"/>
      <c r="Y33"/>
      <c r="Z33" s="13"/>
      <c r="AA33" s="44"/>
      <c r="AD33" s="38"/>
      <c r="AE33" s="41" t="s">
        <v>39</v>
      </c>
      <c r="AF33"/>
      <c r="AG33"/>
      <c r="AH33"/>
      <c r="AI33"/>
      <c r="AJ33"/>
      <c r="AK33"/>
      <c r="AL33"/>
      <c r="AM33"/>
      <c r="AN33"/>
      <c r="AO33" s="13"/>
      <c r="AP33" s="44"/>
    </row>
    <row r="34" spans="1:42" x14ac:dyDescent="0.2">
      <c r="A34" s="15" t="s">
        <v>40</v>
      </c>
      <c r="B34" s="16">
        <v>5.3425519151147398</v>
      </c>
      <c r="C34" s="42">
        <v>0.66408937399147905</v>
      </c>
      <c r="D34" s="16">
        <v>17.522700401928802</v>
      </c>
      <c r="E34" s="42">
        <v>1.06728646423076</v>
      </c>
      <c r="F34" s="16">
        <v>36.285376395558004</v>
      </c>
      <c r="G34" s="42">
        <v>1.24456902080804</v>
      </c>
      <c r="H34" s="16">
        <v>31.275786744204002</v>
      </c>
      <c r="I34" s="42">
        <v>1.4108149465824</v>
      </c>
      <c r="J34" s="16">
        <v>9.5735845431943396</v>
      </c>
      <c r="K34" s="43">
        <v>0.88248740887451504</v>
      </c>
      <c r="L34" s="44"/>
      <c r="O34" s="38"/>
      <c r="P34" s="28" t="s">
        <v>40</v>
      </c>
      <c r="Q34" s="16">
        <v>1.4902754819097299</v>
      </c>
      <c r="R34" s="42">
        <v>0.29970298984466498</v>
      </c>
      <c r="S34" s="16">
        <v>7.8759078394817301</v>
      </c>
      <c r="T34" s="42">
        <v>0.83795092182555997</v>
      </c>
      <c r="U34" s="16">
        <v>27.9681182314838</v>
      </c>
      <c r="V34" s="42">
        <v>1.2801717468557301</v>
      </c>
      <c r="W34" s="16">
        <v>43.4415284651215</v>
      </c>
      <c r="X34" s="42">
        <v>1.5172971217269999</v>
      </c>
      <c r="Y34" s="16">
        <v>19.2241699820032</v>
      </c>
      <c r="Z34" s="43">
        <v>1.2884666228425801</v>
      </c>
      <c r="AA34" s="44"/>
      <c r="AD34" s="38"/>
      <c r="AE34" s="28" t="s">
        <v>40</v>
      </c>
      <c r="AF34" s="16">
        <v>0.67841966526426101</v>
      </c>
      <c r="AG34" s="42">
        <v>0.25789481989688401</v>
      </c>
      <c r="AH34" s="16">
        <v>3.0110583771727701</v>
      </c>
      <c r="AI34" s="42">
        <v>0.579028353036803</v>
      </c>
      <c r="AJ34" s="16">
        <v>18.546556168755199</v>
      </c>
      <c r="AK34" s="42">
        <v>1.2805779746549599</v>
      </c>
      <c r="AL34" s="16">
        <v>46.967969935261401</v>
      </c>
      <c r="AM34" s="42">
        <v>1.9586547186857499</v>
      </c>
      <c r="AN34" s="16">
        <v>30.795995853546401</v>
      </c>
      <c r="AO34" s="43">
        <v>1.68052296582341</v>
      </c>
      <c r="AP34" s="44"/>
    </row>
    <row r="35" spans="1:42" x14ac:dyDescent="0.2">
      <c r="A35" s="15" t="s">
        <v>41</v>
      </c>
      <c r="B35" s="16">
        <v>10.5955462780251</v>
      </c>
      <c r="C35" s="42">
        <v>1.2528339363148999</v>
      </c>
      <c r="D35" s="16">
        <v>28.66111689053</v>
      </c>
      <c r="E35" s="42">
        <v>1.99005386460933</v>
      </c>
      <c r="F35" s="16">
        <v>36.467824249470702</v>
      </c>
      <c r="G35" s="42">
        <v>2.1875809325426601</v>
      </c>
      <c r="H35" s="16">
        <v>19.592288775042501</v>
      </c>
      <c r="I35" s="42">
        <v>1.57051006664644</v>
      </c>
      <c r="J35" s="16">
        <v>4.6832238069317702</v>
      </c>
      <c r="K35" s="43">
        <v>0.68891866397227897</v>
      </c>
      <c r="L35" s="44"/>
      <c r="O35" s="38"/>
      <c r="P35" s="28" t="s">
        <v>41</v>
      </c>
      <c r="Q35" s="16">
        <v>3.6536421271798201</v>
      </c>
      <c r="R35" s="42">
        <v>0.60270675784195005</v>
      </c>
      <c r="S35" s="16">
        <v>14.134673772400101</v>
      </c>
      <c r="T35" s="42">
        <v>1.2365863181633401</v>
      </c>
      <c r="U35" s="16">
        <v>33.971939427170497</v>
      </c>
      <c r="V35" s="42">
        <v>1.74620388151315</v>
      </c>
      <c r="W35" s="16">
        <v>35.404090668001999</v>
      </c>
      <c r="X35" s="42">
        <v>1.5409017334306301</v>
      </c>
      <c r="Y35" s="16">
        <v>12.8356540052476</v>
      </c>
      <c r="Z35" s="43">
        <v>1.34341742917818</v>
      </c>
      <c r="AA35" s="44"/>
      <c r="AD35" s="38"/>
      <c r="AE35" s="28" t="s">
        <v>41</v>
      </c>
      <c r="AF35" s="16">
        <v>2.3879343073025399</v>
      </c>
      <c r="AG35" s="42">
        <v>0.68208552637469</v>
      </c>
      <c r="AH35" s="16">
        <v>7.5817951436056399</v>
      </c>
      <c r="AI35" s="42">
        <v>1.0625451463717199</v>
      </c>
      <c r="AJ35" s="16">
        <v>26.365661207639999</v>
      </c>
      <c r="AK35" s="42">
        <v>2.3980634021759299</v>
      </c>
      <c r="AL35" s="16">
        <v>40.160792837004102</v>
      </c>
      <c r="AM35" s="42">
        <v>2.7348173560792599</v>
      </c>
      <c r="AN35" s="16">
        <v>23.503816504447801</v>
      </c>
      <c r="AO35" s="43">
        <v>1.801133585459</v>
      </c>
      <c r="AP35" s="44"/>
    </row>
    <row r="36" spans="1:42" x14ac:dyDescent="0.2">
      <c r="A36" s="15" t="s">
        <v>42</v>
      </c>
      <c r="B36" s="16">
        <v>9.7117210520246893</v>
      </c>
      <c r="C36" s="42">
        <v>1.76268684991904</v>
      </c>
      <c r="D36" s="16">
        <v>26.4682126823086</v>
      </c>
      <c r="E36" s="42">
        <v>1.97697830100598</v>
      </c>
      <c r="F36" s="16">
        <v>38.925533408239701</v>
      </c>
      <c r="G36" s="42">
        <v>2.44167600705895</v>
      </c>
      <c r="H36" s="16">
        <v>21.0885320853303</v>
      </c>
      <c r="I36" s="42">
        <v>1.58467833219021</v>
      </c>
      <c r="J36" s="16">
        <v>3.8060007720967</v>
      </c>
      <c r="K36" s="43">
        <v>0.82194467259188297</v>
      </c>
      <c r="L36" s="44"/>
      <c r="O36" s="38"/>
      <c r="P36" s="28" t="s">
        <v>42</v>
      </c>
      <c r="Q36" s="16">
        <v>3.19253267845877</v>
      </c>
      <c r="R36" s="42">
        <v>0.77745394071526397</v>
      </c>
      <c r="S36" s="16">
        <v>16.467277794148899</v>
      </c>
      <c r="T36" s="42">
        <v>1.5158466755156601</v>
      </c>
      <c r="U36" s="16">
        <v>37.598099917156603</v>
      </c>
      <c r="V36" s="42">
        <v>1.7270522863730799</v>
      </c>
      <c r="W36" s="16">
        <v>32.983135680222802</v>
      </c>
      <c r="X36" s="42">
        <v>2.0534007735053401</v>
      </c>
      <c r="Y36" s="16">
        <v>9.7589539300129093</v>
      </c>
      <c r="Z36" s="43">
        <v>1.36858310701229</v>
      </c>
      <c r="AA36" s="44"/>
      <c r="AD36" s="38"/>
      <c r="AE36" s="28" t="s">
        <v>42</v>
      </c>
      <c r="AF36" s="16">
        <v>0.930286609236324</v>
      </c>
      <c r="AG36" s="42">
        <v>0.60741228388039803</v>
      </c>
      <c r="AH36" s="16">
        <v>6.1950169208389196</v>
      </c>
      <c r="AI36" s="42">
        <v>1.4767076217199699</v>
      </c>
      <c r="AJ36" s="16">
        <v>26.807319059961401</v>
      </c>
      <c r="AK36" s="42">
        <v>2.35018141016677</v>
      </c>
      <c r="AL36" s="16">
        <v>46.078238694954102</v>
      </c>
      <c r="AM36" s="42">
        <v>3.2015120355508602</v>
      </c>
      <c r="AN36" s="16">
        <v>19.9891387150093</v>
      </c>
      <c r="AO36" s="43">
        <v>2.5257635419043298</v>
      </c>
      <c r="AP36" s="44"/>
    </row>
    <row r="37" spans="1:42" x14ac:dyDescent="0.2">
      <c r="A37" s="15" t="s">
        <v>43</v>
      </c>
      <c r="B37" s="16">
        <v>10.5484370393376</v>
      </c>
      <c r="C37" s="42">
        <v>1.19209193945365</v>
      </c>
      <c r="D37" s="16">
        <v>28.544231736401201</v>
      </c>
      <c r="E37" s="42">
        <v>1.87770670851654</v>
      </c>
      <c r="F37" s="16">
        <v>36.598823913181199</v>
      </c>
      <c r="G37" s="42">
        <v>2.0615950798254401</v>
      </c>
      <c r="H37" s="16">
        <v>19.672040835931099</v>
      </c>
      <c r="I37" s="42">
        <v>1.4995132975842</v>
      </c>
      <c r="J37" s="16">
        <v>4.6364664751488398</v>
      </c>
      <c r="K37" s="43">
        <v>0.65851078071420699</v>
      </c>
      <c r="L37" s="44"/>
      <c r="O37" s="38"/>
      <c r="P37" s="28" t="s">
        <v>43</v>
      </c>
      <c r="Q37" s="16">
        <v>3.6371395820921202</v>
      </c>
      <c r="R37" s="42">
        <v>0.58342013620270305</v>
      </c>
      <c r="S37" s="16">
        <v>14.2181548269467</v>
      </c>
      <c r="T37" s="42">
        <v>1.1884306507173801</v>
      </c>
      <c r="U37" s="16">
        <v>34.1017152908992</v>
      </c>
      <c r="V37" s="42">
        <v>1.6887585299530501</v>
      </c>
      <c r="W37" s="16">
        <v>35.317447640079003</v>
      </c>
      <c r="X37" s="42">
        <v>1.5022530161401899</v>
      </c>
      <c r="Y37" s="16">
        <v>12.7255426599831</v>
      </c>
      <c r="Z37" s="43">
        <v>1.29590453889594</v>
      </c>
      <c r="AA37" s="44"/>
      <c r="AD37" s="38"/>
      <c r="AE37" s="28" t="s">
        <v>43</v>
      </c>
      <c r="AF37" s="16">
        <v>2.35306149658124</v>
      </c>
      <c r="AG37" s="42">
        <v>0.66681979721065099</v>
      </c>
      <c r="AH37" s="16">
        <v>7.5486178165058702</v>
      </c>
      <c r="AI37" s="42">
        <v>1.0343915847034899</v>
      </c>
      <c r="AJ37" s="16">
        <v>26.376227444398001</v>
      </c>
      <c r="AK37" s="42">
        <v>2.34250289167354</v>
      </c>
      <c r="AL37" s="16">
        <v>40.302362003292799</v>
      </c>
      <c r="AM37" s="42">
        <v>2.6772558892289</v>
      </c>
      <c r="AN37" s="16">
        <v>23.419731239222099</v>
      </c>
      <c r="AO37" s="43">
        <v>1.76572928049861</v>
      </c>
      <c r="AP37" s="44"/>
    </row>
    <row r="38" spans="1:42" x14ac:dyDescent="0.2">
      <c r="A38" s="20"/>
      <c r="B38"/>
      <c r="C38"/>
      <c r="D38"/>
      <c r="E38"/>
      <c r="F38"/>
      <c r="G38"/>
      <c r="H38"/>
      <c r="I38"/>
      <c r="J38"/>
      <c r="K38" s="13"/>
      <c r="L38" s="44"/>
      <c r="O38" s="38"/>
      <c r="P38"/>
      <c r="Q38"/>
      <c r="R38"/>
      <c r="S38"/>
      <c r="T38"/>
      <c r="U38"/>
      <c r="V38"/>
      <c r="W38"/>
      <c r="X38"/>
      <c r="Y38"/>
      <c r="Z38" s="13"/>
      <c r="AA38" s="44"/>
      <c r="AD38" s="38"/>
      <c r="AE38"/>
      <c r="AF38"/>
      <c r="AG38"/>
      <c r="AH38"/>
      <c r="AI38"/>
      <c r="AJ38"/>
      <c r="AK38"/>
      <c r="AL38"/>
      <c r="AM38"/>
      <c r="AN38"/>
      <c r="AO38" s="13"/>
      <c r="AP38" s="44"/>
    </row>
    <row r="39" spans="1:42" x14ac:dyDescent="0.2">
      <c r="A39" s="14" t="s">
        <v>44</v>
      </c>
      <c r="B39" s="64">
        <f>AVERAGE(B12:B19,B20:B31,B34,B37)</f>
        <v>9.038875935212884</v>
      </c>
      <c r="C39" s="143">
        <f>SQRT(SUMSQ(C12:C19,C20:C31,C34,C37)/(COUNT(C12:C19,C20:C31,C34,C37)*COUNT(C12:C19,C20:C31,C34,C37)))</f>
        <v>0.23401297827381937</v>
      </c>
      <c r="D39" s="64">
        <f>AVERAGE(D12:D19,D20:D31,D34,D37)</f>
        <v>20.636038762485587</v>
      </c>
      <c r="E39" s="143">
        <f>SQRT(SUMSQ(E12:E19,E20:E31,E34,E37)/(COUNT(E12:E19,E20:E31,E34,E37)*COUNT(E12:E19,E20:E31,E34,E37)))</f>
        <v>0.33802485025415274</v>
      </c>
      <c r="F39" s="64">
        <f>AVERAGE(F12:F19,F20:F31,F34,F37)</f>
        <v>37.621356978309727</v>
      </c>
      <c r="G39" s="143">
        <f>SQRT(SUMSQ(G12:G19,G20:G31,G34,G37)/(COUNT(G12:G19,G20:G31,G34,G37)*COUNT(G12:G19,G20:G31,G34,G37)))</f>
        <v>0.39685936895563428</v>
      </c>
      <c r="H39" s="64">
        <f>AVERAGE(H12:H19,H20:H31,H34,H37)</f>
        <v>26.489416047621656</v>
      </c>
      <c r="I39" s="143">
        <f>SQRT(SUMSQ(I12:I19,I20:I31,I34,I37)/(COUNT(I12:I19,I20:I31,I34,I37)*COUNT(I12:I19,I20:I31,I34,I37)))</f>
        <v>0.35215215380605486</v>
      </c>
      <c r="J39" s="64">
        <f>AVERAGE(J12:J19,J20:J31,J34,J37)</f>
        <v>6.2008168091684839</v>
      </c>
      <c r="K39" s="55">
        <f>SQRT(SUMSQ(K12:K19,K20:K31,K34,K37)/(COUNT(K12:K19,K20:K31,K34,K37)*COUNT(K12:K19,K20:K31,K34,K37)))</f>
        <v>0.17388209245132755</v>
      </c>
      <c r="L39" s="44"/>
      <c r="O39" s="38"/>
      <c r="P39" s="47" t="s">
        <v>44</v>
      </c>
      <c r="Q39" s="22">
        <f>AVERAGE(Q12:Q19,Q20:Q31,Q34,Q37)</f>
        <v>2.7500404635307611</v>
      </c>
      <c r="R39" s="45">
        <f>SQRT(SUMSQ(R12:R19,R20:R31,R34,R37)/(COUNT(R12:R19,R20:R31,R34,R37)*COUNT(R12:R19,R20:R31,R34,R37)))</f>
        <v>0.10902807522549166</v>
      </c>
      <c r="S39" s="22">
        <f>AVERAGE(S12:S19,S20:S31,S34,S37)</f>
        <v>11.991398245145565</v>
      </c>
      <c r="T39" s="45">
        <f>SQRT(SUMSQ(T12:T19,T20:T31,T34,T37)/(COUNT(T12:T19,T20:T31,T34,T37)*COUNT(T12:T19,T20:T31,T34,T37)))</f>
        <v>0.2263978153243183</v>
      </c>
      <c r="U39" s="22">
        <f>AVERAGE(U12:U19,U20:U31,U34,U37)</f>
        <v>34.280873384583906</v>
      </c>
      <c r="V39" s="45">
        <f>SQRT(SUMSQ(V12:V19,V20:V31,V34,V37)/(COUNT(V12:V19,V20:V31,V34,V37)*COUNT(V12:V19,V20:V31,V34,V37)))</f>
        <v>0.32580645491558585</v>
      </c>
      <c r="W39" s="22">
        <f>AVERAGE(W12:W19,W20:W31,W34,W37)</f>
        <v>38.220145991222743</v>
      </c>
      <c r="X39" s="45">
        <f>SQRT(SUMSQ(X12:X19,X20:X31,X34,X37)/(COUNT(X12:X19,X20:X31,X34,X37)*COUNT(X12:X19,X20:X31,X34,X37)))</f>
        <v>0.34076548132342893</v>
      </c>
      <c r="Y39" s="22">
        <f>AVERAGE(Y12:Y19,Y20:Y31,Y34,Y37)</f>
        <v>12.754407164849038</v>
      </c>
      <c r="Z39" s="46">
        <f>SQRT(SUMSQ(Z12:Z19,Z20:Z31,Z34,Z37)/(COUNT(Z12:Z19,Z20:Z31,Z34,Z37)*COUNT(Z12:Z19,Z20:Z31,Z34,Z37)))</f>
        <v>0.22939318027627312</v>
      </c>
      <c r="AA39" s="44"/>
      <c r="AD39" s="38"/>
      <c r="AE39" s="47" t="s">
        <v>44</v>
      </c>
      <c r="AF39" s="22">
        <f>AVERAGE(AF12:AF19,AF20:AF31,AF34,AF37)</f>
        <v>1.521828509014348</v>
      </c>
      <c r="AG39" s="45">
        <f>SQRT(SUMSQ(AG12:AG19,AG20:AG31,AG34,AG37)/(COUNT(AG12:AG19,AG20:AG31,AG34,AG37)*COUNT(AG12:AG19,AG20:AG31,AG34,AG37)))</f>
        <v>0.10915437546845023</v>
      </c>
      <c r="AH39" s="22">
        <f>AVERAGE(AH12:AH19,AH20:AH31,AH34,AH37)</f>
        <v>6.3676878435916624</v>
      </c>
      <c r="AI39" s="45">
        <f>SQRT(SUMSQ(AI12:AI19,AI20:AI31,AI34,AI37)/(COUNT(AI12:AI19,AI20:AI31,AI34,AI37)*COUNT(AI12:AI19,AI20:AI31,AI34,AI37)))</f>
        <v>0.21484393405692567</v>
      </c>
      <c r="AJ39" s="22">
        <f>AVERAGE(AJ12:AJ19,AJ20:AJ31,AJ34,AJ37)</f>
        <v>25.585575046617045</v>
      </c>
      <c r="AK39" s="45">
        <f>SQRT(SUMSQ(AK12:AK19,AK20:AK31,AK34,AK37)/(COUNT(AK12:AK19,AK20:AK31,AK34,AK37)*COUNT(AK12:AK19,AK20:AK31,AK34,AK37)))</f>
        <v>0.40546519813194259</v>
      </c>
      <c r="AL39" s="22">
        <f>AVERAGE(AL12:AL19,AL20:AL31,AL34,AL37)</f>
        <v>43.890269570157287</v>
      </c>
      <c r="AM39" s="45">
        <f>SQRT(SUMSQ(AM12:AM19,AM20:AM31,AM34,AM37)/(COUNT(AM12:AM19,AM20:AM31,AM34,AM37)*COUNT(AM12:AM19,AM20:AM31,AM34,AM37)))</f>
        <v>0.4594276980555228</v>
      </c>
      <c r="AN39" s="22">
        <f>AVERAGE(AN12:AN19,AN20:AN31,AN34,AN37)</f>
        <v>22.609470800048076</v>
      </c>
      <c r="AO39" s="46">
        <f>SQRT(SUMSQ(AO12:AO19,AO20:AO31,AO34,AO37)/(COUNT(AO12:AO19,AO20:AO31,AO34,AO37)*COUNT(AO12:AO19,AO20:AO31,AO34,AO37)))</f>
        <v>0.36164828148473194</v>
      </c>
      <c r="AP39" s="44"/>
    </row>
    <row r="40" spans="1:42" x14ac:dyDescent="0.2">
      <c r="A40" s="31"/>
      <c r="B40" s="122"/>
      <c r="C40" s="122"/>
      <c r="D40" s="122"/>
      <c r="E40" s="122"/>
      <c r="F40" s="122"/>
      <c r="G40" s="122"/>
      <c r="H40" s="122"/>
      <c r="I40" s="122"/>
      <c r="J40" s="122"/>
      <c r="K40" s="48"/>
      <c r="L40" s="44"/>
      <c r="O40" s="38"/>
      <c r="P40" s="31"/>
      <c r="Q40" s="122"/>
      <c r="R40" s="122"/>
      <c r="S40" s="122"/>
      <c r="T40" s="122"/>
      <c r="U40" s="122"/>
      <c r="V40" s="122"/>
      <c r="W40" s="122"/>
      <c r="X40" s="122"/>
      <c r="Y40" s="122"/>
      <c r="Z40" s="48"/>
      <c r="AA40" s="44"/>
      <c r="AD40" s="38"/>
      <c r="AE40" s="31"/>
      <c r="AF40" s="122"/>
      <c r="AG40" s="122"/>
      <c r="AH40" s="122"/>
      <c r="AI40" s="122"/>
      <c r="AJ40" s="122"/>
      <c r="AK40" s="122"/>
      <c r="AL40" s="122"/>
      <c r="AM40" s="122"/>
      <c r="AN40" s="122"/>
      <c r="AO40" s="48"/>
      <c r="AP40" s="44"/>
    </row>
    <row r="41" spans="1:42" x14ac:dyDescent="0.2">
      <c r="A41" s="25" t="s">
        <v>45</v>
      </c>
      <c r="B41" s="7"/>
      <c r="C41" s="7"/>
      <c r="D41" s="7"/>
      <c r="E41" s="7"/>
      <c r="F41" s="7"/>
      <c r="G41" s="7"/>
      <c r="H41" s="7"/>
      <c r="I41" s="7"/>
      <c r="J41" s="7"/>
      <c r="K41" s="13"/>
      <c r="L41" s="44"/>
      <c r="O41" s="38"/>
      <c r="P41" s="25" t="s">
        <v>45</v>
      </c>
      <c r="Q41" s="7"/>
      <c r="R41" s="7"/>
      <c r="S41" s="7"/>
      <c r="T41" s="7"/>
      <c r="U41" s="7"/>
      <c r="V41" s="7"/>
      <c r="W41" s="7"/>
      <c r="X41" s="7"/>
      <c r="Y41" s="7"/>
      <c r="Z41" s="13"/>
      <c r="AA41" s="44"/>
      <c r="AD41" s="38"/>
      <c r="AE41" s="25" t="s">
        <v>45</v>
      </c>
      <c r="AF41" s="7"/>
      <c r="AG41" s="7"/>
      <c r="AH41" s="7"/>
      <c r="AI41" s="7"/>
      <c r="AJ41" s="7"/>
      <c r="AK41" s="7"/>
      <c r="AL41" s="7"/>
      <c r="AM41" s="7"/>
      <c r="AN41" s="7"/>
      <c r="AO41" s="13"/>
      <c r="AP41" s="44"/>
    </row>
    <row r="42" spans="1:42" ht="12.75" customHeight="1" x14ac:dyDescent="0.2">
      <c r="A42" s="15" t="s">
        <v>68</v>
      </c>
      <c r="B42" s="27">
        <v>5.7394531439201302</v>
      </c>
      <c r="C42" s="174">
        <v>0.60979073161601105</v>
      </c>
      <c r="D42" s="27">
        <v>17.7094186217222</v>
      </c>
      <c r="E42" s="174">
        <v>1.2017206546136301</v>
      </c>
      <c r="F42" s="27">
        <v>40.2172805802821</v>
      </c>
      <c r="G42" s="174">
        <v>1.4777768245024201</v>
      </c>
      <c r="H42" s="27">
        <v>30.783836138048599</v>
      </c>
      <c r="I42" s="174">
        <v>1.1197507891712</v>
      </c>
      <c r="J42" s="27">
        <v>5.55001151602701</v>
      </c>
      <c r="K42" s="43">
        <v>0.72444197672595501</v>
      </c>
      <c r="L42" s="44"/>
      <c r="O42" s="38"/>
      <c r="P42" s="15" t="s">
        <v>68</v>
      </c>
      <c r="Q42" s="27">
        <v>2.6242291482918301</v>
      </c>
      <c r="R42" s="174">
        <v>0.75195021541930196</v>
      </c>
      <c r="S42" s="27">
        <v>12.510716856339201</v>
      </c>
      <c r="T42" s="174">
        <v>1.4345128645709</v>
      </c>
      <c r="U42" s="27">
        <v>38.217867257791802</v>
      </c>
      <c r="V42" s="174">
        <v>2.0247976662297602</v>
      </c>
      <c r="W42" s="27">
        <v>37.854785325778998</v>
      </c>
      <c r="X42" s="174">
        <v>2.4116164970016101</v>
      </c>
      <c r="Y42" s="27">
        <v>8.7924014117981297</v>
      </c>
      <c r="Z42" s="43">
        <v>1.2988575725301701</v>
      </c>
      <c r="AA42" s="44"/>
      <c r="AD42" s="38"/>
      <c r="AE42" s="15" t="s">
        <v>68</v>
      </c>
      <c r="AF42" s="27">
        <v>0.473101664534126</v>
      </c>
      <c r="AG42" s="174">
        <v>0.40605298733128398</v>
      </c>
      <c r="AH42" s="27">
        <v>7.5388189651093596</v>
      </c>
      <c r="AI42" s="174">
        <v>1.25661170062797</v>
      </c>
      <c r="AJ42" s="27">
        <v>34.110969395444002</v>
      </c>
      <c r="AK42" s="174">
        <v>2.76370499978034</v>
      </c>
      <c r="AL42" s="27">
        <v>42.5397825274759</v>
      </c>
      <c r="AM42" s="174">
        <v>2.4128228461408501</v>
      </c>
      <c r="AN42" s="27">
        <v>15.337327447436699</v>
      </c>
      <c r="AO42" s="43">
        <v>1.8383289343637801</v>
      </c>
      <c r="AP42" s="44"/>
    </row>
    <row r="43" spans="1:42" ht="12.75" customHeight="1" x14ac:dyDescent="0.2">
      <c r="A43" s="26" t="s">
        <v>316</v>
      </c>
      <c r="B43" s="117">
        <v>3.1964245361176502</v>
      </c>
      <c r="C43" s="148">
        <v>1.4296587369090501</v>
      </c>
      <c r="D43" s="117">
        <v>14.0073382082157</v>
      </c>
      <c r="E43" s="148">
        <v>2.0032157424770798</v>
      </c>
      <c r="F43" s="117">
        <v>44.641880249130203</v>
      </c>
      <c r="G43" s="148">
        <v>2.97799793479949</v>
      </c>
      <c r="H43" s="117">
        <v>32.987298531496499</v>
      </c>
      <c r="I43" s="148">
        <v>2.64589074868202</v>
      </c>
      <c r="J43" s="117">
        <v>5.1670584750398802</v>
      </c>
      <c r="K43" s="50">
        <v>1.7092461267122401</v>
      </c>
      <c r="L43" s="44"/>
      <c r="O43" s="6"/>
      <c r="P43" s="26" t="s">
        <v>316</v>
      </c>
      <c r="Q43" s="117">
        <v>1.96531541335267</v>
      </c>
      <c r="R43" s="148">
        <v>0.70707302651011905</v>
      </c>
      <c r="S43" s="117">
        <v>11.822320117651101</v>
      </c>
      <c r="T43" s="148">
        <v>1.51351542595401</v>
      </c>
      <c r="U43" s="117">
        <v>38.5507054034723</v>
      </c>
      <c r="V43" s="148">
        <v>2.8690147061960398</v>
      </c>
      <c r="W43" s="117">
        <v>39.2699377644349</v>
      </c>
      <c r="X43" s="148">
        <v>2.2336613295622101</v>
      </c>
      <c r="Y43" s="117">
        <v>8.39172130108898</v>
      </c>
      <c r="Z43" s="50">
        <v>1.6729708968366499</v>
      </c>
      <c r="AA43" s="44"/>
      <c r="AD43" s="6"/>
      <c r="AE43" s="26" t="s">
        <v>316</v>
      </c>
      <c r="AF43" s="117">
        <v>0.93967429921785195</v>
      </c>
      <c r="AG43" s="148">
        <v>0.490722101959426</v>
      </c>
      <c r="AH43" s="117">
        <v>10.076612289727899</v>
      </c>
      <c r="AI43" s="148">
        <v>2.0459445444400801</v>
      </c>
      <c r="AJ43" s="117">
        <v>36.083602448572101</v>
      </c>
      <c r="AK43" s="148">
        <v>2.54305558473308</v>
      </c>
      <c r="AL43" s="117">
        <v>42.498747722606304</v>
      </c>
      <c r="AM43" s="148">
        <v>2.7970276298125598</v>
      </c>
      <c r="AN43" s="117">
        <v>10.4013632398759</v>
      </c>
      <c r="AO43" s="50">
        <v>2.0327568152373701</v>
      </c>
      <c r="AP43" s="44"/>
    </row>
    <row r="44" spans="1:42" ht="117" customHeight="1" x14ac:dyDescent="0.2">
      <c r="A44" s="252" t="s">
        <v>47</v>
      </c>
      <c r="B44" s="252"/>
      <c r="C44" s="252"/>
      <c r="D44" s="252"/>
      <c r="E44" s="252"/>
      <c r="F44" s="252"/>
      <c r="G44" s="252"/>
      <c r="H44" s="252"/>
      <c r="I44" s="252"/>
      <c r="J44" s="252"/>
      <c r="K44" s="252"/>
      <c r="P44" s="268" t="s">
        <v>47</v>
      </c>
      <c r="Q44" s="268"/>
      <c r="R44" s="268"/>
      <c r="S44" s="268"/>
      <c r="T44" s="268"/>
      <c r="U44" s="268"/>
      <c r="V44" s="268"/>
      <c r="W44" s="268"/>
      <c r="X44" s="268"/>
      <c r="Y44" s="268"/>
      <c r="Z44" s="268"/>
      <c r="AE44" s="268" t="s">
        <v>47</v>
      </c>
      <c r="AF44" s="268"/>
      <c r="AG44" s="268"/>
      <c r="AH44" s="268"/>
      <c r="AI44" s="268"/>
      <c r="AJ44" s="268"/>
      <c r="AK44" s="268"/>
      <c r="AL44" s="268"/>
      <c r="AM44" s="268"/>
      <c r="AN44" s="268"/>
      <c r="AO44" s="268"/>
    </row>
    <row r="45" spans="1:42" ht="71.25" customHeight="1" x14ac:dyDescent="0.2">
      <c r="A45" s="252" t="s">
        <v>317</v>
      </c>
      <c r="B45" s="252"/>
      <c r="C45" s="252"/>
      <c r="D45" s="252"/>
      <c r="E45" s="252"/>
      <c r="F45" s="252"/>
      <c r="G45" s="252"/>
      <c r="H45" s="252"/>
      <c r="I45" s="252"/>
      <c r="J45" s="252"/>
      <c r="K45" s="252"/>
      <c r="P45" s="252" t="s">
        <v>317</v>
      </c>
      <c r="Q45" s="252"/>
      <c r="R45" s="252"/>
      <c r="S45" s="252"/>
      <c r="T45" s="252"/>
      <c r="U45" s="252"/>
      <c r="V45" s="252"/>
      <c r="W45" s="252"/>
      <c r="X45" s="252"/>
      <c r="Y45" s="252"/>
      <c r="Z45" s="252"/>
      <c r="AE45" s="252" t="s">
        <v>317</v>
      </c>
      <c r="AF45" s="252"/>
      <c r="AG45" s="252"/>
      <c r="AH45" s="252"/>
      <c r="AI45" s="252"/>
      <c r="AJ45" s="252"/>
      <c r="AK45" s="252"/>
      <c r="AL45" s="252"/>
      <c r="AM45" s="252"/>
      <c r="AN45" s="252"/>
      <c r="AO45" s="252"/>
    </row>
    <row r="46" spans="1:42" x14ac:dyDescent="0.2">
      <c r="A46" s="28" t="s">
        <v>69</v>
      </c>
      <c r="B46" s="32"/>
      <c r="C46" s="32"/>
      <c r="D46" s="32"/>
      <c r="E46" s="32"/>
      <c r="F46" s="32"/>
      <c r="G46" s="32"/>
      <c r="H46" s="32"/>
      <c r="K46" s="32"/>
      <c r="P46" s="28" t="s">
        <v>69</v>
      </c>
      <c r="Q46" s="32"/>
      <c r="R46" s="32"/>
      <c r="S46" s="32"/>
      <c r="T46" s="32"/>
      <c r="U46" s="32"/>
      <c r="V46" s="32"/>
      <c r="W46" s="32"/>
      <c r="Z46" s="32"/>
      <c r="AE46" s="28" t="s">
        <v>69</v>
      </c>
      <c r="AF46" s="32"/>
      <c r="AG46" s="32"/>
      <c r="AH46" s="32"/>
      <c r="AI46" s="32"/>
      <c r="AJ46" s="32"/>
      <c r="AK46" s="32"/>
      <c r="AL46" s="32"/>
      <c r="AO46" s="32"/>
    </row>
    <row r="47" spans="1:42" x14ac:dyDescent="0.2">
      <c r="A47" s="276" t="s">
        <v>224</v>
      </c>
      <c r="B47" s="276"/>
      <c r="C47" s="276"/>
      <c r="D47" s="276"/>
      <c r="E47" s="276"/>
      <c r="F47" s="276"/>
      <c r="G47" s="276"/>
      <c r="H47" s="276"/>
      <c r="I47" s="276"/>
      <c r="J47" s="276"/>
      <c r="K47" s="51"/>
      <c r="P47" s="276" t="s">
        <v>224</v>
      </c>
      <c r="Q47" s="276"/>
      <c r="R47" s="276"/>
      <c r="S47" s="276"/>
      <c r="T47" s="276"/>
      <c r="U47" s="276"/>
      <c r="V47" s="276"/>
      <c r="W47" s="276"/>
      <c r="X47" s="276"/>
      <c r="Y47" s="276"/>
      <c r="Z47" s="51"/>
      <c r="AE47" s="276" t="s">
        <v>224</v>
      </c>
      <c r="AF47" s="276"/>
      <c r="AG47" s="276"/>
      <c r="AH47" s="276"/>
      <c r="AI47" s="276"/>
      <c r="AJ47" s="276"/>
      <c r="AK47" s="276"/>
      <c r="AL47" s="276"/>
      <c r="AM47" s="276"/>
      <c r="AN47" s="276"/>
      <c r="AO47" s="51"/>
    </row>
    <row r="48" spans="1:42" x14ac:dyDescent="0.2">
      <c r="A48" s="276"/>
      <c r="B48" s="276"/>
      <c r="C48" s="276"/>
      <c r="D48" s="276"/>
      <c r="E48" s="276"/>
      <c r="F48" s="276"/>
      <c r="G48" s="276"/>
      <c r="H48" s="276"/>
      <c r="I48" s="276"/>
      <c r="J48" s="276"/>
      <c r="P48" s="276"/>
      <c r="Q48" s="276"/>
      <c r="R48" s="276"/>
      <c r="S48" s="276"/>
      <c r="T48" s="276"/>
      <c r="U48" s="276"/>
      <c r="V48" s="276"/>
      <c r="W48" s="276"/>
      <c r="X48" s="276"/>
      <c r="Y48" s="276"/>
      <c r="AE48" s="276"/>
      <c r="AF48" s="276"/>
      <c r="AG48" s="276"/>
      <c r="AH48" s="276"/>
      <c r="AI48" s="276"/>
      <c r="AJ48" s="276"/>
      <c r="AK48" s="276"/>
      <c r="AL48" s="276"/>
      <c r="AM48" s="276"/>
      <c r="AN48" s="276"/>
    </row>
    <row r="49" spans="1:31" x14ac:dyDescent="0.2">
      <c r="A49" s="28" t="s">
        <v>48</v>
      </c>
      <c r="B49" s="29"/>
      <c r="P49" s="28" t="s">
        <v>48</v>
      </c>
      <c r="AE49" s="28" t="s">
        <v>48</v>
      </c>
    </row>
  </sheetData>
  <mergeCells count="30">
    <mergeCell ref="A47:J48"/>
    <mergeCell ref="P47:Y48"/>
    <mergeCell ref="AE47:AN48"/>
    <mergeCell ref="AJ8:AK8"/>
    <mergeCell ref="AL8:AM8"/>
    <mergeCell ref="AN8:AO8"/>
    <mergeCell ref="A44:K44"/>
    <mergeCell ref="P44:Z44"/>
    <mergeCell ref="AE44:AO44"/>
    <mergeCell ref="S8:T8"/>
    <mergeCell ref="U8:V8"/>
    <mergeCell ref="W8:X8"/>
    <mergeCell ref="Y8:Z8"/>
    <mergeCell ref="AF8:AG8"/>
    <mergeCell ref="AH8:AI8"/>
    <mergeCell ref="B8:C8"/>
    <mergeCell ref="A45:K45"/>
    <mergeCell ref="P45:Z45"/>
    <mergeCell ref="AE45:AO45"/>
    <mergeCell ref="A2:O4"/>
    <mergeCell ref="P2:AD4"/>
    <mergeCell ref="AE2:AQ4"/>
    <mergeCell ref="B7:K7"/>
    <mergeCell ref="Q7:Z7"/>
    <mergeCell ref="AF7:AO7"/>
    <mergeCell ref="D8:E8"/>
    <mergeCell ref="F8:G8"/>
    <mergeCell ref="H8:I8"/>
    <mergeCell ref="J8:K8"/>
    <mergeCell ref="Q8:R8"/>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50"/>
  </sheetPr>
  <dimension ref="A1:AN50"/>
  <sheetViews>
    <sheetView zoomScaleNormal="100" workbookViewId="0">
      <selection activeCell="P34" sqref="P34"/>
    </sheetView>
  </sheetViews>
  <sheetFormatPr defaultRowHeight="12.75" x14ac:dyDescent="0.2"/>
  <cols>
    <col min="1" max="1" width="16.7109375" style="1" customWidth="1"/>
    <col min="2" max="2" width="7.5703125" style="1" customWidth="1"/>
    <col min="3" max="3" width="5.85546875" style="1" customWidth="1"/>
    <col min="4" max="4" width="6.7109375" style="1" customWidth="1"/>
    <col min="5" max="5" width="5.85546875" style="1" customWidth="1"/>
    <col min="6" max="6" width="6.5703125" style="1" customWidth="1"/>
    <col min="7" max="11" width="4.85546875" style="1" customWidth="1"/>
    <col min="12" max="12" width="9.140625" style="1" customWidth="1"/>
    <col min="13" max="13" width="9.140625" style="1"/>
    <col min="14" max="14" width="16.7109375" style="1" customWidth="1"/>
    <col min="15" max="15" width="6.5703125" style="1" customWidth="1"/>
    <col min="16" max="16" width="6.42578125" style="1" customWidth="1"/>
    <col min="17" max="17" width="6.140625" style="1" customWidth="1"/>
    <col min="18" max="24" width="4.85546875" style="1" customWidth="1"/>
    <col min="25" max="25" width="9.140625" style="1"/>
    <col min="26" max="26" width="7.7109375" style="1" customWidth="1"/>
    <col min="27" max="27" width="4.85546875" style="1" customWidth="1"/>
    <col min="28" max="28" width="19.140625" style="1" bestFit="1" customWidth="1"/>
    <col min="29" max="29" width="4.42578125" style="1" bestFit="1" customWidth="1"/>
    <col min="30" max="30" width="5.140625" style="1" bestFit="1" customWidth="1"/>
    <col min="31" max="31" width="4.42578125" style="1" bestFit="1" customWidth="1"/>
    <col min="32" max="32" width="5.140625" style="1" bestFit="1" customWidth="1"/>
    <col min="33" max="33" width="4.42578125" style="1" bestFit="1" customWidth="1"/>
    <col min="34" max="34" width="5.140625" style="1" bestFit="1" customWidth="1"/>
    <col min="35" max="38" width="4.42578125" style="1" bestFit="1" customWidth="1"/>
    <col min="39" max="16384" width="9.140625" style="1"/>
  </cols>
  <sheetData>
    <row r="1" spans="1:40" x14ac:dyDescent="0.2">
      <c r="A1" s="2" t="s">
        <v>229</v>
      </c>
      <c r="B1" s="2"/>
      <c r="C1" s="2"/>
      <c r="D1" s="2"/>
      <c r="E1" s="2"/>
      <c r="F1" s="2"/>
      <c r="G1" s="2"/>
      <c r="H1" s="2"/>
      <c r="I1" s="2"/>
      <c r="J1" s="2"/>
      <c r="K1" s="2"/>
      <c r="N1" s="2" t="str">
        <f>A1</f>
        <v>Table A3.7 (P)</v>
      </c>
      <c r="O1" s="2"/>
      <c r="P1" s="2"/>
      <c r="Q1" s="2"/>
      <c r="R1" s="2"/>
      <c r="S1" s="2"/>
      <c r="T1" s="2"/>
      <c r="U1" s="2"/>
      <c r="V1" s="2"/>
      <c r="W1" s="2"/>
      <c r="X1" s="2"/>
      <c r="AB1" s="2" t="str">
        <f>A1</f>
        <v>Table A3.7 (P)</v>
      </c>
      <c r="AC1" s="2"/>
      <c r="AD1" s="2"/>
      <c r="AE1" s="2"/>
      <c r="AF1" s="2"/>
      <c r="AG1" s="2"/>
      <c r="AH1" s="2"/>
      <c r="AI1" s="2"/>
      <c r="AJ1" s="2"/>
      <c r="AK1" s="2"/>
      <c r="AL1" s="2"/>
    </row>
    <row r="2" spans="1:40" ht="12.75" customHeight="1" x14ac:dyDescent="0.2">
      <c r="A2" s="249" t="s">
        <v>230</v>
      </c>
      <c r="B2" s="249"/>
      <c r="C2" s="249"/>
      <c r="D2" s="249"/>
      <c r="E2" s="249"/>
      <c r="F2" s="249"/>
      <c r="G2" s="249"/>
      <c r="H2" s="249"/>
      <c r="I2" s="249"/>
      <c r="J2" s="249"/>
      <c r="K2" s="249"/>
      <c r="L2" s="249"/>
      <c r="M2" s="249"/>
      <c r="N2" s="249" t="str">
        <f>A2</f>
        <v>Percentage of adults at each proficiency level in problem solving in technology-rich environments, by parents' educational attainment</v>
      </c>
      <c r="O2" s="249"/>
      <c r="P2" s="249"/>
      <c r="Q2" s="249"/>
      <c r="R2" s="249"/>
      <c r="S2" s="249"/>
      <c r="T2" s="249"/>
      <c r="U2" s="249"/>
      <c r="V2" s="249"/>
      <c r="W2" s="249"/>
      <c r="X2" s="249"/>
      <c r="Y2" s="249"/>
      <c r="Z2" s="249"/>
      <c r="AA2" s="249"/>
      <c r="AB2" s="249" t="str">
        <f>A2</f>
        <v>Percentage of adults at each proficiency level in problem solving in technology-rich environments, by parents' educational attainment</v>
      </c>
      <c r="AC2" s="249"/>
      <c r="AD2" s="249"/>
      <c r="AE2" s="249"/>
      <c r="AF2" s="249"/>
      <c r="AG2" s="249"/>
      <c r="AH2" s="249"/>
      <c r="AI2" s="249"/>
      <c r="AJ2" s="249"/>
      <c r="AK2" s="249"/>
      <c r="AL2" s="249"/>
      <c r="AM2" s="249"/>
      <c r="AN2" s="249"/>
    </row>
    <row r="3" spans="1:40" x14ac:dyDescent="0.2">
      <c r="A3" s="249"/>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row>
    <row r="4" spans="1:40"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row>
    <row r="5" spans="1:40" x14ac:dyDescent="0.2">
      <c r="A5" s="30" t="s">
        <v>55</v>
      </c>
      <c r="B5" s="30"/>
      <c r="C5" s="30"/>
      <c r="D5" s="30"/>
      <c r="E5" s="30"/>
      <c r="F5" s="30"/>
      <c r="G5" s="30"/>
      <c r="H5" s="30"/>
      <c r="I5" s="30"/>
      <c r="J5" s="30"/>
      <c r="K5" s="30"/>
      <c r="N5" s="30" t="s">
        <v>56</v>
      </c>
      <c r="O5" s="30"/>
      <c r="P5" s="30"/>
      <c r="Q5" s="30"/>
      <c r="R5" s="30"/>
      <c r="S5" s="30"/>
      <c r="T5" s="30"/>
      <c r="U5" s="30"/>
      <c r="V5" s="30"/>
      <c r="W5" s="30"/>
      <c r="X5" s="30"/>
      <c r="AB5" s="30" t="s">
        <v>57</v>
      </c>
      <c r="AC5" s="30"/>
      <c r="AD5" s="30"/>
      <c r="AE5" s="30"/>
      <c r="AF5" s="30"/>
      <c r="AG5" s="30"/>
      <c r="AH5" s="30"/>
      <c r="AI5" s="30"/>
      <c r="AJ5" s="30"/>
      <c r="AK5" s="30"/>
      <c r="AL5" s="30"/>
    </row>
    <row r="6" spans="1:40" customFormat="1" ht="23.25" customHeight="1" x14ac:dyDescent="0.2"/>
    <row r="7" spans="1:40" ht="23.25" customHeight="1" x14ac:dyDescent="0.25">
      <c r="A7" s="5"/>
      <c r="B7" s="265" t="s">
        <v>218</v>
      </c>
      <c r="C7" s="266"/>
      <c r="D7" s="266"/>
      <c r="E7" s="266"/>
      <c r="F7" s="266"/>
      <c r="G7" s="266"/>
      <c r="H7" s="266"/>
      <c r="I7" s="266"/>
      <c r="J7" s="266"/>
      <c r="K7" s="267"/>
      <c r="N7" s="5"/>
      <c r="O7" s="250" t="s">
        <v>231</v>
      </c>
      <c r="P7" s="262"/>
      <c r="Q7" s="262"/>
      <c r="R7" s="262"/>
      <c r="S7" s="262"/>
      <c r="T7" s="262"/>
      <c r="U7" s="262"/>
      <c r="V7" s="262"/>
      <c r="W7" s="262"/>
      <c r="X7" s="251"/>
      <c r="AB7" s="5"/>
      <c r="AC7" s="265" t="s">
        <v>220</v>
      </c>
      <c r="AD7" s="266"/>
      <c r="AE7" s="266"/>
      <c r="AF7" s="266"/>
      <c r="AG7" s="266"/>
      <c r="AH7" s="266"/>
      <c r="AI7" s="266"/>
      <c r="AJ7" s="266"/>
      <c r="AK7" s="266"/>
      <c r="AL7" s="267"/>
    </row>
    <row r="8" spans="1:40" ht="35.25" customHeight="1" x14ac:dyDescent="0.2">
      <c r="A8"/>
      <c r="B8" s="250" t="s">
        <v>75</v>
      </c>
      <c r="C8" s="251"/>
      <c r="D8" s="250" t="s">
        <v>61</v>
      </c>
      <c r="E8" s="251"/>
      <c r="F8" s="250" t="s">
        <v>62</v>
      </c>
      <c r="G8" s="251"/>
      <c r="H8" s="250" t="s">
        <v>63</v>
      </c>
      <c r="I8" s="251"/>
      <c r="J8" s="250" t="s">
        <v>64</v>
      </c>
      <c r="K8" s="251"/>
      <c r="N8"/>
      <c r="O8" s="250" t="s">
        <v>75</v>
      </c>
      <c r="P8" s="251"/>
      <c r="Q8" s="250" t="s">
        <v>61</v>
      </c>
      <c r="R8" s="251"/>
      <c r="S8" s="250" t="s">
        <v>62</v>
      </c>
      <c r="T8" s="251"/>
      <c r="U8" s="250" t="s">
        <v>63</v>
      </c>
      <c r="V8" s="251"/>
      <c r="W8" s="250" t="s">
        <v>64</v>
      </c>
      <c r="X8" s="251"/>
      <c r="AB8"/>
      <c r="AC8" s="250" t="s">
        <v>75</v>
      </c>
      <c r="AD8" s="251"/>
      <c r="AE8" s="250" t="s">
        <v>61</v>
      </c>
      <c r="AF8" s="251"/>
      <c r="AG8" s="250" t="s">
        <v>62</v>
      </c>
      <c r="AH8" s="251"/>
      <c r="AI8" s="250" t="s">
        <v>63</v>
      </c>
      <c r="AJ8" s="251"/>
      <c r="AK8" s="250" t="s">
        <v>64</v>
      </c>
      <c r="AL8" s="251"/>
    </row>
    <row r="9" spans="1:40" s="11" customFormat="1" ht="20.25" customHeight="1" x14ac:dyDescent="0.2">
      <c r="A9" s="8"/>
      <c r="B9" s="34" t="s">
        <v>66</v>
      </c>
      <c r="C9" s="35" t="s">
        <v>67</v>
      </c>
      <c r="D9" s="34" t="s">
        <v>66</v>
      </c>
      <c r="E9" s="35" t="s">
        <v>67</v>
      </c>
      <c r="F9" s="34" t="s">
        <v>66</v>
      </c>
      <c r="G9" s="35" t="s">
        <v>67</v>
      </c>
      <c r="H9" s="34" t="s">
        <v>66</v>
      </c>
      <c r="I9" s="35" t="s">
        <v>67</v>
      </c>
      <c r="J9" s="34" t="s">
        <v>66</v>
      </c>
      <c r="K9" s="35" t="s">
        <v>67</v>
      </c>
      <c r="N9" s="8"/>
      <c r="O9" s="34" t="s">
        <v>66</v>
      </c>
      <c r="P9" s="35" t="s">
        <v>67</v>
      </c>
      <c r="Q9" s="34" t="s">
        <v>66</v>
      </c>
      <c r="R9" s="35" t="s">
        <v>67</v>
      </c>
      <c r="S9" s="34" t="s">
        <v>66</v>
      </c>
      <c r="T9" s="35" t="s">
        <v>67</v>
      </c>
      <c r="U9" s="34" t="s">
        <v>66</v>
      </c>
      <c r="V9" s="35" t="s">
        <v>67</v>
      </c>
      <c r="W9" s="34" t="s">
        <v>66</v>
      </c>
      <c r="X9" s="35" t="s">
        <v>67</v>
      </c>
      <c r="AB9" s="8"/>
      <c r="AC9" s="34" t="s">
        <v>66</v>
      </c>
      <c r="AD9" s="35" t="s">
        <v>67</v>
      </c>
      <c r="AE9" s="34" t="s">
        <v>66</v>
      </c>
      <c r="AF9" s="35" t="s">
        <v>67</v>
      </c>
      <c r="AG9" s="34" t="s">
        <v>66</v>
      </c>
      <c r="AH9" s="35" t="s">
        <v>67</v>
      </c>
      <c r="AI9" s="34" t="s">
        <v>66</v>
      </c>
      <c r="AJ9" s="35" t="s">
        <v>67</v>
      </c>
      <c r="AK9" s="34" t="s">
        <v>66</v>
      </c>
      <c r="AL9" s="35" t="s">
        <v>67</v>
      </c>
    </row>
    <row r="10" spans="1:40" x14ac:dyDescent="0.2">
      <c r="A10" s="12" t="s">
        <v>16</v>
      </c>
      <c r="B10" s="36"/>
      <c r="C10" s="36"/>
      <c r="D10" s="36"/>
      <c r="E10" s="36"/>
      <c r="F10" s="36"/>
      <c r="G10" s="36"/>
      <c r="H10" s="36"/>
      <c r="I10" s="36"/>
      <c r="J10" s="36"/>
      <c r="K10" s="37"/>
      <c r="N10" s="12" t="s">
        <v>16</v>
      </c>
      <c r="O10" s="168"/>
      <c r="P10" s="168"/>
      <c r="Q10" s="168"/>
      <c r="R10" s="168"/>
      <c r="S10" s="168"/>
      <c r="T10" s="168"/>
      <c r="U10" s="168"/>
      <c r="V10" s="168"/>
      <c r="W10" s="168"/>
      <c r="X10" s="40"/>
      <c r="AB10" s="12" t="s">
        <v>16</v>
      </c>
      <c r="AC10" s="168"/>
      <c r="AD10" s="168"/>
      <c r="AE10" s="168"/>
      <c r="AF10" s="168"/>
      <c r="AG10" s="168"/>
      <c r="AH10" s="168"/>
      <c r="AI10" s="168"/>
      <c r="AJ10" s="168"/>
      <c r="AK10" s="168"/>
      <c r="AL10" s="40"/>
    </row>
    <row r="11" spans="1:40" x14ac:dyDescent="0.2">
      <c r="A11" s="14" t="s">
        <v>17</v>
      </c>
      <c r="B11"/>
      <c r="C11"/>
      <c r="D11"/>
      <c r="E11"/>
      <c r="F11"/>
      <c r="G11"/>
      <c r="H11"/>
      <c r="I11"/>
      <c r="J11"/>
      <c r="K11" s="13"/>
      <c r="N11" s="14" t="s">
        <v>17</v>
      </c>
      <c r="O11" s="7"/>
      <c r="P11" s="7"/>
      <c r="Q11" s="7"/>
      <c r="R11" s="7"/>
      <c r="S11" s="7"/>
      <c r="T11" s="7"/>
      <c r="U11" s="7"/>
      <c r="V11" s="7"/>
      <c r="W11" s="7"/>
      <c r="X11" s="13"/>
      <c r="AB11" s="14" t="s">
        <v>17</v>
      </c>
      <c r="AC11" s="7"/>
      <c r="AD11" s="7"/>
      <c r="AE11" s="7"/>
      <c r="AF11" s="7"/>
      <c r="AG11" s="7"/>
      <c r="AH11" s="7"/>
      <c r="AI11" s="7"/>
      <c r="AJ11" s="7"/>
      <c r="AK11" s="7"/>
      <c r="AL11" s="13"/>
    </row>
    <row r="12" spans="1:40" x14ac:dyDescent="0.2">
      <c r="A12" s="15" t="s">
        <v>18</v>
      </c>
      <c r="B12" s="16">
        <v>11.094619573976299</v>
      </c>
      <c r="C12" s="42">
        <v>0.76021781870900396</v>
      </c>
      <c r="D12" s="16">
        <v>12.2031662989215</v>
      </c>
      <c r="E12" s="42">
        <v>1.0751149309223</v>
      </c>
      <c r="F12" s="16">
        <v>30.5121800922788</v>
      </c>
      <c r="G12" s="42">
        <v>1.2821923682698499</v>
      </c>
      <c r="H12" s="16">
        <v>23.292802856720801</v>
      </c>
      <c r="I12" s="42">
        <v>1.17215064728422</v>
      </c>
      <c r="J12" s="16">
        <v>3.3994098365746201</v>
      </c>
      <c r="K12" s="43">
        <v>0.62596939021100095</v>
      </c>
      <c r="L12" s="44"/>
      <c r="N12" s="15" t="s">
        <v>18</v>
      </c>
      <c r="O12" s="27">
        <v>3.8300915735860701</v>
      </c>
      <c r="P12" s="174">
        <v>0.51280012199930503</v>
      </c>
      <c r="Q12" s="27">
        <v>8.2685144185594002</v>
      </c>
      <c r="R12" s="174">
        <v>1.07665671796076</v>
      </c>
      <c r="S12" s="27">
        <v>29.937111353447701</v>
      </c>
      <c r="T12" s="174">
        <v>1.9011746310772</v>
      </c>
      <c r="U12" s="27">
        <v>37.925139562220302</v>
      </c>
      <c r="V12" s="174">
        <v>1.99966113012141</v>
      </c>
      <c r="W12" s="27">
        <v>7.3145474975089604</v>
      </c>
      <c r="X12" s="43">
        <v>1.0823512538214399</v>
      </c>
      <c r="Y12" s="44"/>
      <c r="AB12" s="15" t="s">
        <v>18</v>
      </c>
      <c r="AC12" s="27">
        <v>3.62252612059623</v>
      </c>
      <c r="AD12" s="174">
        <v>0.73842704001406401</v>
      </c>
      <c r="AE12" s="27">
        <v>4.3226469427708398</v>
      </c>
      <c r="AF12" s="174">
        <v>0.77479954742134005</v>
      </c>
      <c r="AG12" s="27">
        <v>27.197302112108801</v>
      </c>
      <c r="AH12" s="174">
        <v>1.63314363611697</v>
      </c>
      <c r="AI12" s="27">
        <v>45.391011159560897</v>
      </c>
      <c r="AJ12" s="174">
        <v>2.0112340270594302</v>
      </c>
      <c r="AK12" s="27">
        <v>11.331363969542901</v>
      </c>
      <c r="AL12" s="43">
        <v>1.4622510626757701</v>
      </c>
      <c r="AM12" s="44"/>
    </row>
    <row r="13" spans="1:40" ht="12.75" customHeight="1" x14ac:dyDescent="0.2">
      <c r="A13" s="15" t="s">
        <v>19</v>
      </c>
      <c r="B13" s="16">
        <v>30.030352111134999</v>
      </c>
      <c r="C13" s="42">
        <v>1.23820213998485</v>
      </c>
      <c r="D13" s="16">
        <v>13.6104712276095</v>
      </c>
      <c r="E13" s="42">
        <v>1.0557852500915601</v>
      </c>
      <c r="F13" s="16">
        <v>26.1479119923839</v>
      </c>
      <c r="G13" s="53">
        <v>1.4707938317785201</v>
      </c>
      <c r="H13" s="54">
        <v>12.965431848118801</v>
      </c>
      <c r="I13" s="53">
        <v>1.0748403699600499</v>
      </c>
      <c r="J13" s="54">
        <v>0.88429005761770396</v>
      </c>
      <c r="K13" s="55">
        <v>0.29234050839360798</v>
      </c>
      <c r="L13" s="44"/>
      <c r="N13" s="15" t="s">
        <v>19</v>
      </c>
      <c r="O13" s="27">
        <v>8.4144198807806507</v>
      </c>
      <c r="P13" s="174">
        <v>0.63220202395297398</v>
      </c>
      <c r="Q13" s="27">
        <v>9.7229015537672296</v>
      </c>
      <c r="R13" s="174">
        <v>0.85506052364516905</v>
      </c>
      <c r="S13" s="27">
        <v>34.984773935643602</v>
      </c>
      <c r="T13" s="174">
        <v>1.3771859969684901</v>
      </c>
      <c r="U13" s="27">
        <v>32.058664655592899</v>
      </c>
      <c r="V13" s="174">
        <v>1.2396169161255099</v>
      </c>
      <c r="W13" s="27">
        <v>4.5097604947112098</v>
      </c>
      <c r="X13" s="43">
        <v>0.53108951905728297</v>
      </c>
      <c r="Y13" s="44"/>
      <c r="AB13" s="15" t="s">
        <v>19</v>
      </c>
      <c r="AC13" s="27">
        <v>4.5660251918129697</v>
      </c>
      <c r="AD13" s="174">
        <v>0.783096499025007</v>
      </c>
      <c r="AE13" s="27">
        <v>6.3551806768526804</v>
      </c>
      <c r="AF13" s="174">
        <v>0.94614465955070903</v>
      </c>
      <c r="AG13" s="27">
        <v>29.519365019152399</v>
      </c>
      <c r="AH13" s="174">
        <v>1.9557416048137399</v>
      </c>
      <c r="AI13" s="27">
        <v>42.673816487695298</v>
      </c>
      <c r="AJ13" s="174">
        <v>2.1361043709999699</v>
      </c>
      <c r="AK13" s="27">
        <v>9.3835752726746602</v>
      </c>
      <c r="AL13" s="43">
        <v>1.0824654581695199</v>
      </c>
      <c r="AM13" s="44"/>
    </row>
    <row r="14" spans="1:40" x14ac:dyDescent="0.2">
      <c r="A14" s="15" t="s">
        <v>20</v>
      </c>
      <c r="B14" s="16">
        <v>19.160246656926699</v>
      </c>
      <c r="C14" s="42">
        <v>0.73334979567095604</v>
      </c>
      <c r="D14" s="16">
        <v>22.233110743652201</v>
      </c>
      <c r="E14" s="42">
        <v>0.852393902765476</v>
      </c>
      <c r="F14" s="16">
        <v>29.394924780887099</v>
      </c>
      <c r="G14" s="53">
        <v>1.0789663447462301</v>
      </c>
      <c r="H14" s="54">
        <v>15.1114044419183</v>
      </c>
      <c r="I14" s="53">
        <v>0.920700355942908</v>
      </c>
      <c r="J14" s="54">
        <v>1.8823048519658001</v>
      </c>
      <c r="K14" s="55">
        <v>0.366876814989407</v>
      </c>
      <c r="L14" s="44"/>
      <c r="N14" s="15" t="s">
        <v>20</v>
      </c>
      <c r="O14" s="27">
        <v>8.1714361703493807</v>
      </c>
      <c r="P14" s="174">
        <v>0.51286318332826197</v>
      </c>
      <c r="Q14" s="27">
        <v>14.6499752325951</v>
      </c>
      <c r="R14" s="174">
        <v>0.79429779839993198</v>
      </c>
      <c r="S14" s="27">
        <v>32.198862896230303</v>
      </c>
      <c r="T14" s="174">
        <v>1.2139409936837899</v>
      </c>
      <c r="U14" s="27">
        <v>31.2589888060566</v>
      </c>
      <c r="V14" s="174">
        <v>1.0342059400377801</v>
      </c>
      <c r="W14" s="27">
        <v>6.5897781593745197</v>
      </c>
      <c r="X14" s="43">
        <v>0.60570494396437802</v>
      </c>
      <c r="Y14" s="44"/>
      <c r="AB14" s="15" t="s">
        <v>20</v>
      </c>
      <c r="AC14" s="27">
        <v>5.5360561541533597</v>
      </c>
      <c r="AD14" s="174">
        <v>0.42731525398717701</v>
      </c>
      <c r="AE14" s="27">
        <v>9.6052080381070297</v>
      </c>
      <c r="AF14" s="174">
        <v>0.57713088139722901</v>
      </c>
      <c r="AG14" s="27">
        <v>29.884170449719399</v>
      </c>
      <c r="AH14" s="174">
        <v>0.90172051448851798</v>
      </c>
      <c r="AI14" s="27">
        <v>39.302326310461403</v>
      </c>
      <c r="AJ14" s="174">
        <v>0.93629460245289597</v>
      </c>
      <c r="AK14" s="27">
        <v>11.60512537702</v>
      </c>
      <c r="AL14" s="43">
        <v>0.77471497135567402</v>
      </c>
      <c r="AM14" s="44"/>
    </row>
    <row r="15" spans="1:40" x14ac:dyDescent="0.2">
      <c r="A15" s="15" t="s">
        <v>21</v>
      </c>
      <c r="B15" s="16">
        <v>33.495989797103803</v>
      </c>
      <c r="C15" s="42">
        <v>3.4567259099702099</v>
      </c>
      <c r="D15" s="16">
        <v>18.305030458898401</v>
      </c>
      <c r="E15" s="42">
        <v>3.64257334453161</v>
      </c>
      <c r="F15" s="16">
        <v>19.672954445731101</v>
      </c>
      <c r="G15" s="53">
        <v>3.8058848185413998</v>
      </c>
      <c r="H15" s="54">
        <v>6.7544982405800802</v>
      </c>
      <c r="I15" s="53">
        <v>1.8915820590519701</v>
      </c>
      <c r="J15" s="54">
        <v>1.1753306094468901</v>
      </c>
      <c r="K15" s="55">
        <v>1.08341754941056</v>
      </c>
      <c r="L15" s="44"/>
      <c r="N15" s="15" t="s">
        <v>21</v>
      </c>
      <c r="O15" s="27">
        <v>11.2498567755298</v>
      </c>
      <c r="P15" s="174">
        <v>0.65498988521734502</v>
      </c>
      <c r="Q15" s="27">
        <v>13.3211501953944</v>
      </c>
      <c r="R15" s="174">
        <v>1.05401839571167</v>
      </c>
      <c r="S15" s="27">
        <v>31.388387430823698</v>
      </c>
      <c r="T15" s="174">
        <v>1.40612042426624</v>
      </c>
      <c r="U15" s="27">
        <v>26.756091995134199</v>
      </c>
      <c r="V15" s="174">
        <v>1.33974031225556</v>
      </c>
      <c r="W15" s="27">
        <v>5.6638671120756801</v>
      </c>
      <c r="X15" s="43">
        <v>0.73962052496335395</v>
      </c>
      <c r="Y15" s="44"/>
      <c r="AB15" s="15" t="s">
        <v>21</v>
      </c>
      <c r="AC15" s="27">
        <v>3.1995629388812099</v>
      </c>
      <c r="AD15" s="174">
        <v>0.90374287621647797</v>
      </c>
      <c r="AE15" s="27">
        <v>5.3920587514551901</v>
      </c>
      <c r="AF15" s="174">
        <v>1.5481416362304901</v>
      </c>
      <c r="AG15" s="27">
        <v>25.9581985432484</v>
      </c>
      <c r="AH15" s="174">
        <v>3.07541568386192</v>
      </c>
      <c r="AI15" s="27">
        <v>43.135041008186001</v>
      </c>
      <c r="AJ15" s="174">
        <v>3.7698977716526398</v>
      </c>
      <c r="AK15" s="27">
        <v>16.539472736981701</v>
      </c>
      <c r="AL15" s="43">
        <v>2.5304085627389399</v>
      </c>
      <c r="AM15" s="44"/>
    </row>
    <row r="16" spans="1:40" x14ac:dyDescent="0.2">
      <c r="A16" s="15" t="s">
        <v>22</v>
      </c>
      <c r="B16" s="16">
        <v>12.3808093441029</v>
      </c>
      <c r="C16" s="42">
        <v>0.56314531161171399</v>
      </c>
      <c r="D16" s="16">
        <v>21.221831232670699</v>
      </c>
      <c r="E16" s="42">
        <v>1.0836764422624301</v>
      </c>
      <c r="F16" s="16">
        <v>33.350497105579201</v>
      </c>
      <c r="G16" s="53">
        <v>1.3102124212238999</v>
      </c>
      <c r="H16" s="54">
        <v>21.163344590168801</v>
      </c>
      <c r="I16" s="53">
        <v>1.2026165576855501</v>
      </c>
      <c r="J16" s="54">
        <v>1.99315328908648</v>
      </c>
      <c r="K16" s="55">
        <v>0.45001866047954903</v>
      </c>
      <c r="L16" s="44"/>
      <c r="N16" s="15" t="s">
        <v>22</v>
      </c>
      <c r="O16" s="27">
        <v>6.7968771723870498</v>
      </c>
      <c r="P16" s="174">
        <v>0.55084305435380998</v>
      </c>
      <c r="Q16" s="27">
        <v>14.2645121578061</v>
      </c>
      <c r="R16" s="174">
        <v>1.0742667570831701</v>
      </c>
      <c r="S16" s="27">
        <v>35.714479406959597</v>
      </c>
      <c r="T16" s="174">
        <v>1.56805867756537</v>
      </c>
      <c r="U16" s="27">
        <v>31.345929743577901</v>
      </c>
      <c r="V16" s="174">
        <v>1.39310121148788</v>
      </c>
      <c r="W16" s="27">
        <v>5.1700840498062499</v>
      </c>
      <c r="X16" s="43">
        <v>0.61911820347150803</v>
      </c>
      <c r="Y16" s="44"/>
      <c r="AB16" s="15" t="s">
        <v>22</v>
      </c>
      <c r="AC16" s="27">
        <v>4.6220053541462303</v>
      </c>
      <c r="AD16" s="174">
        <v>0.48433580743386401</v>
      </c>
      <c r="AE16" s="27">
        <v>6.6139890110931301</v>
      </c>
      <c r="AF16" s="174">
        <v>0.75637535381252197</v>
      </c>
      <c r="AG16" s="27">
        <v>29.819914486217499</v>
      </c>
      <c r="AH16" s="174">
        <v>1.3400059648261</v>
      </c>
      <c r="AI16" s="27">
        <v>44.5580224261507</v>
      </c>
      <c r="AJ16" s="174">
        <v>1.47121084087333</v>
      </c>
      <c r="AK16" s="27">
        <v>11.829844821694399</v>
      </c>
      <c r="AL16" s="43">
        <v>1.0512335962146899</v>
      </c>
      <c r="AM16" s="44"/>
    </row>
    <row r="17" spans="1:39" x14ac:dyDescent="0.2">
      <c r="A17" s="15" t="s">
        <v>23</v>
      </c>
      <c r="B17" s="16">
        <v>29.278410372971202</v>
      </c>
      <c r="C17" s="42">
        <v>1.1382844119659301</v>
      </c>
      <c r="D17" s="16">
        <v>17.627512295898299</v>
      </c>
      <c r="E17" s="42">
        <v>1.06943181543611</v>
      </c>
      <c r="F17" s="16">
        <v>20.971537968937099</v>
      </c>
      <c r="G17" s="53">
        <v>1.1512867391430299</v>
      </c>
      <c r="H17" s="54">
        <v>7.0228356560672696</v>
      </c>
      <c r="I17" s="53">
        <v>0.82762129792046102</v>
      </c>
      <c r="J17" s="54">
        <v>0.32784806958003399</v>
      </c>
      <c r="K17" s="55">
        <v>0.19697257152782699</v>
      </c>
      <c r="L17" s="44"/>
      <c r="N17" s="15" t="s">
        <v>23</v>
      </c>
      <c r="O17" s="27">
        <v>8.8810565669186499</v>
      </c>
      <c r="P17" s="174">
        <v>0.51424586469727296</v>
      </c>
      <c r="Q17" s="27">
        <v>14.9210606068873</v>
      </c>
      <c r="R17" s="174">
        <v>0.87485668251340298</v>
      </c>
      <c r="S17" s="27">
        <v>34.821792409652097</v>
      </c>
      <c r="T17" s="174">
        <v>1.3307556118264501</v>
      </c>
      <c r="U17" s="27">
        <v>23.7750773740892</v>
      </c>
      <c r="V17" s="174">
        <v>1.0426963191755301</v>
      </c>
      <c r="W17" s="27">
        <v>3.1305176151557399</v>
      </c>
      <c r="X17" s="43">
        <v>0.55000301865471901</v>
      </c>
      <c r="Y17" s="44"/>
      <c r="AB17" s="15" t="s">
        <v>23</v>
      </c>
      <c r="AC17" s="27">
        <v>4.6041335028364196</v>
      </c>
      <c r="AD17" s="174">
        <v>0.42030850249625601</v>
      </c>
      <c r="AE17" s="27">
        <v>9.6922820388842705</v>
      </c>
      <c r="AF17" s="174">
        <v>0.68521855146579103</v>
      </c>
      <c r="AG17" s="27">
        <v>30.057912196212399</v>
      </c>
      <c r="AH17" s="174">
        <v>1.2824300551662999</v>
      </c>
      <c r="AI17" s="27">
        <v>37.138383385288897</v>
      </c>
      <c r="AJ17" s="174">
        <v>1.3057668920077501</v>
      </c>
      <c r="AK17" s="27">
        <v>9.0350677624713995</v>
      </c>
      <c r="AL17" s="43">
        <v>0.99456650379262301</v>
      </c>
      <c r="AM17" s="44"/>
    </row>
    <row r="18" spans="1:39" x14ac:dyDescent="0.2">
      <c r="A18" s="15" t="s">
        <v>24</v>
      </c>
      <c r="B18" s="16">
        <v>14.0614616863349</v>
      </c>
      <c r="C18" s="42">
        <v>0.86289248471828905</v>
      </c>
      <c r="D18" s="16">
        <v>17.638682298135301</v>
      </c>
      <c r="E18" s="42">
        <v>1.1007731115291399</v>
      </c>
      <c r="F18" s="16">
        <v>30.276826191420302</v>
      </c>
      <c r="G18" s="53">
        <v>1.1653733237313699</v>
      </c>
      <c r="H18" s="54">
        <v>18.270577255224499</v>
      </c>
      <c r="I18" s="53">
        <v>0.91745005736535001</v>
      </c>
      <c r="J18" s="54">
        <v>2.43967392107667</v>
      </c>
      <c r="K18" s="55">
        <v>0.40967446905530103</v>
      </c>
      <c r="L18" s="44"/>
      <c r="N18" s="15" t="s">
        <v>24</v>
      </c>
      <c r="O18" s="27">
        <v>5.1372989499565698</v>
      </c>
      <c r="P18" s="174">
        <v>0.47630023968167201</v>
      </c>
      <c r="Q18" s="27">
        <v>7.4208706159835298</v>
      </c>
      <c r="R18" s="174">
        <v>0.71188301469185999</v>
      </c>
      <c r="S18" s="27">
        <v>31.631818240817498</v>
      </c>
      <c r="T18" s="174">
        <v>1.3260813672904701</v>
      </c>
      <c r="U18" s="27">
        <v>40.859782491645603</v>
      </c>
      <c r="V18" s="174">
        <v>1.5531703679755899</v>
      </c>
      <c r="W18" s="27">
        <v>9.1760556167307197</v>
      </c>
      <c r="X18" s="43">
        <v>0.93351898803864597</v>
      </c>
      <c r="Y18" s="44"/>
      <c r="AB18" s="15" t="s">
        <v>24</v>
      </c>
      <c r="AC18" s="27">
        <v>4.1625632437608298</v>
      </c>
      <c r="AD18" s="174">
        <v>0.73013387688540599</v>
      </c>
      <c r="AE18" s="27">
        <v>4.9499584253917197</v>
      </c>
      <c r="AF18" s="174">
        <v>0.88592877136065096</v>
      </c>
      <c r="AG18" s="27">
        <v>21.031248713238</v>
      </c>
      <c r="AH18" s="174">
        <v>1.8642728534156501</v>
      </c>
      <c r="AI18" s="27">
        <v>48.743314832355601</v>
      </c>
      <c r="AJ18" s="174">
        <v>1.9598517067497701</v>
      </c>
      <c r="AK18" s="27">
        <v>19.0621027054979</v>
      </c>
      <c r="AL18" s="43">
        <v>1.7396646725803599</v>
      </c>
      <c r="AM18" s="44"/>
    </row>
    <row r="19" spans="1:39" x14ac:dyDescent="0.2">
      <c r="A19" s="15" t="s">
        <v>25</v>
      </c>
      <c r="B19" s="16" t="s">
        <v>76</v>
      </c>
      <c r="C19" s="42" t="s">
        <v>76</v>
      </c>
      <c r="D19" s="16" t="s">
        <v>76</v>
      </c>
      <c r="E19" s="42" t="s">
        <v>76</v>
      </c>
      <c r="F19" s="16" t="s">
        <v>76</v>
      </c>
      <c r="G19" s="53" t="s">
        <v>76</v>
      </c>
      <c r="H19" s="54" t="s">
        <v>76</v>
      </c>
      <c r="I19" s="53" t="s">
        <v>76</v>
      </c>
      <c r="J19" s="54" t="s">
        <v>76</v>
      </c>
      <c r="K19" s="55" t="s">
        <v>76</v>
      </c>
      <c r="L19" s="44"/>
      <c r="N19" s="15" t="s">
        <v>25</v>
      </c>
      <c r="O19" s="27" t="s">
        <v>76</v>
      </c>
      <c r="P19" s="174" t="s">
        <v>76</v>
      </c>
      <c r="Q19" s="27" t="s">
        <v>76</v>
      </c>
      <c r="R19" s="174" t="s">
        <v>76</v>
      </c>
      <c r="S19" s="27" t="s">
        <v>76</v>
      </c>
      <c r="T19" s="174" t="s">
        <v>76</v>
      </c>
      <c r="U19" s="27" t="s">
        <v>76</v>
      </c>
      <c r="V19" s="174" t="s">
        <v>76</v>
      </c>
      <c r="W19" s="27" t="s">
        <v>76</v>
      </c>
      <c r="X19" s="43" t="s">
        <v>76</v>
      </c>
      <c r="Y19" s="44"/>
      <c r="AB19" s="15" t="s">
        <v>25</v>
      </c>
      <c r="AC19" s="27" t="s">
        <v>76</v>
      </c>
      <c r="AD19" s="174" t="s">
        <v>76</v>
      </c>
      <c r="AE19" s="27" t="s">
        <v>76</v>
      </c>
      <c r="AF19" s="174" t="s">
        <v>76</v>
      </c>
      <c r="AG19" s="27" t="s">
        <v>76</v>
      </c>
      <c r="AH19" s="174" t="s">
        <v>76</v>
      </c>
      <c r="AI19" s="27" t="s">
        <v>76</v>
      </c>
      <c r="AJ19" s="174" t="s">
        <v>76</v>
      </c>
      <c r="AK19" s="27" t="s">
        <v>76</v>
      </c>
      <c r="AL19" s="43" t="s">
        <v>76</v>
      </c>
      <c r="AM19" s="44"/>
    </row>
    <row r="20" spans="1:39" x14ac:dyDescent="0.2">
      <c r="A20" s="15" t="s">
        <v>26</v>
      </c>
      <c r="B20" s="16">
        <v>34.178928827644</v>
      </c>
      <c r="C20" s="42">
        <v>2.8893424350330799</v>
      </c>
      <c r="D20" s="16">
        <v>22.182729872988499</v>
      </c>
      <c r="E20" s="42">
        <v>2.73685815604283</v>
      </c>
      <c r="F20" s="16">
        <v>23.577246669479901</v>
      </c>
      <c r="G20" s="53">
        <v>2.7897117401202598</v>
      </c>
      <c r="H20" s="54">
        <v>8.7644085341563898</v>
      </c>
      <c r="I20" s="53">
        <v>1.68475045021517</v>
      </c>
      <c r="J20" s="54">
        <v>0.620508308793981</v>
      </c>
      <c r="K20" s="55">
        <v>0.45319790248075698</v>
      </c>
      <c r="L20" s="44"/>
      <c r="N20" s="15" t="s">
        <v>26</v>
      </c>
      <c r="O20" s="27">
        <v>11.210831967441001</v>
      </c>
      <c r="P20" s="174">
        <v>0.86521668816367503</v>
      </c>
      <c r="Q20" s="27">
        <v>15.5813011882622</v>
      </c>
      <c r="R20" s="174">
        <v>0.96708169718606296</v>
      </c>
      <c r="S20" s="27">
        <v>33.382954101122799</v>
      </c>
      <c r="T20" s="174">
        <v>1.0984537930224001</v>
      </c>
      <c r="U20" s="27">
        <v>28.599826690609898</v>
      </c>
      <c r="V20" s="174">
        <v>1.22567805198575</v>
      </c>
      <c r="W20" s="27">
        <v>5.1528473928790497</v>
      </c>
      <c r="X20" s="43">
        <v>0.58496183544550395</v>
      </c>
      <c r="Y20" s="44"/>
      <c r="AB20" s="15" t="s">
        <v>26</v>
      </c>
      <c r="AC20" s="27">
        <v>4.3946393983907903</v>
      </c>
      <c r="AD20" s="174">
        <v>0.50660979680204898</v>
      </c>
      <c r="AE20" s="27">
        <v>9.0431859998293902</v>
      </c>
      <c r="AF20" s="174">
        <v>1.0847256698374701</v>
      </c>
      <c r="AG20" s="27">
        <v>29.5644907371092</v>
      </c>
      <c r="AH20" s="174">
        <v>1.26570696126205</v>
      </c>
      <c r="AI20" s="27">
        <v>40.544910336847899</v>
      </c>
      <c r="AJ20" s="174">
        <v>1.38827348181392</v>
      </c>
      <c r="AK20" s="27">
        <v>12.4509295936348</v>
      </c>
      <c r="AL20" s="43">
        <v>1.1729232779155201</v>
      </c>
      <c r="AM20" s="44"/>
    </row>
    <row r="21" spans="1:39" x14ac:dyDescent="0.2">
      <c r="A21" s="15" t="s">
        <v>27</v>
      </c>
      <c r="B21" s="16">
        <v>21.465681848643101</v>
      </c>
      <c r="C21" s="42">
        <v>0.79145046215009496</v>
      </c>
      <c r="D21" s="16">
        <v>15.6560700748024</v>
      </c>
      <c r="E21" s="42">
        <v>1.0769952201450499</v>
      </c>
      <c r="F21" s="16">
        <v>25.437765253531801</v>
      </c>
      <c r="G21" s="53">
        <v>1.1423951869309601</v>
      </c>
      <c r="H21" s="54">
        <v>12.242661572579699</v>
      </c>
      <c r="I21" s="53">
        <v>0.84096007927093297</v>
      </c>
      <c r="J21" s="54">
        <v>1.0790736617886301</v>
      </c>
      <c r="K21" s="55">
        <v>0.29007427065012598</v>
      </c>
      <c r="L21" s="44"/>
      <c r="N21" s="15" t="s">
        <v>27</v>
      </c>
      <c r="O21" s="27">
        <v>7.8442073345237304</v>
      </c>
      <c r="P21" s="174">
        <v>0.86328474608012995</v>
      </c>
      <c r="Q21" s="27">
        <v>12.0343224089477</v>
      </c>
      <c r="R21" s="174">
        <v>1.0447163400491</v>
      </c>
      <c r="S21" s="27">
        <v>36.076081420991699</v>
      </c>
      <c r="T21" s="174">
        <v>1.69619845894766</v>
      </c>
      <c r="U21" s="27">
        <v>28.087771717922699</v>
      </c>
      <c r="V21" s="174">
        <v>1.7909652525872199</v>
      </c>
      <c r="W21" s="27">
        <v>3.6973865269731898</v>
      </c>
      <c r="X21" s="43">
        <v>0.61592871955235495</v>
      </c>
      <c r="Y21" s="44"/>
      <c r="AB21" s="15" t="s">
        <v>27</v>
      </c>
      <c r="AC21" s="27">
        <v>5.33840012654486</v>
      </c>
      <c r="AD21" s="174">
        <v>0.96853553005249005</v>
      </c>
      <c r="AE21" s="27">
        <v>5.66268901102897</v>
      </c>
      <c r="AF21" s="174">
        <v>1.03688119223481</v>
      </c>
      <c r="AG21" s="27">
        <v>32.311295927274202</v>
      </c>
      <c r="AH21" s="174">
        <v>1.77991208098691</v>
      </c>
      <c r="AI21" s="27">
        <v>40.186759072897601</v>
      </c>
      <c r="AJ21" s="174">
        <v>1.5778710866257799</v>
      </c>
      <c r="AK21" s="27">
        <v>7.5998747354005802</v>
      </c>
      <c r="AL21" s="43">
        <v>1.0751363504457701</v>
      </c>
      <c r="AM21" s="44"/>
    </row>
    <row r="22" spans="1:39" x14ac:dyDescent="0.2">
      <c r="A22" s="15" t="s">
        <v>28</v>
      </c>
      <c r="B22" s="16" t="s">
        <v>76</v>
      </c>
      <c r="C22" s="42" t="s">
        <v>76</v>
      </c>
      <c r="D22" s="16" t="s">
        <v>76</v>
      </c>
      <c r="E22" s="42" t="s">
        <v>76</v>
      </c>
      <c r="F22" s="16" t="s">
        <v>76</v>
      </c>
      <c r="G22" s="53" t="s">
        <v>76</v>
      </c>
      <c r="H22" s="54" t="s">
        <v>76</v>
      </c>
      <c r="I22" s="53" t="s">
        <v>76</v>
      </c>
      <c r="J22" s="54" t="s">
        <v>76</v>
      </c>
      <c r="K22" s="55" t="s">
        <v>76</v>
      </c>
      <c r="L22" s="44"/>
      <c r="N22" s="15" t="s">
        <v>28</v>
      </c>
      <c r="O22" s="27" t="s">
        <v>76</v>
      </c>
      <c r="P22" s="174" t="s">
        <v>76</v>
      </c>
      <c r="Q22" s="27" t="s">
        <v>76</v>
      </c>
      <c r="R22" s="174" t="s">
        <v>76</v>
      </c>
      <c r="S22" s="27" t="s">
        <v>76</v>
      </c>
      <c r="T22" s="174" t="s">
        <v>76</v>
      </c>
      <c r="U22" s="27" t="s">
        <v>76</v>
      </c>
      <c r="V22" s="174" t="s">
        <v>76</v>
      </c>
      <c r="W22" s="27" t="s">
        <v>76</v>
      </c>
      <c r="X22" s="43" t="s">
        <v>76</v>
      </c>
      <c r="Y22" s="44"/>
      <c r="AB22" s="15" t="s">
        <v>28</v>
      </c>
      <c r="AC22" s="27" t="s">
        <v>76</v>
      </c>
      <c r="AD22" s="174" t="s">
        <v>76</v>
      </c>
      <c r="AE22" s="27" t="s">
        <v>76</v>
      </c>
      <c r="AF22" s="174" t="s">
        <v>76</v>
      </c>
      <c r="AG22" s="27" t="s">
        <v>76</v>
      </c>
      <c r="AH22" s="174" t="s">
        <v>76</v>
      </c>
      <c r="AI22" s="27" t="s">
        <v>76</v>
      </c>
      <c r="AJ22" s="174" t="s">
        <v>76</v>
      </c>
      <c r="AK22" s="27" t="s">
        <v>76</v>
      </c>
      <c r="AL22" s="43" t="s">
        <v>76</v>
      </c>
      <c r="AM22" s="44"/>
    </row>
    <row r="23" spans="1:39" x14ac:dyDescent="0.2">
      <c r="A23" s="15" t="s">
        <v>29</v>
      </c>
      <c r="B23" s="16">
        <v>35.0495002239849</v>
      </c>
      <c r="C23" s="42">
        <v>1.52107651807206</v>
      </c>
      <c r="D23" s="16">
        <v>11.7180495275821</v>
      </c>
      <c r="E23" s="42">
        <v>1.239099417596</v>
      </c>
      <c r="F23" s="16">
        <v>16.541023738638199</v>
      </c>
      <c r="G23" s="53">
        <v>1.43028613646633</v>
      </c>
      <c r="H23" s="54">
        <v>14.9089552946604</v>
      </c>
      <c r="I23" s="53">
        <v>1.2807841852084401</v>
      </c>
      <c r="J23" s="54">
        <v>2.8236077730055298</v>
      </c>
      <c r="K23" s="55">
        <v>0.64122572471148498</v>
      </c>
      <c r="L23" s="44"/>
      <c r="N23" s="15" t="s">
        <v>29</v>
      </c>
      <c r="O23" s="27">
        <v>19.0203356384513</v>
      </c>
      <c r="P23" s="174">
        <v>1.02215302141096</v>
      </c>
      <c r="Q23" s="27">
        <v>7.7300848737395196</v>
      </c>
      <c r="R23" s="174">
        <v>0.88531830670206502</v>
      </c>
      <c r="S23" s="27">
        <v>23.2264493735968</v>
      </c>
      <c r="T23" s="174">
        <v>1.1783197652930399</v>
      </c>
      <c r="U23" s="27">
        <v>26.305677781164</v>
      </c>
      <c r="V23" s="174">
        <v>1.1435110285566601</v>
      </c>
      <c r="W23" s="27">
        <v>6.5766215866904298</v>
      </c>
      <c r="X23" s="43">
        <v>0.69976531749677495</v>
      </c>
      <c r="Y23" s="44"/>
      <c r="AB23" s="15" t="s">
        <v>29</v>
      </c>
      <c r="AC23" s="27">
        <v>11.3820098597136</v>
      </c>
      <c r="AD23" s="174">
        <v>0.91407220307051695</v>
      </c>
      <c r="AE23" s="27">
        <v>4.4583321122814903</v>
      </c>
      <c r="AF23" s="174">
        <v>0.73426607711758896</v>
      </c>
      <c r="AG23" s="27">
        <v>19.032802531003099</v>
      </c>
      <c r="AH23" s="174">
        <v>1.3940263317692601</v>
      </c>
      <c r="AI23" s="27">
        <v>37.400706455392204</v>
      </c>
      <c r="AJ23" s="174">
        <v>1.3966393768008001</v>
      </c>
      <c r="AK23" s="27">
        <v>14.885543375706099</v>
      </c>
      <c r="AL23" s="43">
        <v>1.0241603959649399</v>
      </c>
      <c r="AM23" s="44"/>
    </row>
    <row r="24" spans="1:39" x14ac:dyDescent="0.2">
      <c r="A24" s="15" t="s">
        <v>31</v>
      </c>
      <c r="B24" s="16">
        <v>37.371735058037203</v>
      </c>
      <c r="C24" s="42">
        <v>0.85636870488779304</v>
      </c>
      <c r="D24" s="16">
        <v>12.2625493923543</v>
      </c>
      <c r="E24" s="42">
        <v>0.73831691392548604</v>
      </c>
      <c r="F24" s="16">
        <v>26.515924023735799</v>
      </c>
      <c r="G24" s="53">
        <v>1.01353588732302</v>
      </c>
      <c r="H24" s="54">
        <v>14.783691021458299</v>
      </c>
      <c r="I24" s="53">
        <v>0.81427610695733099</v>
      </c>
      <c r="J24" s="54">
        <v>1.2211478344770099</v>
      </c>
      <c r="K24" s="55">
        <v>0.25008619190897202</v>
      </c>
      <c r="L24" s="44"/>
      <c r="N24" s="15" t="s">
        <v>31</v>
      </c>
      <c r="O24" s="27">
        <v>13.137859143137</v>
      </c>
      <c r="P24" s="174">
        <v>0.81015905380081898</v>
      </c>
      <c r="Q24" s="27">
        <v>8.0852110286986107</v>
      </c>
      <c r="R24" s="174">
        <v>0.80879805665208204</v>
      </c>
      <c r="S24" s="27">
        <v>34.6652766029624</v>
      </c>
      <c r="T24" s="174">
        <v>1.51038743142423</v>
      </c>
      <c r="U24" s="27">
        <v>36.884806405432897</v>
      </c>
      <c r="V24" s="174">
        <v>1.6216729479333001</v>
      </c>
      <c r="W24" s="27">
        <v>4.3481545882376897</v>
      </c>
      <c r="X24" s="43">
        <v>0.61613970706433197</v>
      </c>
      <c r="Y24" s="44"/>
      <c r="AB24" s="15" t="s">
        <v>31</v>
      </c>
      <c r="AC24" s="27">
        <v>6.8303617916029298</v>
      </c>
      <c r="AD24" s="174">
        <v>0.83025734136400398</v>
      </c>
      <c r="AE24" s="27">
        <v>5.2999554852444497</v>
      </c>
      <c r="AF24" s="174">
        <v>0.82377884059183304</v>
      </c>
      <c r="AG24" s="27">
        <v>31.142440243867199</v>
      </c>
      <c r="AH24" s="174">
        <v>1.8272836840356499</v>
      </c>
      <c r="AI24" s="27">
        <v>45.2681759170463</v>
      </c>
      <c r="AJ24" s="174">
        <v>1.6698394404560499</v>
      </c>
      <c r="AK24" s="27">
        <v>9.0249986413993</v>
      </c>
      <c r="AL24" s="43">
        <v>1.0838174566454499</v>
      </c>
      <c r="AM24" s="44"/>
    </row>
    <row r="25" spans="1:39" x14ac:dyDescent="0.2">
      <c r="A25" s="15" t="s">
        <v>32</v>
      </c>
      <c r="B25" s="16">
        <v>10.0415794417373</v>
      </c>
      <c r="C25" s="42">
        <v>0.62770080933241101</v>
      </c>
      <c r="D25" s="16">
        <v>17.762573961805401</v>
      </c>
      <c r="E25" s="42">
        <v>1.0065650133833599</v>
      </c>
      <c r="F25" s="16">
        <v>36.451114012277898</v>
      </c>
      <c r="G25" s="53">
        <v>1.13570262358341</v>
      </c>
      <c r="H25" s="54">
        <v>26.129818236369601</v>
      </c>
      <c r="I25" s="53">
        <v>1.1788311046244</v>
      </c>
      <c r="J25" s="54">
        <v>3.37833994745497</v>
      </c>
      <c r="K25" s="55">
        <v>0.59427541305833798</v>
      </c>
      <c r="L25" s="44"/>
      <c r="N25" s="15" t="s">
        <v>32</v>
      </c>
      <c r="O25" s="27">
        <v>3.31237245103432</v>
      </c>
      <c r="P25" s="174">
        <v>0.52558431272399098</v>
      </c>
      <c r="Q25" s="27">
        <v>9.6543403944473098</v>
      </c>
      <c r="R25" s="174">
        <v>1.11305477009473</v>
      </c>
      <c r="S25" s="27">
        <v>34.0513376426631</v>
      </c>
      <c r="T25" s="174">
        <v>1.4846558406153201</v>
      </c>
      <c r="U25" s="27">
        <v>41.045183317677498</v>
      </c>
      <c r="V25" s="174">
        <v>1.5613596856334899</v>
      </c>
      <c r="W25" s="27">
        <v>8.4891469160065594</v>
      </c>
      <c r="X25" s="43">
        <v>0.98943748626586003</v>
      </c>
      <c r="Y25" s="44"/>
      <c r="AB25" s="15" t="s">
        <v>32</v>
      </c>
      <c r="AC25" s="27">
        <v>2.7421556876219699</v>
      </c>
      <c r="AD25" s="174">
        <v>0.49710945241113902</v>
      </c>
      <c r="AE25" s="27">
        <v>4.7676580544293401</v>
      </c>
      <c r="AF25" s="174">
        <v>0.89194676715410304</v>
      </c>
      <c r="AG25" s="27">
        <v>26.916247743589199</v>
      </c>
      <c r="AH25" s="174">
        <v>1.5673776258624601</v>
      </c>
      <c r="AI25" s="27">
        <v>48.520920655838097</v>
      </c>
      <c r="AJ25" s="174">
        <v>1.65697093362748</v>
      </c>
      <c r="AK25" s="27">
        <v>14.9807999938684</v>
      </c>
      <c r="AL25" s="43">
        <v>1.36467799446451</v>
      </c>
      <c r="AM25" s="44"/>
    </row>
    <row r="26" spans="1:39" x14ac:dyDescent="0.2">
      <c r="A26" s="15" t="s">
        <v>33</v>
      </c>
      <c r="B26" s="16">
        <v>11.8315453016715</v>
      </c>
      <c r="C26" s="42">
        <v>0.86958467217913005</v>
      </c>
      <c r="D26" s="16">
        <v>20.298723190191598</v>
      </c>
      <c r="E26" s="42">
        <v>1.2858938970560501</v>
      </c>
      <c r="F26" s="16">
        <v>33.799993316065503</v>
      </c>
      <c r="G26" s="53">
        <v>1.6079279499038699</v>
      </c>
      <c r="H26" s="54">
        <v>18.384129145342701</v>
      </c>
      <c r="I26" s="53">
        <v>1.1852520800642301</v>
      </c>
      <c r="J26" s="54">
        <v>1.5486730937550699</v>
      </c>
      <c r="K26" s="55">
        <v>0.498011613216294</v>
      </c>
      <c r="L26" s="44"/>
      <c r="N26" s="15" t="s">
        <v>33</v>
      </c>
      <c r="O26" s="27">
        <v>5.8964347230494001</v>
      </c>
      <c r="P26" s="174">
        <v>0.53814944075766802</v>
      </c>
      <c r="Q26" s="27">
        <v>10.6865586399071</v>
      </c>
      <c r="R26" s="174">
        <v>0.97858556834504395</v>
      </c>
      <c r="S26" s="27">
        <v>36.126317444608503</v>
      </c>
      <c r="T26" s="174">
        <v>1.32520346754996</v>
      </c>
      <c r="U26" s="27">
        <v>36.503203525400203</v>
      </c>
      <c r="V26" s="174">
        <v>1.4247865988166499</v>
      </c>
      <c r="W26" s="27">
        <v>5.3816881253103199</v>
      </c>
      <c r="X26" s="43">
        <v>0.56511342855493596</v>
      </c>
      <c r="Y26" s="44"/>
      <c r="AB26" s="15" t="s">
        <v>33</v>
      </c>
      <c r="AC26" s="27">
        <v>4.2072428925344596</v>
      </c>
      <c r="AD26" s="174">
        <v>0.52652894072867296</v>
      </c>
      <c r="AE26" s="27">
        <v>5.96739468610033</v>
      </c>
      <c r="AF26" s="174">
        <v>0.79384500369956401</v>
      </c>
      <c r="AG26" s="27">
        <v>27.806000016558801</v>
      </c>
      <c r="AH26" s="174">
        <v>1.3189957228551601</v>
      </c>
      <c r="AI26" s="27">
        <v>48.871437684492797</v>
      </c>
      <c r="AJ26" s="174">
        <v>1.6117510100930299</v>
      </c>
      <c r="AK26" s="27">
        <v>10.7597677347163</v>
      </c>
      <c r="AL26" s="43">
        <v>0.91923756694783498</v>
      </c>
      <c r="AM26" s="44"/>
    </row>
    <row r="27" spans="1:39" x14ac:dyDescent="0.2">
      <c r="A27" s="15" t="s">
        <v>34</v>
      </c>
      <c r="B27" s="16">
        <v>53.757699495011103</v>
      </c>
      <c r="C27" s="42">
        <v>1.2730857118340599</v>
      </c>
      <c r="D27" s="16">
        <v>8.5304749762354604</v>
      </c>
      <c r="E27" s="42">
        <v>1.01789727187963</v>
      </c>
      <c r="F27" s="16">
        <v>7.0669109120281997</v>
      </c>
      <c r="G27" s="53">
        <v>0.94594321039582296</v>
      </c>
      <c r="H27" s="54">
        <v>3.5912146873476201</v>
      </c>
      <c r="I27" s="53">
        <v>0.69525289569388105</v>
      </c>
      <c r="J27" s="54">
        <v>0.266987231889798</v>
      </c>
      <c r="K27" s="55">
        <v>0.21354230315355499</v>
      </c>
      <c r="L27" s="44"/>
      <c r="N27" s="15" t="s">
        <v>34</v>
      </c>
      <c r="O27" s="27">
        <v>16.894269229314101</v>
      </c>
      <c r="P27" s="174">
        <v>0.72211751979633998</v>
      </c>
      <c r="Q27" s="27">
        <v>14.5303345043842</v>
      </c>
      <c r="R27" s="174">
        <v>0.81567363584639097</v>
      </c>
      <c r="S27" s="27">
        <v>23.403352098013801</v>
      </c>
      <c r="T27" s="174">
        <v>0.97807569169373498</v>
      </c>
      <c r="U27" s="27">
        <v>17.1491555403409</v>
      </c>
      <c r="V27" s="174">
        <v>0.901566020304718</v>
      </c>
      <c r="W27" s="27">
        <v>3.5831259381690601</v>
      </c>
      <c r="X27" s="43">
        <v>0.414043440544065</v>
      </c>
      <c r="Y27" s="44"/>
      <c r="AB27" s="15" t="s">
        <v>34</v>
      </c>
      <c r="AC27" s="27">
        <v>5.3512495645370404</v>
      </c>
      <c r="AD27" s="174">
        <v>1.01090887085813</v>
      </c>
      <c r="AE27" s="27">
        <v>9.2647819033732208</v>
      </c>
      <c r="AF27" s="174">
        <v>1.5475212829967799</v>
      </c>
      <c r="AG27" s="27">
        <v>25.4466200085614</v>
      </c>
      <c r="AH27" s="174">
        <v>2.51335705584779</v>
      </c>
      <c r="AI27" s="27">
        <v>32.547861087946103</v>
      </c>
      <c r="AJ27" s="174">
        <v>2.3107922120675601</v>
      </c>
      <c r="AK27" s="27">
        <v>12.6869615200585</v>
      </c>
      <c r="AL27" s="43">
        <v>1.50087668088171</v>
      </c>
      <c r="AM27" s="44"/>
    </row>
    <row r="28" spans="1:39" x14ac:dyDescent="0.2">
      <c r="A28" s="15" t="s">
        <v>35</v>
      </c>
      <c r="B28" s="16">
        <v>54.116443551075797</v>
      </c>
      <c r="C28" s="42">
        <v>1.3850033185756001</v>
      </c>
      <c r="D28" s="16">
        <v>8.5615819207244801</v>
      </c>
      <c r="E28" s="42">
        <v>0.91278671401703704</v>
      </c>
      <c r="F28" s="16">
        <v>16.050227201907799</v>
      </c>
      <c r="G28" s="53">
        <v>1.1317976868700701</v>
      </c>
      <c r="H28" s="54">
        <v>7.0203843236937402</v>
      </c>
      <c r="I28" s="53">
        <v>0.70611819193390601</v>
      </c>
      <c r="J28" s="54">
        <v>0.63967978583303597</v>
      </c>
      <c r="K28" s="55">
        <v>0.25910674330725703</v>
      </c>
      <c r="L28" s="44"/>
      <c r="N28" s="15" t="s">
        <v>35</v>
      </c>
      <c r="O28" s="27">
        <v>14.295217510210099</v>
      </c>
      <c r="P28" s="174">
        <v>0.61645460349452597</v>
      </c>
      <c r="Q28" s="27">
        <v>9.9312179804565393</v>
      </c>
      <c r="R28" s="174">
        <v>0.72919082399669599</v>
      </c>
      <c r="S28" s="27">
        <v>34.305725689488703</v>
      </c>
      <c r="T28" s="174">
        <v>1.1868774933422801</v>
      </c>
      <c r="U28" s="27">
        <v>26.179458330463401</v>
      </c>
      <c r="V28" s="174">
        <v>1.02103176109773</v>
      </c>
      <c r="W28" s="27">
        <v>2.9761920004219702</v>
      </c>
      <c r="X28" s="43">
        <v>0.41441877377513398</v>
      </c>
      <c r="Y28" s="44"/>
      <c r="AB28" s="15" t="s">
        <v>35</v>
      </c>
      <c r="AC28" s="27">
        <v>3.1164641554286701</v>
      </c>
      <c r="AD28" s="174">
        <v>0.61096158269521905</v>
      </c>
      <c r="AE28" s="27">
        <v>5.0210675091560404</v>
      </c>
      <c r="AF28" s="174">
        <v>1.20294442628411</v>
      </c>
      <c r="AG28" s="27">
        <v>32.7754216731295</v>
      </c>
      <c r="AH28" s="174">
        <v>2.4520185903496001</v>
      </c>
      <c r="AI28" s="27">
        <v>43.109368469746201</v>
      </c>
      <c r="AJ28" s="174">
        <v>2.6303173413384302</v>
      </c>
      <c r="AK28" s="27">
        <v>7.51294438513185</v>
      </c>
      <c r="AL28" s="43">
        <v>1.63589571706768</v>
      </c>
      <c r="AM28" s="44"/>
    </row>
    <row r="29" spans="1:39" x14ac:dyDescent="0.2">
      <c r="A29" s="15" t="s">
        <v>36</v>
      </c>
      <c r="B29" s="16" t="s">
        <v>76</v>
      </c>
      <c r="C29" s="42" t="s">
        <v>76</v>
      </c>
      <c r="D29" s="16" t="s">
        <v>76</v>
      </c>
      <c r="E29" s="42" t="s">
        <v>76</v>
      </c>
      <c r="F29" s="16" t="s">
        <v>76</v>
      </c>
      <c r="G29" s="53" t="s">
        <v>76</v>
      </c>
      <c r="H29" s="54" t="s">
        <v>76</v>
      </c>
      <c r="I29" s="53" t="s">
        <v>76</v>
      </c>
      <c r="J29" s="54" t="s">
        <v>76</v>
      </c>
      <c r="K29" s="55" t="s">
        <v>76</v>
      </c>
      <c r="L29" s="44"/>
      <c r="N29" s="15" t="s">
        <v>36</v>
      </c>
      <c r="O29" s="27" t="s">
        <v>76</v>
      </c>
      <c r="P29" s="174" t="s">
        <v>76</v>
      </c>
      <c r="Q29" s="27" t="s">
        <v>76</v>
      </c>
      <c r="R29" s="174" t="s">
        <v>76</v>
      </c>
      <c r="S29" s="27" t="s">
        <v>76</v>
      </c>
      <c r="T29" s="174" t="s">
        <v>76</v>
      </c>
      <c r="U29" s="27" t="s">
        <v>76</v>
      </c>
      <c r="V29" s="174" t="s">
        <v>76</v>
      </c>
      <c r="W29" s="27" t="s">
        <v>76</v>
      </c>
      <c r="X29" s="43" t="s">
        <v>76</v>
      </c>
      <c r="Y29" s="44"/>
      <c r="AB29" s="15" t="s">
        <v>36</v>
      </c>
      <c r="AC29" s="27" t="s">
        <v>76</v>
      </c>
      <c r="AD29" s="174" t="s">
        <v>76</v>
      </c>
      <c r="AE29" s="27" t="s">
        <v>76</v>
      </c>
      <c r="AF29" s="174" t="s">
        <v>76</v>
      </c>
      <c r="AG29" s="27" t="s">
        <v>76</v>
      </c>
      <c r="AH29" s="174" t="s">
        <v>76</v>
      </c>
      <c r="AI29" s="27" t="s">
        <v>76</v>
      </c>
      <c r="AJ29" s="174" t="s">
        <v>76</v>
      </c>
      <c r="AK29" s="27" t="s">
        <v>76</v>
      </c>
      <c r="AL29" s="43" t="s">
        <v>76</v>
      </c>
      <c r="AM29" s="44"/>
    </row>
    <row r="30" spans="1:39" x14ac:dyDescent="0.2">
      <c r="A30" s="15" t="s">
        <v>37</v>
      </c>
      <c r="B30" s="16">
        <v>8.7428976443792994</v>
      </c>
      <c r="C30" s="42">
        <v>0.68857911065072297</v>
      </c>
      <c r="D30" s="16">
        <v>22.007926482853001</v>
      </c>
      <c r="E30" s="42">
        <v>1.1683509941235499</v>
      </c>
      <c r="F30" s="16">
        <v>34.939586609696399</v>
      </c>
      <c r="G30" s="53">
        <v>1.2466172122139101</v>
      </c>
      <c r="H30" s="54">
        <v>22.127678842225802</v>
      </c>
      <c r="I30" s="53">
        <v>1.1270814846799599</v>
      </c>
      <c r="J30" s="54">
        <v>2.7221129709069101</v>
      </c>
      <c r="K30" s="55">
        <v>0.53901345039655102</v>
      </c>
      <c r="L30" s="44"/>
      <c r="N30" s="15" t="s">
        <v>37</v>
      </c>
      <c r="O30" s="27">
        <v>4.8725094016798902</v>
      </c>
      <c r="P30" s="174">
        <v>0.922536747582959</v>
      </c>
      <c r="Q30" s="27">
        <v>8.6854540671077594</v>
      </c>
      <c r="R30" s="174">
        <v>1.05576415917692</v>
      </c>
      <c r="S30" s="27">
        <v>32.093852391769701</v>
      </c>
      <c r="T30" s="174">
        <v>1.7243795190740701</v>
      </c>
      <c r="U30" s="27">
        <v>41.783601881279601</v>
      </c>
      <c r="V30" s="174">
        <v>1.65228083634905</v>
      </c>
      <c r="W30" s="27">
        <v>9.1548912162517393</v>
      </c>
      <c r="X30" s="43">
        <v>0.98478808180314903</v>
      </c>
      <c r="Y30" s="44"/>
      <c r="AB30" s="15" t="s">
        <v>37</v>
      </c>
      <c r="AC30" s="27">
        <v>3.3788603692813899</v>
      </c>
      <c r="AD30" s="174">
        <v>0.55375139937125295</v>
      </c>
      <c r="AE30" s="27">
        <v>6.5467535529880596</v>
      </c>
      <c r="AF30" s="174">
        <v>0.91939804026740002</v>
      </c>
      <c r="AG30" s="27">
        <v>25.204818151940401</v>
      </c>
      <c r="AH30" s="174">
        <v>1.19310941727794</v>
      </c>
      <c r="AI30" s="27">
        <v>46.620608388763401</v>
      </c>
      <c r="AJ30" s="174">
        <v>1.56280964099173</v>
      </c>
      <c r="AK30" s="27">
        <v>16.023196905442799</v>
      </c>
      <c r="AL30" s="43">
        <v>1.2293624718349501</v>
      </c>
      <c r="AM30" s="44"/>
    </row>
    <row r="31" spans="1:39" x14ac:dyDescent="0.2">
      <c r="A31" s="15" t="s">
        <v>38</v>
      </c>
      <c r="B31" s="16">
        <v>26.000080319343301</v>
      </c>
      <c r="C31" s="42">
        <v>2.0032867645754302</v>
      </c>
      <c r="D31" s="16">
        <v>26.100757369483599</v>
      </c>
      <c r="E31" s="42">
        <v>2.3530551031782698</v>
      </c>
      <c r="F31" s="16">
        <v>25.9716650154459</v>
      </c>
      <c r="G31" s="53">
        <v>2.2516783007102399</v>
      </c>
      <c r="H31" s="54">
        <v>7.6059195628894196</v>
      </c>
      <c r="I31" s="53">
        <v>1.33271598220517</v>
      </c>
      <c r="J31" s="54">
        <v>0.52339470255575804</v>
      </c>
      <c r="K31" s="55">
        <v>0.368339616729842</v>
      </c>
      <c r="L31" s="44"/>
      <c r="N31" s="15" t="s">
        <v>38</v>
      </c>
      <c r="O31" s="27">
        <v>6.9287128678624903</v>
      </c>
      <c r="P31" s="174">
        <v>0.61206628268516605</v>
      </c>
      <c r="Q31" s="27">
        <v>16.460576164681701</v>
      </c>
      <c r="R31" s="174">
        <v>1.21162637612094</v>
      </c>
      <c r="S31" s="27">
        <v>39.152594939562903</v>
      </c>
      <c r="T31" s="174">
        <v>1.54218720114435</v>
      </c>
      <c r="U31" s="27">
        <v>27.0649067355169</v>
      </c>
      <c r="V31" s="174">
        <v>1.64979486335104</v>
      </c>
      <c r="W31" s="27">
        <v>4.1203901926569104</v>
      </c>
      <c r="X31" s="43">
        <v>0.58593996026787099</v>
      </c>
      <c r="Y31" s="44"/>
      <c r="AB31" s="15" t="s">
        <v>38</v>
      </c>
      <c r="AC31" s="27">
        <v>3.6284422949931998</v>
      </c>
      <c r="AD31" s="174">
        <v>0.51361005511112301</v>
      </c>
      <c r="AE31" s="27">
        <v>10.800429995719201</v>
      </c>
      <c r="AF31" s="174">
        <v>0.97458772934150395</v>
      </c>
      <c r="AG31" s="27">
        <v>34.236644685610301</v>
      </c>
      <c r="AH31" s="174">
        <v>1.56897965525073</v>
      </c>
      <c r="AI31" s="27">
        <v>38.293207933227499</v>
      </c>
      <c r="AJ31" s="174">
        <v>1.65614334476006</v>
      </c>
      <c r="AK31" s="27">
        <v>9.4893819198731002</v>
      </c>
      <c r="AL31" s="43">
        <v>0.98880628444773</v>
      </c>
      <c r="AM31" s="44"/>
    </row>
    <row r="32" spans="1:39" x14ac:dyDescent="0.2">
      <c r="A32" s="15"/>
      <c r="B32"/>
      <c r="C32"/>
      <c r="D32"/>
      <c r="E32"/>
      <c r="F32"/>
      <c r="K32" s="38"/>
      <c r="L32" s="44"/>
      <c r="N32" s="15"/>
      <c r="O32" s="7"/>
      <c r="P32" s="7"/>
      <c r="Q32" s="7"/>
      <c r="R32" s="7"/>
      <c r="S32" s="7"/>
      <c r="T32" s="7"/>
      <c r="U32" s="7"/>
      <c r="V32" s="7"/>
      <c r="W32" s="7"/>
      <c r="X32" s="13"/>
      <c r="Y32" s="44"/>
      <c r="AB32" s="15"/>
      <c r="AC32" s="7"/>
      <c r="AD32" s="7"/>
      <c r="AE32" s="7"/>
      <c r="AF32" s="7"/>
      <c r="AG32" s="7"/>
      <c r="AH32" s="7"/>
      <c r="AI32" s="7"/>
      <c r="AJ32" s="7"/>
      <c r="AK32" s="7"/>
      <c r="AL32" s="13"/>
      <c r="AM32" s="44"/>
    </row>
    <row r="33" spans="1:39" x14ac:dyDescent="0.2">
      <c r="A33" s="14" t="s">
        <v>39</v>
      </c>
      <c r="B33"/>
      <c r="C33"/>
      <c r="D33"/>
      <c r="E33"/>
      <c r="F33"/>
      <c r="K33" s="38"/>
      <c r="L33" s="44"/>
      <c r="N33" s="14" t="s">
        <v>39</v>
      </c>
      <c r="O33" s="7"/>
      <c r="P33" s="7"/>
      <c r="Q33" s="7"/>
      <c r="R33" s="7"/>
      <c r="S33" s="7"/>
      <c r="T33" s="7"/>
      <c r="U33" s="7"/>
      <c r="V33" s="7"/>
      <c r="W33" s="7"/>
      <c r="X33" s="13"/>
      <c r="Y33" s="44"/>
      <c r="AB33" s="14" t="s">
        <v>39</v>
      </c>
      <c r="AC33" s="7"/>
      <c r="AD33" s="7"/>
      <c r="AE33" s="7"/>
      <c r="AF33" s="7"/>
      <c r="AG33" s="7"/>
      <c r="AH33" s="7"/>
      <c r="AI33" s="7"/>
      <c r="AJ33" s="7"/>
      <c r="AK33" s="7"/>
      <c r="AL33" s="13"/>
      <c r="AM33" s="44"/>
    </row>
    <row r="34" spans="1:39" x14ac:dyDescent="0.2">
      <c r="A34" s="15" t="s">
        <v>40</v>
      </c>
      <c r="B34" s="16">
        <v>21.1488457290023</v>
      </c>
      <c r="C34" s="42">
        <v>0.89524922129328599</v>
      </c>
      <c r="D34" s="16">
        <v>23.219903545394899</v>
      </c>
      <c r="E34" s="42">
        <v>1.12306050047592</v>
      </c>
      <c r="F34" s="16">
        <v>30.522755426333099</v>
      </c>
      <c r="G34" s="53">
        <v>1.59705257758666</v>
      </c>
      <c r="H34" s="54">
        <v>15.527575774075601</v>
      </c>
      <c r="I34" s="53">
        <v>1.3297352656979</v>
      </c>
      <c r="J34" s="54">
        <v>1.4821273551280101</v>
      </c>
      <c r="K34" s="55">
        <v>0.35255727965502398</v>
      </c>
      <c r="L34" s="44"/>
      <c r="N34" s="15" t="s">
        <v>40</v>
      </c>
      <c r="O34" s="27">
        <v>5.1562338666975904</v>
      </c>
      <c r="P34" s="174">
        <v>0.50887829633075998</v>
      </c>
      <c r="Q34" s="27">
        <v>13.653391302555301</v>
      </c>
      <c r="R34" s="174">
        <v>1.03242177808638</v>
      </c>
      <c r="S34" s="27">
        <v>35.827466407225501</v>
      </c>
      <c r="T34" s="174">
        <v>1.3740897049390901</v>
      </c>
      <c r="U34" s="27">
        <v>35.853173154341498</v>
      </c>
      <c r="V34" s="174">
        <v>1.5628902933630899</v>
      </c>
      <c r="W34" s="27">
        <v>6.7266199665443498</v>
      </c>
      <c r="X34" s="43">
        <v>0.72389302912804798</v>
      </c>
      <c r="Y34" s="44"/>
      <c r="AB34" s="15" t="s">
        <v>40</v>
      </c>
      <c r="AC34" s="27">
        <v>2.6441698892224199</v>
      </c>
      <c r="AD34" s="174">
        <v>0.46871819511343799</v>
      </c>
      <c r="AE34" s="27">
        <v>6.3250363679809203</v>
      </c>
      <c r="AF34" s="174">
        <v>0.84448069676639304</v>
      </c>
      <c r="AG34" s="27">
        <v>27.544820991511799</v>
      </c>
      <c r="AH34" s="174">
        <v>1.4274320229341999</v>
      </c>
      <c r="AI34" s="27">
        <v>48.203798638245097</v>
      </c>
      <c r="AJ34" s="174">
        <v>1.74339622878551</v>
      </c>
      <c r="AK34" s="27">
        <v>13.078877768644601</v>
      </c>
      <c r="AL34" s="43">
        <v>1.25461076796003</v>
      </c>
      <c r="AM34" s="44"/>
    </row>
    <row r="35" spans="1:39" x14ac:dyDescent="0.2">
      <c r="A35" s="15" t="s">
        <v>41</v>
      </c>
      <c r="B35" s="16">
        <v>17.077849917026398</v>
      </c>
      <c r="C35" s="42">
        <v>1.1632011815549601</v>
      </c>
      <c r="D35" s="16">
        <v>24.910309115723901</v>
      </c>
      <c r="E35" s="42">
        <v>1.60901045265243</v>
      </c>
      <c r="F35" s="16">
        <v>33.847499018527998</v>
      </c>
      <c r="G35" s="53">
        <v>1.7917260499837699</v>
      </c>
      <c r="H35" s="54">
        <v>14.2957042054861</v>
      </c>
      <c r="I35" s="53">
        <v>1.4745998892133501</v>
      </c>
      <c r="J35" s="54">
        <v>1.3126345653092799</v>
      </c>
      <c r="K35" s="55">
        <v>0.62032661069267303</v>
      </c>
      <c r="L35" s="44"/>
      <c r="N35" s="15" t="s">
        <v>41</v>
      </c>
      <c r="O35" s="27">
        <v>7.4201590084778104</v>
      </c>
      <c r="P35" s="174">
        <v>0.70992223356528605</v>
      </c>
      <c r="Q35" s="27">
        <v>10.188517050911599</v>
      </c>
      <c r="R35" s="174">
        <v>1.0617177348906801</v>
      </c>
      <c r="S35" s="27">
        <v>35.305525482112898</v>
      </c>
      <c r="T35" s="174">
        <v>1.56527549012398</v>
      </c>
      <c r="U35" s="27">
        <v>36.8380854013648</v>
      </c>
      <c r="V35" s="174">
        <v>1.5540916461146399</v>
      </c>
      <c r="W35" s="27">
        <v>6.6393469197184896</v>
      </c>
      <c r="X35" s="43">
        <v>0.75869079518495897</v>
      </c>
      <c r="Y35" s="44"/>
      <c r="AB35" s="15" t="s">
        <v>41</v>
      </c>
      <c r="AC35" s="27">
        <v>4.3377904170467101</v>
      </c>
      <c r="AD35" s="174">
        <v>0.73422685262581799</v>
      </c>
      <c r="AE35" s="27">
        <v>6.2167932881561301</v>
      </c>
      <c r="AF35" s="174">
        <v>0.99476832942535498</v>
      </c>
      <c r="AG35" s="27">
        <v>29.206389736417702</v>
      </c>
      <c r="AH35" s="174">
        <v>2.0428759225084101</v>
      </c>
      <c r="AI35" s="27">
        <v>44.409455512820401</v>
      </c>
      <c r="AJ35" s="174">
        <v>2.29169716866457</v>
      </c>
      <c r="AK35" s="27">
        <v>13.222255505265499</v>
      </c>
      <c r="AL35" s="43">
        <v>1.3312585432922699</v>
      </c>
      <c r="AM35" s="44"/>
    </row>
    <row r="36" spans="1:39" x14ac:dyDescent="0.2">
      <c r="A36" s="15" t="s">
        <v>42</v>
      </c>
      <c r="B36" s="16">
        <v>28.9572850190401</v>
      </c>
      <c r="C36" s="42">
        <v>1.31332175178334</v>
      </c>
      <c r="D36" s="16">
        <v>23.5609411635944</v>
      </c>
      <c r="E36" s="42">
        <v>2.1137058123796</v>
      </c>
      <c r="F36" s="16">
        <v>31.3414856662273</v>
      </c>
      <c r="G36" s="42">
        <v>2.1330617742450402</v>
      </c>
      <c r="H36" s="16">
        <v>11.4574694363665</v>
      </c>
      <c r="I36" s="42">
        <v>1.16173688946603</v>
      </c>
      <c r="J36" s="16">
        <v>0.92674221947180901</v>
      </c>
      <c r="K36" s="43">
        <v>0.47287693549056098</v>
      </c>
      <c r="L36" s="44"/>
      <c r="N36" s="15" t="s">
        <v>42</v>
      </c>
      <c r="O36" s="27">
        <v>9.0187293237912201</v>
      </c>
      <c r="P36" s="174">
        <v>0.90792104977106503</v>
      </c>
      <c r="Q36" s="27">
        <v>14.754869318956001</v>
      </c>
      <c r="R36" s="174">
        <v>1.9810245043438299</v>
      </c>
      <c r="S36" s="27">
        <v>38.322114638692803</v>
      </c>
      <c r="T36" s="174">
        <v>1.8186861044124101</v>
      </c>
      <c r="U36" s="27">
        <v>31.571751009597101</v>
      </c>
      <c r="V36" s="174">
        <v>2.0151492401377502</v>
      </c>
      <c r="W36" s="27">
        <v>4.69934921293311</v>
      </c>
      <c r="X36" s="43">
        <v>0.85750776646164195</v>
      </c>
      <c r="Y36" s="44"/>
      <c r="AB36" s="15" t="s">
        <v>42</v>
      </c>
      <c r="AC36" s="27">
        <v>3.7093396889595298</v>
      </c>
      <c r="AD36" s="174">
        <v>0.87542550971198396</v>
      </c>
      <c r="AE36" s="27">
        <v>4.9444417401711496</v>
      </c>
      <c r="AF36" s="174">
        <v>1.62676332006501</v>
      </c>
      <c r="AG36" s="27">
        <v>33.662302749649797</v>
      </c>
      <c r="AH36" s="174">
        <v>3.30245047366299</v>
      </c>
      <c r="AI36" s="27">
        <v>47.447418608255497</v>
      </c>
      <c r="AJ36" s="174">
        <v>3.5602598851979002</v>
      </c>
      <c r="AK36" s="27">
        <v>9.5882506722843708</v>
      </c>
      <c r="AL36" s="43">
        <v>2.2019802875975301</v>
      </c>
      <c r="AM36" s="44"/>
    </row>
    <row r="37" spans="1:39" x14ac:dyDescent="0.2">
      <c r="A37" s="15" t="s">
        <v>43</v>
      </c>
      <c r="B37" s="16">
        <v>17.711042008890502</v>
      </c>
      <c r="C37" s="42">
        <v>1.1008066073196701</v>
      </c>
      <c r="D37" s="16">
        <v>24.838385736458299</v>
      </c>
      <c r="E37" s="42">
        <v>1.5381696238935101</v>
      </c>
      <c r="F37" s="16">
        <v>33.713924667293703</v>
      </c>
      <c r="G37" s="42">
        <v>1.71930616130611</v>
      </c>
      <c r="H37" s="16">
        <v>14.1444219437263</v>
      </c>
      <c r="I37" s="42">
        <v>1.397113163625</v>
      </c>
      <c r="J37" s="16">
        <v>1.29206591203605</v>
      </c>
      <c r="K37" s="43">
        <v>0.59038714897278199</v>
      </c>
      <c r="L37" s="44"/>
      <c r="N37" s="15" t="s">
        <v>43</v>
      </c>
      <c r="O37" s="27">
        <v>7.4773698914416702</v>
      </c>
      <c r="P37" s="174">
        <v>0.68608893604822596</v>
      </c>
      <c r="Q37" s="27">
        <v>10.3519412323043</v>
      </c>
      <c r="R37" s="174">
        <v>1.0484462033752799</v>
      </c>
      <c r="S37" s="27">
        <v>35.413485530872698</v>
      </c>
      <c r="T37" s="174">
        <v>1.5159145575206501</v>
      </c>
      <c r="U37" s="27">
        <v>36.6496097130264</v>
      </c>
      <c r="V37" s="174">
        <v>1.51974729577839</v>
      </c>
      <c r="W37" s="27">
        <v>6.5699167666061502</v>
      </c>
      <c r="X37" s="43">
        <v>0.73319778383976097</v>
      </c>
      <c r="Y37" s="44"/>
      <c r="AB37" s="15" t="s">
        <v>43</v>
      </c>
      <c r="AC37" s="27">
        <v>4.3227553414812503</v>
      </c>
      <c r="AD37" s="174">
        <v>0.71813102361076198</v>
      </c>
      <c r="AE37" s="27">
        <v>6.1863535085285104</v>
      </c>
      <c r="AF37" s="174">
        <v>0.97988038725899596</v>
      </c>
      <c r="AG37" s="27">
        <v>29.3129931436108</v>
      </c>
      <c r="AH37" s="174">
        <v>2.0188795507689399</v>
      </c>
      <c r="AI37" s="27">
        <v>44.482135840272598</v>
      </c>
      <c r="AJ37" s="174">
        <v>2.2551041475513398</v>
      </c>
      <c r="AK37" s="27">
        <v>13.135315455986801</v>
      </c>
      <c r="AL37" s="43">
        <v>1.3105669155945601</v>
      </c>
      <c r="AM37" s="44"/>
    </row>
    <row r="38" spans="1:39" x14ac:dyDescent="0.2">
      <c r="A38" s="20"/>
      <c r="B38"/>
      <c r="C38"/>
      <c r="D38"/>
      <c r="E38"/>
      <c r="F38"/>
      <c r="G38"/>
      <c r="H38"/>
      <c r="I38"/>
      <c r="J38"/>
      <c r="K38" s="13"/>
      <c r="L38" s="44"/>
      <c r="N38" s="20"/>
      <c r="O38" s="7"/>
      <c r="P38" s="7"/>
      <c r="Q38" s="7"/>
      <c r="R38" s="7"/>
      <c r="S38" s="7"/>
      <c r="T38" s="7"/>
      <c r="U38" s="7"/>
      <c r="V38" s="7"/>
      <c r="W38" s="7"/>
      <c r="X38" s="13"/>
      <c r="Y38" s="44"/>
      <c r="AB38" s="20"/>
      <c r="AC38" s="7"/>
      <c r="AD38" s="7"/>
      <c r="AE38" s="7"/>
      <c r="AF38" s="7"/>
      <c r="AG38" s="7"/>
      <c r="AH38" s="7"/>
      <c r="AI38" s="7"/>
      <c r="AJ38" s="7"/>
      <c r="AK38" s="7"/>
      <c r="AL38" s="13"/>
      <c r="AM38" s="44"/>
    </row>
    <row r="39" spans="1:39" x14ac:dyDescent="0.2">
      <c r="A39" s="14" t="s">
        <v>44</v>
      </c>
      <c r="B39" s="64">
        <f>AVERAGE(B12:B19,B20:B31,B34,B37)</f>
        <v>25.31146678905111</v>
      </c>
      <c r="C39" s="143">
        <f>SQRT(SUMSQ(C12:C19,C20:C31,C34,C37)/(COUNT(C12:C19,C20:C31,C34,C37)*COUNT(C12:C19,C20:C31,C34,C37)))</f>
        <v>0.33356417568286556</v>
      </c>
      <c r="D39" s="64">
        <f>AVERAGE(D12:D19,D20:D31,D34,D37)</f>
        <v>17.683133189824204</v>
      </c>
      <c r="E39" s="143">
        <f>SQRT(SUMSQ(E12:E19,E20:E31,E34,E37)/(COUNT(E12:E19,E20:E31,E34,E37)*COUNT(E12:E19,E20:E31,E34,E37)))</f>
        <v>0.35537477878254753</v>
      </c>
      <c r="F39" s="64">
        <f>AVERAGE(F12:F19,F20:F31,F34,F37)</f>
        <v>26.363945759139568</v>
      </c>
      <c r="G39" s="143">
        <f>SQRT(SUMSQ(G12:G19,G20:G31,G34,G37)/(COUNT(G12:G19,G20:G31,G34,G37)*COUNT(G12:G19,G20:G31,G34,G37)))</f>
        <v>0.38747228105440712</v>
      </c>
      <c r="H39" s="64">
        <f>AVERAGE(H12:H19,H20:H31,H34,H37)</f>
        <v>14.200618622490744</v>
      </c>
      <c r="I39" s="143">
        <f>SQRT(SUMSQ(I12:I19,I20:I31,I34,I37)/(COUNT(I12:I19,I20:I31,I34,I37)*COUNT(I12:I19,I20:I31,I34,I37)))</f>
        <v>0.27001595842461584</v>
      </c>
      <c r="J39" s="64">
        <f>AVERAGE(J12:J19,J20:J31,J34,J37)</f>
        <v>1.5631436427880501</v>
      </c>
      <c r="K39" s="55">
        <f>SQRT(SUMSQ(K12:K19,K20:K31,K34,K37)/(COUNT(K12:K19,K20:K31,K34,K37)*COUNT(K12:K19,K20:K31,K34,K37)))</f>
        <v>0.11252656928860018</v>
      </c>
      <c r="L39" s="44"/>
      <c r="N39" s="21" t="s">
        <v>44</v>
      </c>
      <c r="O39" s="22">
        <f>AVERAGE(O12:O19,O20:O31,O34,O37)</f>
        <v>8.8698626902289863</v>
      </c>
      <c r="P39" s="45">
        <f>SQRT(SUMSQ(P12:P19,P20:P31,P34,P37)/(COUNT(P12:P19,P20:P31,P34,P37)*COUNT(P12:P19,P20:P31,P34,P37)))</f>
        <v>0.1558385905282734</v>
      </c>
      <c r="Q39" s="22">
        <f>AVERAGE(Q12:Q19,Q20:Q31,Q34,Q37)</f>
        <v>11.576511503499228</v>
      </c>
      <c r="R39" s="45">
        <f>SQRT(SUMSQ(R12:R19,R20:R31,R34,R37)/(COUNT(R12:R19,R20:R31,R34,R37)*COUNT(R12:R19,R20:R31,R34,R37)))</f>
        <v>0.22120532748930702</v>
      </c>
      <c r="S39" s="22">
        <f>AVERAGE(S12:S19,S20:S31,S34,S37)</f>
        <v>33.073795753497535</v>
      </c>
      <c r="T39" s="45">
        <f>SQRT(SUMSQ(T12:T19,T20:T31,T34,T37)/(COUNT(T12:T19,T20:T31,T34,T37)*COUNT(T12:T19,T20:T31,T34,T37)))</f>
        <v>0.32685509144233499</v>
      </c>
      <c r="U39" s="22">
        <f>AVERAGE(U12:U19,U20:U31,U34,U37)</f>
        <v>31.899265759025912</v>
      </c>
      <c r="V39" s="45">
        <f>SQRT(SUMSQ(V12:V19,V20:V31,V34,V37)/(COUNT(V12:V19,V20:V31,V34,V37)*COUNT(V12:V19,V20:V31,V34,V37)))</f>
        <v>0.32874583482574632</v>
      </c>
      <c r="W39" s="22">
        <f>AVERAGE(W12:W19,W20:W31,W34,W37)</f>
        <v>5.7016627243216051</v>
      </c>
      <c r="X39" s="46">
        <f>SQRT(SUMSQ(X12:X19,X20:X31,X34,X37)/(COUNT(X12:X19,X20:X31,X34,X37)*COUNT(X12:X19,X20:X31,X34,X37)))</f>
        <v>0.16249288744828949</v>
      </c>
      <c r="Y39" s="44"/>
      <c r="AB39" s="21" t="s">
        <v>44</v>
      </c>
      <c r="AC39" s="22">
        <f>AVERAGE(AC12:AC19,AC20:AC31,AC34,AC37)</f>
        <v>4.6131380988178865</v>
      </c>
      <c r="AD39" s="45">
        <f>SQRT(SUMSQ(AD12:AD19,AD20:AD31,AD34,AD37)/(COUNT(AD12:AD19,AD20:AD31,AD34,AD37)*COUNT(AD12:AD19,AD20:AD31,AD34,AD37)))</f>
        <v>0.15830802031132093</v>
      </c>
      <c r="AE39" s="22">
        <f>AVERAGE(AE12:AE19,AE20:AE31,AE34,AE37)</f>
        <v>6.6460506353270947</v>
      </c>
      <c r="AF39" s="45">
        <f>SQRT(SUMSQ(AF12:AF19,AF20:AF31,AF34,AF37)/(COUNT(AF12:AF19,AF20:AF31,AF34,AF37)*COUNT(AF12:AF19,AF20:AF31,AF34,AF37)))</f>
        <v>0.22488789917192886</v>
      </c>
      <c r="AG39" s="22">
        <f>AVERAGE(AG12:AG19,AG20:AG31,AG34,AG37)</f>
        <v>28.145405651245412</v>
      </c>
      <c r="AH39" s="45">
        <f>SQRT(SUMSQ(AH12:AH19,AH20:AH31,AH34,AH37)/(COUNT(AH12:AH19,AH20:AH31,AH34,AH37)*COUNT(AH12:AH19,AH20:AH31,AH34,AH37)))</f>
        <v>0.40855099140523621</v>
      </c>
      <c r="AI39" s="22">
        <f>AVERAGE(AI12:AI19,AI20:AI31,AI34,AI37)</f>
        <v>42.894305583706029</v>
      </c>
      <c r="AJ39" s="45">
        <f>SQRT(SUMSQ(AJ12:AJ19,AJ20:AJ31,AJ34,AJ37)/(COUNT(AJ12:AJ19,AJ20:AJ31,AJ34,AJ37)*COUNT(AJ12:AJ19,AJ20:AJ31,AJ34,AJ37)))</f>
        <v>0.44496247089377194</v>
      </c>
      <c r="AK39" s="22">
        <f>AVERAGE(AK12:AK19,AK20:AK31,AK34,AK37)</f>
        <v>12.127112877670845</v>
      </c>
      <c r="AL39" s="46">
        <f>SQRT(SUMSQ(AL12:AL19,AL20:AL31,AL34,AL37)/(COUNT(AL12:AL19,AL20:AL31,AL34,AL37)*COUNT(AL12:AL19,AL20:AL31,AL34,AL37)))</f>
        <v>0.30510800638354174</v>
      </c>
      <c r="AM39" s="44"/>
    </row>
    <row r="40" spans="1:39" x14ac:dyDescent="0.2">
      <c r="A40" s="31"/>
      <c r="B40" s="122"/>
      <c r="C40" s="122"/>
      <c r="D40" s="122"/>
      <c r="E40" s="122"/>
      <c r="F40" s="122"/>
      <c r="G40" s="122"/>
      <c r="H40" s="122"/>
      <c r="I40" s="122"/>
      <c r="J40" s="122"/>
      <c r="K40" s="48"/>
      <c r="L40" s="44"/>
      <c r="N40" s="31"/>
      <c r="O40" s="122"/>
      <c r="P40" s="122"/>
      <c r="Q40" s="122"/>
      <c r="R40" s="122"/>
      <c r="S40" s="122"/>
      <c r="T40" s="122"/>
      <c r="U40" s="122"/>
      <c r="V40" s="122"/>
      <c r="W40" s="122"/>
      <c r="X40" s="48"/>
      <c r="Y40" s="44"/>
      <c r="AB40" s="31"/>
      <c r="AC40" s="122"/>
      <c r="AD40" s="122"/>
      <c r="AE40" s="122"/>
      <c r="AF40" s="122"/>
      <c r="AG40" s="122"/>
      <c r="AH40" s="122"/>
      <c r="AI40" s="122"/>
      <c r="AJ40" s="122"/>
      <c r="AK40" s="122"/>
      <c r="AL40" s="48"/>
      <c r="AM40" s="44"/>
    </row>
    <row r="41" spans="1:39" x14ac:dyDescent="0.2">
      <c r="A41" s="25" t="s">
        <v>45</v>
      </c>
      <c r="B41" s="7"/>
      <c r="C41" s="7"/>
      <c r="D41" s="7"/>
      <c r="E41" s="7"/>
      <c r="F41" s="7"/>
      <c r="G41" s="7"/>
      <c r="H41" s="7"/>
      <c r="I41" s="7"/>
      <c r="J41" s="7"/>
      <c r="K41" s="13"/>
      <c r="L41" s="44"/>
      <c r="N41" s="25" t="s">
        <v>45</v>
      </c>
      <c r="O41" s="7"/>
      <c r="P41" s="7"/>
      <c r="Q41" s="7"/>
      <c r="R41" s="7"/>
      <c r="S41" s="7"/>
      <c r="T41" s="7"/>
      <c r="U41" s="7"/>
      <c r="V41" s="7"/>
      <c r="W41" s="7"/>
      <c r="X41" s="13"/>
      <c r="Y41" s="44"/>
      <c r="AB41" s="25" t="s">
        <v>45</v>
      </c>
      <c r="AC41" s="7"/>
      <c r="AD41" s="7"/>
      <c r="AE41" s="7"/>
      <c r="AF41" s="7"/>
      <c r="AG41" s="7"/>
      <c r="AH41" s="7"/>
      <c r="AI41" s="7"/>
      <c r="AJ41" s="7"/>
      <c r="AK41" s="7"/>
      <c r="AL41" s="13"/>
      <c r="AM41" s="44"/>
    </row>
    <row r="42" spans="1:39" ht="12.75" customHeight="1" x14ac:dyDescent="0.2">
      <c r="A42" s="15" t="s">
        <v>68</v>
      </c>
      <c r="B42" s="27" t="s">
        <v>76</v>
      </c>
      <c r="C42" s="174" t="s">
        <v>76</v>
      </c>
      <c r="D42" s="27" t="s">
        <v>76</v>
      </c>
      <c r="E42" s="174" t="s">
        <v>76</v>
      </c>
      <c r="F42" s="27" t="s">
        <v>76</v>
      </c>
      <c r="G42" s="174" t="s">
        <v>76</v>
      </c>
      <c r="H42" s="27" t="s">
        <v>76</v>
      </c>
      <c r="I42" s="174" t="s">
        <v>76</v>
      </c>
      <c r="J42" s="27" t="s">
        <v>76</v>
      </c>
      <c r="K42" s="43" t="s">
        <v>76</v>
      </c>
      <c r="L42" s="44"/>
      <c r="N42" s="15" t="s">
        <v>68</v>
      </c>
      <c r="O42" s="27" t="s">
        <v>76</v>
      </c>
      <c r="P42" s="174" t="s">
        <v>76</v>
      </c>
      <c r="Q42" s="27" t="s">
        <v>76</v>
      </c>
      <c r="R42" s="174" t="s">
        <v>76</v>
      </c>
      <c r="S42" s="27" t="s">
        <v>76</v>
      </c>
      <c r="T42" s="174" t="s">
        <v>76</v>
      </c>
      <c r="U42" s="27" t="s">
        <v>76</v>
      </c>
      <c r="V42" s="174" t="s">
        <v>76</v>
      </c>
      <c r="W42" s="27" t="s">
        <v>76</v>
      </c>
      <c r="X42" s="43" t="s">
        <v>76</v>
      </c>
      <c r="Y42" s="44"/>
      <c r="AB42" s="15" t="s">
        <v>68</v>
      </c>
      <c r="AC42" s="27" t="s">
        <v>76</v>
      </c>
      <c r="AD42" s="174" t="s">
        <v>76</v>
      </c>
      <c r="AE42" s="27" t="s">
        <v>76</v>
      </c>
      <c r="AF42" s="174" t="s">
        <v>76</v>
      </c>
      <c r="AG42" s="27" t="s">
        <v>76</v>
      </c>
      <c r="AH42" s="174" t="s">
        <v>76</v>
      </c>
      <c r="AI42" s="27" t="s">
        <v>76</v>
      </c>
      <c r="AJ42" s="174" t="s">
        <v>76</v>
      </c>
      <c r="AK42" s="27" t="s">
        <v>76</v>
      </c>
      <c r="AL42" s="43" t="s">
        <v>76</v>
      </c>
      <c r="AM42" s="44"/>
    </row>
    <row r="43" spans="1:39" x14ac:dyDescent="0.2">
      <c r="A43" s="26" t="s">
        <v>316</v>
      </c>
      <c r="B43" s="117">
        <v>43.804034268231199</v>
      </c>
      <c r="C43" s="148">
        <v>3.2595262819359601</v>
      </c>
      <c r="D43" s="117">
        <v>9.8957472044249108</v>
      </c>
      <c r="E43" s="148">
        <v>1.17209531279141</v>
      </c>
      <c r="F43" s="117">
        <v>17.584900815579001</v>
      </c>
      <c r="G43" s="45">
        <v>2.62567947147088</v>
      </c>
      <c r="H43" s="22">
        <v>8.2061096672021598</v>
      </c>
      <c r="I43" s="45">
        <v>1.6592160827570901</v>
      </c>
      <c r="J43" s="22">
        <v>3.1733731669099301</v>
      </c>
      <c r="K43" s="46">
        <v>1.0413155870411901</v>
      </c>
      <c r="L43" s="44"/>
      <c r="N43" s="26" t="s">
        <v>316</v>
      </c>
      <c r="O43" s="117">
        <v>16.3622609010411</v>
      </c>
      <c r="P43" s="148">
        <v>1.56275991697745</v>
      </c>
      <c r="Q43" s="117">
        <v>17.0313193035655</v>
      </c>
      <c r="R43" s="148">
        <v>2.70838766964863</v>
      </c>
      <c r="S43" s="117">
        <v>29.094724838020799</v>
      </c>
      <c r="T43" s="45">
        <v>1.64098425907041</v>
      </c>
      <c r="U43" s="22">
        <v>20.987720050740499</v>
      </c>
      <c r="V43" s="45">
        <v>2.0498593542807102</v>
      </c>
      <c r="W43" s="22">
        <v>5.68936696312492</v>
      </c>
      <c r="X43" s="46">
        <v>1.53023472836969</v>
      </c>
      <c r="Y43" s="44"/>
      <c r="AB43" s="26" t="s">
        <v>316</v>
      </c>
      <c r="AC43" s="117">
        <v>6.70291408152179</v>
      </c>
      <c r="AD43" s="148">
        <v>1.34498007756722</v>
      </c>
      <c r="AE43" s="117">
        <v>15.9483168083605</v>
      </c>
      <c r="AF43" s="148">
        <v>3.2051976126546902</v>
      </c>
      <c r="AG43" s="117">
        <v>29.256054434199399</v>
      </c>
      <c r="AH43" s="45">
        <v>2.0439719912572798</v>
      </c>
      <c r="AI43" s="22">
        <v>29.043549000884202</v>
      </c>
      <c r="AJ43" s="45">
        <v>2.74319429509289</v>
      </c>
      <c r="AK43" s="22">
        <v>6.9517562369544903</v>
      </c>
      <c r="AL43" s="46">
        <v>1.33549442607072</v>
      </c>
      <c r="AM43" s="44"/>
    </row>
    <row r="44" spans="1:39" ht="117" customHeight="1" x14ac:dyDescent="0.2">
      <c r="A44" s="252" t="s">
        <v>47</v>
      </c>
      <c r="B44" s="252"/>
      <c r="C44" s="252"/>
      <c r="D44" s="252"/>
      <c r="E44" s="252"/>
      <c r="F44" s="252"/>
      <c r="G44" s="252"/>
      <c r="H44" s="252"/>
      <c r="I44" s="252"/>
      <c r="J44" s="252"/>
      <c r="K44" s="252"/>
      <c r="N44" s="268" t="s">
        <v>47</v>
      </c>
      <c r="O44" s="268"/>
      <c r="P44" s="268"/>
      <c r="Q44" s="268"/>
      <c r="R44" s="268"/>
      <c r="S44" s="268"/>
      <c r="T44" s="268"/>
      <c r="U44" s="268"/>
      <c r="V44" s="268"/>
      <c r="W44" s="268"/>
      <c r="X44" s="268"/>
      <c r="AB44" s="268" t="s">
        <v>47</v>
      </c>
      <c r="AC44" s="268"/>
      <c r="AD44" s="268"/>
      <c r="AE44" s="268"/>
      <c r="AF44" s="268"/>
      <c r="AG44" s="268"/>
      <c r="AH44" s="268"/>
      <c r="AI44" s="268"/>
      <c r="AJ44" s="268"/>
      <c r="AK44" s="268"/>
      <c r="AL44" s="268"/>
    </row>
    <row r="45" spans="1:39" ht="79.5" customHeight="1" x14ac:dyDescent="0.2">
      <c r="A45" s="252" t="s">
        <v>317</v>
      </c>
      <c r="B45" s="252"/>
      <c r="C45" s="252"/>
      <c r="D45" s="252"/>
      <c r="E45" s="252"/>
      <c r="F45" s="252"/>
      <c r="G45" s="252"/>
      <c r="H45" s="252"/>
      <c r="I45" s="252"/>
      <c r="J45" s="252"/>
      <c r="K45" s="252"/>
      <c r="N45" s="252" t="s">
        <v>317</v>
      </c>
      <c r="O45" s="252"/>
      <c r="P45" s="252"/>
      <c r="Q45" s="252"/>
      <c r="R45" s="252"/>
      <c r="S45" s="252"/>
      <c r="T45" s="252"/>
      <c r="U45" s="252"/>
      <c r="V45" s="252"/>
      <c r="W45" s="252"/>
      <c r="X45" s="252"/>
      <c r="AB45" s="252" t="s">
        <v>317</v>
      </c>
      <c r="AC45" s="252"/>
      <c r="AD45" s="252"/>
      <c r="AE45" s="252"/>
      <c r="AF45" s="252"/>
      <c r="AG45" s="252"/>
      <c r="AH45" s="252"/>
      <c r="AI45" s="252"/>
      <c r="AJ45" s="252"/>
      <c r="AK45" s="252"/>
      <c r="AL45" s="252"/>
    </row>
    <row r="46" spans="1:39" x14ac:dyDescent="0.2">
      <c r="A46" s="28" t="s">
        <v>69</v>
      </c>
      <c r="B46" s="32"/>
      <c r="C46" s="32"/>
      <c r="D46" s="32"/>
      <c r="E46" s="32"/>
      <c r="F46" s="32"/>
      <c r="G46" s="32"/>
      <c r="H46" s="32"/>
      <c r="K46" s="32"/>
      <c r="N46" s="28" t="s">
        <v>69</v>
      </c>
      <c r="O46" s="32"/>
      <c r="P46" s="32"/>
      <c r="Q46" s="32"/>
      <c r="R46" s="32"/>
      <c r="S46" s="32"/>
      <c r="T46" s="32"/>
      <c r="U46" s="32"/>
      <c r="X46" s="32"/>
      <c r="AB46" s="28" t="s">
        <v>69</v>
      </c>
      <c r="AC46" s="32"/>
      <c r="AD46" s="32"/>
      <c r="AE46" s="32"/>
      <c r="AF46" s="32"/>
      <c r="AG46" s="32"/>
      <c r="AH46" s="32"/>
      <c r="AI46" s="32"/>
      <c r="AL46" s="32"/>
    </row>
    <row r="47" spans="1:39" ht="12.75" customHeight="1" x14ac:dyDescent="0.2">
      <c r="A47" s="253" t="s">
        <v>232</v>
      </c>
      <c r="B47" s="253"/>
      <c r="C47" s="253"/>
      <c r="D47" s="253"/>
      <c r="E47" s="253"/>
      <c r="F47" s="253"/>
      <c r="G47" s="253"/>
      <c r="H47" s="253"/>
      <c r="I47" s="253"/>
      <c r="J47" s="253"/>
      <c r="K47" s="253"/>
      <c r="N47" s="253" t="s">
        <v>232</v>
      </c>
      <c r="O47" s="253"/>
      <c r="P47" s="253"/>
      <c r="Q47" s="253"/>
      <c r="R47" s="253"/>
      <c r="S47" s="253"/>
      <c r="T47" s="253"/>
      <c r="U47" s="253"/>
      <c r="V47" s="253"/>
      <c r="W47" s="253"/>
      <c r="X47" s="253"/>
      <c r="AB47" s="253" t="s">
        <v>232</v>
      </c>
      <c r="AC47" s="253"/>
      <c r="AD47" s="253"/>
      <c r="AE47" s="253"/>
      <c r="AF47" s="253"/>
      <c r="AG47" s="253"/>
      <c r="AH47" s="253"/>
      <c r="AI47" s="253"/>
      <c r="AJ47" s="253"/>
      <c r="AK47" s="253"/>
      <c r="AL47" s="253"/>
    </row>
    <row r="48" spans="1:39" x14ac:dyDescent="0.2">
      <c r="A48" s="253"/>
      <c r="B48" s="253"/>
      <c r="C48" s="253"/>
      <c r="D48" s="253"/>
      <c r="E48" s="253"/>
      <c r="F48" s="253"/>
      <c r="G48" s="253"/>
      <c r="H48" s="253"/>
      <c r="I48" s="253"/>
      <c r="J48" s="253"/>
      <c r="K48" s="253"/>
      <c r="N48" s="253"/>
      <c r="O48" s="253"/>
      <c r="P48" s="253"/>
      <c r="Q48" s="253"/>
      <c r="R48" s="253"/>
      <c r="S48" s="253"/>
      <c r="T48" s="253"/>
      <c r="U48" s="253"/>
      <c r="V48" s="253"/>
      <c r="W48" s="253"/>
      <c r="X48" s="253"/>
      <c r="AB48" s="253"/>
      <c r="AC48" s="253"/>
      <c r="AD48" s="253"/>
      <c r="AE48" s="253"/>
      <c r="AF48" s="253"/>
      <c r="AG48" s="253"/>
      <c r="AH48" s="253"/>
      <c r="AI48" s="253"/>
      <c r="AJ48" s="253"/>
      <c r="AK48" s="253"/>
      <c r="AL48" s="253"/>
    </row>
    <row r="49" spans="1:38" x14ac:dyDescent="0.2">
      <c r="A49" s="253"/>
      <c r="B49" s="253"/>
      <c r="C49" s="253"/>
      <c r="D49" s="253"/>
      <c r="E49" s="253"/>
      <c r="F49" s="253"/>
      <c r="G49" s="253"/>
      <c r="H49" s="253"/>
      <c r="I49" s="253"/>
      <c r="J49" s="253"/>
      <c r="K49" s="253"/>
      <c r="N49" s="253"/>
      <c r="O49" s="253"/>
      <c r="P49" s="253"/>
      <c r="Q49" s="253"/>
      <c r="R49" s="253"/>
      <c r="S49" s="253"/>
      <c r="T49" s="253"/>
      <c r="U49" s="253"/>
      <c r="V49" s="253"/>
      <c r="W49" s="253"/>
      <c r="X49" s="253"/>
      <c r="AB49" s="253"/>
      <c r="AC49" s="253"/>
      <c r="AD49" s="253"/>
      <c r="AE49" s="253"/>
      <c r="AF49" s="253"/>
      <c r="AG49" s="253"/>
      <c r="AH49" s="253"/>
      <c r="AI49" s="253"/>
      <c r="AJ49" s="253"/>
      <c r="AK49" s="253"/>
      <c r="AL49" s="253"/>
    </row>
    <row r="50" spans="1:38" x14ac:dyDescent="0.2">
      <c r="A50" s="28" t="s">
        <v>48</v>
      </c>
      <c r="N50" s="28" t="s">
        <v>48</v>
      </c>
      <c r="AB50" s="28" t="s">
        <v>48</v>
      </c>
    </row>
  </sheetData>
  <mergeCells count="30">
    <mergeCell ref="A47:K49"/>
    <mergeCell ref="N47:X49"/>
    <mergeCell ref="AB47:AL49"/>
    <mergeCell ref="AG8:AH8"/>
    <mergeCell ref="AI8:AJ8"/>
    <mergeCell ref="AK8:AL8"/>
    <mergeCell ref="A44:K44"/>
    <mergeCell ref="N44:X44"/>
    <mergeCell ref="AB44:AL44"/>
    <mergeCell ref="Q8:R8"/>
    <mergeCell ref="S8:T8"/>
    <mergeCell ref="U8:V8"/>
    <mergeCell ref="W8:X8"/>
    <mergeCell ref="AC8:AD8"/>
    <mergeCell ref="AE8:AF8"/>
    <mergeCell ref="B8:C8"/>
    <mergeCell ref="A45:K45"/>
    <mergeCell ref="N45:X45"/>
    <mergeCell ref="AB45:AL45"/>
    <mergeCell ref="A2:M4"/>
    <mergeCell ref="N2:AA4"/>
    <mergeCell ref="AB2:AN4"/>
    <mergeCell ref="B7:K7"/>
    <mergeCell ref="O7:X7"/>
    <mergeCell ref="AC7:AL7"/>
    <mergeCell ref="D8:E8"/>
    <mergeCell ref="F8:G8"/>
    <mergeCell ref="H8:I8"/>
    <mergeCell ref="J8:K8"/>
    <mergeCell ref="O8:P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3"/>
  <sheetViews>
    <sheetView zoomScaleNormal="100" workbookViewId="0">
      <selection activeCell="Q70" sqref="Q70"/>
    </sheetView>
  </sheetViews>
  <sheetFormatPr defaultRowHeight="12.75" x14ac:dyDescent="0.2"/>
  <cols>
    <col min="1" max="16384" width="9.140625" style="198"/>
  </cols>
  <sheetData>
    <row r="1" spans="1:9" ht="12.75" customHeight="1" x14ac:dyDescent="0.2">
      <c r="A1" s="297" t="s">
        <v>334</v>
      </c>
      <c r="B1" s="297"/>
      <c r="C1" s="297"/>
      <c r="D1" s="297"/>
      <c r="E1" s="297"/>
      <c r="F1" s="297"/>
      <c r="G1" s="297"/>
      <c r="H1" s="297"/>
      <c r="I1" s="297"/>
    </row>
    <row r="2" spans="1:9" ht="35.25" customHeight="1" x14ac:dyDescent="0.2">
      <c r="A2" s="297"/>
      <c r="B2" s="297"/>
      <c r="C2" s="297"/>
      <c r="D2" s="297"/>
      <c r="E2" s="297"/>
      <c r="F2" s="297"/>
      <c r="G2" s="297"/>
      <c r="H2" s="297"/>
      <c r="I2" s="297"/>
    </row>
    <row r="3" spans="1:9" x14ac:dyDescent="0.2">
      <c r="A3" s="297"/>
      <c r="B3" s="297"/>
      <c r="C3" s="297"/>
      <c r="D3" s="297"/>
      <c r="E3" s="297"/>
      <c r="F3" s="297"/>
      <c r="G3" s="297"/>
      <c r="H3" s="297"/>
      <c r="I3" s="297"/>
    </row>
    <row r="4" spans="1:9" ht="15" customHeight="1" x14ac:dyDescent="0.2">
      <c r="A4" s="297"/>
      <c r="B4" s="297"/>
      <c r="C4" s="297"/>
      <c r="D4" s="297"/>
      <c r="E4" s="297"/>
      <c r="F4" s="297"/>
      <c r="G4" s="297"/>
      <c r="H4" s="297"/>
      <c r="I4" s="297"/>
    </row>
    <row r="5" spans="1:9" ht="15.75" customHeight="1" x14ac:dyDescent="0.2">
      <c r="A5" s="297"/>
      <c r="B5" s="297"/>
      <c r="C5" s="297"/>
      <c r="D5" s="297"/>
      <c r="E5" s="297"/>
      <c r="F5" s="297"/>
      <c r="G5" s="297"/>
      <c r="H5" s="297"/>
      <c r="I5" s="297"/>
    </row>
    <row r="6" spans="1:9" ht="15.75" customHeight="1" x14ac:dyDescent="0.2">
      <c r="A6" s="297"/>
      <c r="B6" s="297"/>
      <c r="C6" s="297"/>
      <c r="D6" s="297"/>
      <c r="E6" s="297"/>
      <c r="F6" s="297"/>
      <c r="G6" s="297"/>
      <c r="H6" s="297"/>
      <c r="I6" s="297"/>
    </row>
    <row r="7" spans="1:9" ht="15.75" customHeight="1" x14ac:dyDescent="0.2">
      <c r="A7" s="297"/>
      <c r="B7" s="297"/>
      <c r="C7" s="297"/>
      <c r="D7" s="297"/>
      <c r="E7" s="297"/>
      <c r="F7" s="297"/>
      <c r="G7" s="297"/>
      <c r="H7" s="297"/>
      <c r="I7" s="297"/>
    </row>
    <row r="8" spans="1:9" ht="15.75" customHeight="1" x14ac:dyDescent="0.2">
      <c r="A8" s="297"/>
      <c r="B8" s="297"/>
      <c r="C8" s="297"/>
      <c r="D8" s="297"/>
      <c r="E8" s="297"/>
      <c r="F8" s="297"/>
      <c r="G8" s="297"/>
      <c r="H8" s="297"/>
      <c r="I8" s="297"/>
    </row>
    <row r="9" spans="1:9" ht="15" customHeight="1" x14ac:dyDescent="0.2">
      <c r="A9" s="297"/>
      <c r="B9" s="297"/>
      <c r="C9" s="297"/>
      <c r="D9" s="297"/>
      <c r="E9" s="297"/>
      <c r="F9" s="297"/>
      <c r="G9" s="297"/>
      <c r="H9" s="297"/>
      <c r="I9" s="297"/>
    </row>
    <row r="10" spans="1:9" ht="15.75" customHeight="1" x14ac:dyDescent="0.2">
      <c r="A10" s="297"/>
      <c r="B10" s="297"/>
      <c r="C10" s="297"/>
      <c r="D10" s="297"/>
      <c r="E10" s="297"/>
      <c r="F10" s="297"/>
      <c r="G10" s="297"/>
      <c r="H10" s="297"/>
      <c r="I10" s="297"/>
    </row>
    <row r="11" spans="1:9" ht="15.75" customHeight="1" x14ac:dyDescent="0.2">
      <c r="A11" s="297"/>
      <c r="B11" s="297"/>
      <c r="C11" s="297"/>
      <c r="D11" s="297"/>
      <c r="E11" s="297"/>
      <c r="F11" s="297"/>
      <c r="G11" s="297"/>
      <c r="H11" s="297"/>
      <c r="I11" s="297"/>
    </row>
    <row r="12" spans="1:9" ht="15" customHeight="1" x14ac:dyDescent="0.2">
      <c r="A12" s="297"/>
      <c r="B12" s="297"/>
      <c r="C12" s="297"/>
      <c r="D12" s="297"/>
      <c r="E12" s="297"/>
      <c r="F12" s="297"/>
      <c r="G12" s="297"/>
      <c r="H12" s="297"/>
      <c r="I12" s="297"/>
    </row>
    <row r="13" spans="1:9" ht="15.75" customHeight="1" x14ac:dyDescent="0.2">
      <c r="A13" s="297"/>
      <c r="B13" s="297"/>
      <c r="C13" s="297"/>
      <c r="D13" s="297"/>
      <c r="E13" s="297"/>
      <c r="F13" s="297"/>
      <c r="G13" s="297"/>
      <c r="H13" s="297"/>
      <c r="I13" s="297"/>
    </row>
    <row r="14" spans="1:9" ht="15.75" customHeight="1" x14ac:dyDescent="0.2">
      <c r="A14" s="297"/>
      <c r="B14" s="297"/>
      <c r="C14" s="297"/>
      <c r="D14" s="297"/>
      <c r="E14" s="297"/>
      <c r="F14" s="297"/>
      <c r="G14" s="297"/>
      <c r="H14" s="297"/>
      <c r="I14" s="297"/>
    </row>
    <row r="15" spans="1:9" ht="15" customHeight="1" x14ac:dyDescent="0.2">
      <c r="A15" s="297"/>
      <c r="B15" s="297"/>
      <c r="C15" s="297"/>
      <c r="D15" s="297"/>
      <c r="E15" s="297"/>
      <c r="F15" s="297"/>
      <c r="G15" s="297"/>
      <c r="H15" s="297"/>
      <c r="I15" s="297"/>
    </row>
    <row r="16" spans="1:9" ht="15.75" customHeight="1" x14ac:dyDescent="0.2">
      <c r="A16" s="297"/>
      <c r="B16" s="297"/>
      <c r="C16" s="297"/>
      <c r="D16" s="297"/>
      <c r="E16" s="297"/>
      <c r="F16" s="297"/>
      <c r="G16" s="297"/>
      <c r="H16" s="297"/>
      <c r="I16" s="297"/>
    </row>
    <row r="17" spans="1:9" x14ac:dyDescent="0.2">
      <c r="A17" s="297"/>
      <c r="B17" s="297"/>
      <c r="C17" s="297"/>
      <c r="D17" s="297"/>
      <c r="E17" s="297"/>
      <c r="F17" s="297"/>
      <c r="G17" s="297"/>
      <c r="H17" s="297"/>
      <c r="I17" s="297"/>
    </row>
    <row r="18" spans="1:9" x14ac:dyDescent="0.2">
      <c r="A18" s="297"/>
      <c r="B18" s="297"/>
      <c r="C18" s="297"/>
      <c r="D18" s="297"/>
      <c r="E18" s="297"/>
      <c r="F18" s="297"/>
      <c r="G18" s="297"/>
      <c r="H18" s="297"/>
      <c r="I18" s="297"/>
    </row>
    <row r="19" spans="1:9" x14ac:dyDescent="0.2">
      <c r="A19" s="297"/>
      <c r="B19" s="297"/>
      <c r="C19" s="297"/>
      <c r="D19" s="297"/>
      <c r="E19" s="297"/>
      <c r="F19" s="297"/>
      <c r="G19" s="297"/>
      <c r="H19" s="297"/>
      <c r="I19" s="297"/>
    </row>
    <row r="20" spans="1:9" x14ac:dyDescent="0.2">
      <c r="A20" s="297"/>
      <c r="B20" s="297"/>
      <c r="C20" s="297"/>
      <c r="D20" s="297"/>
      <c r="E20" s="297"/>
      <c r="F20" s="297"/>
      <c r="G20" s="297"/>
      <c r="H20" s="297"/>
      <c r="I20" s="297"/>
    </row>
    <row r="21" spans="1:9" x14ac:dyDescent="0.2">
      <c r="A21" s="297"/>
      <c r="B21" s="297"/>
      <c r="C21" s="297"/>
      <c r="D21" s="297"/>
      <c r="E21" s="297"/>
      <c r="F21" s="297"/>
      <c r="G21" s="297"/>
      <c r="H21" s="297"/>
      <c r="I21" s="297"/>
    </row>
    <row r="22" spans="1:9" x14ac:dyDescent="0.2">
      <c r="A22" s="297"/>
      <c r="B22" s="297"/>
      <c r="C22" s="297"/>
      <c r="D22" s="297"/>
      <c r="E22" s="297"/>
      <c r="F22" s="297"/>
      <c r="G22" s="297"/>
      <c r="H22" s="297"/>
      <c r="I22" s="297"/>
    </row>
    <row r="23" spans="1:9" x14ac:dyDescent="0.2">
      <c r="A23" s="297"/>
      <c r="B23" s="297"/>
      <c r="C23" s="297"/>
      <c r="D23" s="297"/>
      <c r="E23" s="297"/>
      <c r="F23" s="297"/>
      <c r="G23" s="297"/>
      <c r="H23" s="297"/>
      <c r="I23" s="297"/>
    </row>
    <row r="24" spans="1:9" x14ac:dyDescent="0.2">
      <c r="A24" s="297"/>
      <c r="B24" s="297"/>
      <c r="C24" s="297"/>
      <c r="D24" s="297"/>
      <c r="E24" s="297"/>
      <c r="F24" s="297"/>
      <c r="G24" s="297"/>
      <c r="H24" s="297"/>
      <c r="I24" s="297"/>
    </row>
    <row r="25" spans="1:9" x14ac:dyDescent="0.2">
      <c r="A25" s="297"/>
      <c r="B25" s="297"/>
      <c r="C25" s="297"/>
      <c r="D25" s="297"/>
      <c r="E25" s="297"/>
      <c r="F25" s="297"/>
      <c r="G25" s="297"/>
      <c r="H25" s="297"/>
      <c r="I25" s="297"/>
    </row>
    <row r="26" spans="1:9" x14ac:dyDescent="0.2">
      <c r="A26" s="297"/>
      <c r="B26" s="297"/>
      <c r="C26" s="297"/>
      <c r="D26" s="297"/>
      <c r="E26" s="297"/>
      <c r="F26" s="297"/>
      <c r="G26" s="297"/>
      <c r="H26" s="297"/>
      <c r="I26" s="297"/>
    </row>
    <row r="27" spans="1:9" x14ac:dyDescent="0.2">
      <c r="A27" s="297"/>
      <c r="B27" s="297"/>
      <c r="C27" s="297"/>
      <c r="D27" s="297"/>
      <c r="E27" s="297"/>
      <c r="F27" s="297"/>
      <c r="G27" s="297"/>
      <c r="H27" s="297"/>
      <c r="I27" s="297"/>
    </row>
    <row r="28" spans="1:9" x14ac:dyDescent="0.2">
      <c r="A28" s="297"/>
      <c r="B28" s="297"/>
      <c r="C28" s="297"/>
      <c r="D28" s="297"/>
      <c r="E28" s="297"/>
      <c r="F28" s="297"/>
      <c r="G28" s="297"/>
      <c r="H28" s="297"/>
      <c r="I28" s="297"/>
    </row>
    <row r="29" spans="1:9" x14ac:dyDescent="0.2">
      <c r="A29" s="297"/>
      <c r="B29" s="297"/>
      <c r="C29" s="297"/>
      <c r="D29" s="297"/>
      <c r="E29" s="297"/>
      <c r="F29" s="297"/>
      <c r="G29" s="297"/>
      <c r="H29" s="297"/>
      <c r="I29" s="297"/>
    </row>
    <row r="30" spans="1:9" x14ac:dyDescent="0.2">
      <c r="A30" s="297"/>
      <c r="B30" s="297"/>
      <c r="C30" s="297"/>
      <c r="D30" s="297"/>
      <c r="E30" s="297"/>
      <c r="F30" s="297"/>
      <c r="G30" s="297"/>
      <c r="H30" s="297"/>
      <c r="I30" s="297"/>
    </row>
    <row r="31" spans="1:9" x14ac:dyDescent="0.2">
      <c r="A31" s="297"/>
      <c r="B31" s="297"/>
      <c r="C31" s="297"/>
      <c r="D31" s="297"/>
      <c r="E31" s="297"/>
      <c r="F31" s="297"/>
      <c r="G31" s="297"/>
      <c r="H31" s="297"/>
      <c r="I31" s="297"/>
    </row>
    <row r="32" spans="1:9" x14ac:dyDescent="0.2">
      <c r="A32" s="297"/>
      <c r="B32" s="297"/>
      <c r="C32" s="297"/>
      <c r="D32" s="297"/>
      <c r="E32" s="297"/>
      <c r="F32" s="297"/>
      <c r="G32" s="297"/>
      <c r="H32" s="297"/>
      <c r="I32" s="297"/>
    </row>
    <row r="33" spans="1:9" x14ac:dyDescent="0.2">
      <c r="A33" s="297"/>
      <c r="B33" s="297"/>
      <c r="C33" s="297"/>
      <c r="D33" s="297"/>
      <c r="E33" s="297"/>
      <c r="F33" s="297"/>
      <c r="G33" s="297"/>
      <c r="H33" s="297"/>
      <c r="I33" s="297"/>
    </row>
    <row r="34" spans="1:9" x14ac:dyDescent="0.2">
      <c r="A34" s="297"/>
      <c r="B34" s="297"/>
      <c r="C34" s="297"/>
      <c r="D34" s="297"/>
      <c r="E34" s="297"/>
      <c r="F34" s="297"/>
      <c r="G34" s="297"/>
      <c r="H34" s="297"/>
      <c r="I34" s="297"/>
    </row>
    <row r="35" spans="1:9" x14ac:dyDescent="0.2">
      <c r="A35" s="297"/>
      <c r="B35" s="297"/>
      <c r="C35" s="297"/>
      <c r="D35" s="297"/>
      <c r="E35" s="297"/>
      <c r="F35" s="297"/>
      <c r="G35" s="297"/>
      <c r="H35" s="297"/>
      <c r="I35" s="297"/>
    </row>
    <row r="36" spans="1:9" x14ac:dyDescent="0.2">
      <c r="A36" s="297"/>
      <c r="B36" s="297"/>
      <c r="C36" s="297"/>
      <c r="D36" s="297"/>
      <c r="E36" s="297"/>
      <c r="F36" s="297"/>
      <c r="G36" s="297"/>
      <c r="H36" s="297"/>
      <c r="I36" s="297"/>
    </row>
    <row r="37" spans="1:9" x14ac:dyDescent="0.2">
      <c r="A37" s="297"/>
      <c r="B37" s="297"/>
      <c r="C37" s="297"/>
      <c r="D37" s="297"/>
      <c r="E37" s="297"/>
      <c r="F37" s="297"/>
      <c r="G37" s="297"/>
      <c r="H37" s="297"/>
      <c r="I37" s="297"/>
    </row>
    <row r="38" spans="1:9" x14ac:dyDescent="0.2">
      <c r="A38" s="297"/>
      <c r="B38" s="297"/>
      <c r="C38" s="297"/>
      <c r="D38" s="297"/>
      <c r="E38" s="297"/>
      <c r="F38" s="297"/>
      <c r="G38" s="297"/>
      <c r="H38" s="297"/>
      <c r="I38" s="297"/>
    </row>
    <row r="39" spans="1:9" x14ac:dyDescent="0.2">
      <c r="A39" s="297"/>
      <c r="B39" s="297"/>
      <c r="C39" s="297"/>
      <c r="D39" s="297"/>
      <c r="E39" s="297"/>
      <c r="F39" s="297"/>
      <c r="G39" s="297"/>
      <c r="H39" s="297"/>
      <c r="I39" s="297"/>
    </row>
    <row r="40" spans="1:9" x14ac:dyDescent="0.2">
      <c r="A40" s="297"/>
      <c r="B40" s="297"/>
      <c r="C40" s="297"/>
      <c r="D40" s="297"/>
      <c r="E40" s="297"/>
      <c r="F40" s="297"/>
      <c r="G40" s="297"/>
      <c r="H40" s="297"/>
      <c r="I40" s="297"/>
    </row>
    <row r="41" spans="1:9" x14ac:dyDescent="0.2">
      <c r="A41" s="297"/>
      <c r="B41" s="297"/>
      <c r="C41" s="297"/>
      <c r="D41" s="297"/>
      <c r="E41" s="297"/>
      <c r="F41" s="297"/>
      <c r="G41" s="297"/>
      <c r="H41" s="297"/>
      <c r="I41" s="297"/>
    </row>
    <row r="42" spans="1:9" x14ac:dyDescent="0.2">
      <c r="A42" s="297"/>
      <c r="B42" s="297"/>
      <c r="C42" s="297"/>
      <c r="D42" s="297"/>
      <c r="E42" s="297"/>
      <c r="F42" s="297"/>
      <c r="G42" s="297"/>
      <c r="H42" s="297"/>
      <c r="I42" s="297"/>
    </row>
    <row r="43" spans="1:9" x14ac:dyDescent="0.2">
      <c r="A43" s="297"/>
      <c r="B43" s="297"/>
      <c r="C43" s="297"/>
      <c r="D43" s="297"/>
      <c r="E43" s="297"/>
      <c r="F43" s="297"/>
      <c r="G43" s="297"/>
      <c r="H43" s="297"/>
      <c r="I43" s="297"/>
    </row>
    <row r="44" spans="1:9" x14ac:dyDescent="0.2">
      <c r="A44" s="297"/>
      <c r="B44" s="297"/>
      <c r="C44" s="297"/>
      <c r="D44" s="297"/>
      <c r="E44" s="297"/>
      <c r="F44" s="297"/>
      <c r="G44" s="297"/>
      <c r="H44" s="297"/>
      <c r="I44" s="297"/>
    </row>
    <row r="45" spans="1:9" x14ac:dyDescent="0.2">
      <c r="A45" s="297"/>
      <c r="B45" s="297"/>
      <c r="C45" s="297"/>
      <c r="D45" s="297"/>
      <c r="E45" s="297"/>
      <c r="F45" s="297"/>
      <c r="G45" s="297"/>
      <c r="H45" s="297"/>
      <c r="I45" s="297"/>
    </row>
    <row r="46" spans="1:9" x14ac:dyDescent="0.2">
      <c r="A46" s="297"/>
      <c r="B46" s="297"/>
      <c r="C46" s="297"/>
      <c r="D46" s="297"/>
      <c r="E46" s="297"/>
      <c r="F46" s="297"/>
      <c r="G46" s="297"/>
      <c r="H46" s="297"/>
      <c r="I46" s="297"/>
    </row>
    <row r="47" spans="1:9" x14ac:dyDescent="0.2">
      <c r="A47" s="297"/>
      <c r="B47" s="297"/>
      <c r="C47" s="297"/>
      <c r="D47" s="297"/>
      <c r="E47" s="297"/>
      <c r="F47" s="297"/>
      <c r="G47" s="297"/>
      <c r="H47" s="297"/>
      <c r="I47" s="297"/>
    </row>
    <row r="48" spans="1:9" x14ac:dyDescent="0.2">
      <c r="A48" s="297"/>
      <c r="B48" s="297"/>
      <c r="C48" s="297"/>
      <c r="D48" s="297"/>
      <c r="E48" s="297"/>
      <c r="F48" s="297"/>
      <c r="G48" s="297"/>
      <c r="H48" s="297"/>
      <c r="I48" s="297"/>
    </row>
    <row r="49" spans="1:9" x14ac:dyDescent="0.2">
      <c r="A49" s="297"/>
      <c r="B49" s="297"/>
      <c r="C49" s="297"/>
      <c r="D49" s="297"/>
      <c r="E49" s="297"/>
      <c r="F49" s="297"/>
      <c r="G49" s="297"/>
      <c r="H49" s="297"/>
      <c r="I49" s="297"/>
    </row>
    <row r="50" spans="1:9" x14ac:dyDescent="0.2">
      <c r="A50" s="297"/>
      <c r="B50" s="297"/>
      <c r="C50" s="297"/>
      <c r="D50" s="297"/>
      <c r="E50" s="297"/>
      <c r="F50" s="297"/>
      <c r="G50" s="297"/>
      <c r="H50" s="297"/>
      <c r="I50" s="297"/>
    </row>
    <row r="51" spans="1:9" x14ac:dyDescent="0.2">
      <c r="A51" s="297"/>
      <c r="B51" s="297"/>
      <c r="C51" s="297"/>
      <c r="D51" s="297"/>
      <c r="E51" s="297"/>
      <c r="F51" s="297"/>
      <c r="G51" s="297"/>
      <c r="H51" s="297"/>
      <c r="I51" s="297"/>
    </row>
    <row r="52" spans="1:9" x14ac:dyDescent="0.2">
      <c r="A52" s="297"/>
      <c r="B52" s="297"/>
      <c r="C52" s="297"/>
      <c r="D52" s="297"/>
      <c r="E52" s="297"/>
      <c r="F52" s="297"/>
      <c r="G52" s="297"/>
      <c r="H52" s="297"/>
      <c r="I52" s="297"/>
    </row>
    <row r="53" spans="1:9" x14ac:dyDescent="0.2">
      <c r="A53" s="297"/>
      <c r="B53" s="297"/>
      <c r="C53" s="297"/>
      <c r="D53" s="297"/>
      <c r="E53" s="297"/>
      <c r="F53" s="297"/>
      <c r="G53" s="297"/>
      <c r="H53" s="297"/>
      <c r="I53" s="297"/>
    </row>
    <row r="54" spans="1:9" x14ac:dyDescent="0.2">
      <c r="A54" s="297"/>
      <c r="B54" s="297"/>
      <c r="C54" s="297"/>
      <c r="D54" s="297"/>
      <c r="E54" s="297"/>
      <c r="F54" s="297"/>
      <c r="G54" s="297"/>
      <c r="H54" s="297"/>
      <c r="I54" s="297"/>
    </row>
    <row r="55" spans="1:9" x14ac:dyDescent="0.2">
      <c r="A55" s="297"/>
      <c r="B55" s="297"/>
      <c r="C55" s="297"/>
      <c r="D55" s="297"/>
      <c r="E55" s="297"/>
      <c r="F55" s="297"/>
      <c r="G55" s="297"/>
      <c r="H55" s="297"/>
      <c r="I55" s="297"/>
    </row>
    <row r="56" spans="1:9" x14ac:dyDescent="0.2">
      <c r="A56" s="297"/>
      <c r="B56" s="297"/>
      <c r="C56" s="297"/>
      <c r="D56" s="297"/>
      <c r="E56" s="297"/>
      <c r="F56" s="297"/>
      <c r="G56" s="297"/>
      <c r="H56" s="297"/>
      <c r="I56" s="297"/>
    </row>
    <row r="57" spans="1:9" x14ac:dyDescent="0.2">
      <c r="A57" s="297"/>
      <c r="B57" s="297"/>
      <c r="C57" s="297"/>
      <c r="D57" s="297"/>
      <c r="E57" s="297"/>
      <c r="F57" s="297"/>
      <c r="G57" s="297"/>
      <c r="H57" s="297"/>
      <c r="I57" s="297"/>
    </row>
    <row r="58" spans="1:9" x14ac:dyDescent="0.2">
      <c r="A58" s="297"/>
      <c r="B58" s="297"/>
      <c r="C58" s="297"/>
      <c r="D58" s="297"/>
      <c r="E58" s="297"/>
      <c r="F58" s="297"/>
      <c r="G58" s="297"/>
      <c r="H58" s="297"/>
      <c r="I58" s="297"/>
    </row>
    <row r="59" spans="1:9" x14ac:dyDescent="0.2">
      <c r="A59" s="297"/>
      <c r="B59" s="297"/>
      <c r="C59" s="297"/>
      <c r="D59" s="297"/>
      <c r="E59" s="297"/>
      <c r="F59" s="297"/>
      <c r="G59" s="297"/>
      <c r="H59" s="297"/>
      <c r="I59" s="297"/>
    </row>
    <row r="60" spans="1:9" x14ac:dyDescent="0.2">
      <c r="A60" s="297"/>
      <c r="B60" s="297"/>
      <c r="C60" s="297"/>
      <c r="D60" s="297"/>
      <c r="E60" s="297"/>
      <c r="F60" s="297"/>
      <c r="G60" s="297"/>
      <c r="H60" s="297"/>
      <c r="I60" s="297"/>
    </row>
    <row r="61" spans="1:9" x14ac:dyDescent="0.2">
      <c r="A61" s="297"/>
      <c r="B61" s="297"/>
      <c r="C61" s="297"/>
      <c r="D61" s="297"/>
      <c r="E61" s="297"/>
      <c r="F61" s="297"/>
      <c r="G61" s="297"/>
      <c r="H61" s="297"/>
      <c r="I61" s="297"/>
    </row>
    <row r="62" spans="1:9" x14ac:dyDescent="0.2">
      <c r="A62" s="297"/>
      <c r="B62" s="297"/>
      <c r="C62" s="297"/>
      <c r="D62" s="297"/>
      <c r="E62" s="297"/>
      <c r="F62" s="297"/>
      <c r="G62" s="297"/>
      <c r="H62" s="297"/>
      <c r="I62" s="297"/>
    </row>
    <row r="63" spans="1:9" x14ac:dyDescent="0.2">
      <c r="A63" s="297"/>
      <c r="B63" s="297"/>
      <c r="C63" s="297"/>
      <c r="D63" s="297"/>
      <c r="E63" s="297"/>
      <c r="F63" s="297"/>
      <c r="G63" s="297"/>
      <c r="H63" s="297"/>
      <c r="I63" s="297"/>
    </row>
    <row r="64" spans="1:9" x14ac:dyDescent="0.2">
      <c r="A64" s="297"/>
      <c r="B64" s="297"/>
      <c r="C64" s="297"/>
      <c r="D64" s="297"/>
      <c r="E64" s="297"/>
      <c r="F64" s="297"/>
      <c r="G64" s="297"/>
      <c r="H64" s="297"/>
      <c r="I64" s="297"/>
    </row>
    <row r="65" spans="1:15" x14ac:dyDescent="0.2">
      <c r="A65" s="297"/>
      <c r="B65" s="297"/>
      <c r="C65" s="297"/>
      <c r="D65" s="297"/>
      <c r="E65" s="297"/>
      <c r="F65" s="297"/>
      <c r="G65" s="297"/>
      <c r="H65" s="297"/>
      <c r="I65" s="297"/>
    </row>
    <row r="66" spans="1:15" x14ac:dyDescent="0.2">
      <c r="A66" s="297"/>
      <c r="B66" s="297"/>
      <c r="C66" s="297"/>
      <c r="D66" s="297"/>
      <c r="E66" s="297"/>
      <c r="F66" s="297"/>
      <c r="G66" s="297"/>
      <c r="H66" s="297"/>
      <c r="I66" s="297"/>
    </row>
    <row r="67" spans="1:15" x14ac:dyDescent="0.2">
      <c r="A67" s="297"/>
      <c r="B67" s="297"/>
      <c r="C67" s="297"/>
      <c r="D67" s="297"/>
      <c r="E67" s="297"/>
      <c r="F67" s="297"/>
      <c r="G67" s="297"/>
      <c r="H67" s="297"/>
      <c r="I67" s="297"/>
    </row>
    <row r="68" spans="1:15" x14ac:dyDescent="0.2">
      <c r="A68" s="297"/>
      <c r="B68" s="297"/>
      <c r="C68" s="297"/>
      <c r="D68" s="297"/>
      <c r="E68" s="297"/>
      <c r="F68" s="297"/>
      <c r="G68" s="297"/>
      <c r="H68" s="297"/>
      <c r="I68" s="297"/>
    </row>
    <row r="69" spans="1:15" x14ac:dyDescent="0.2">
      <c r="A69" s="297"/>
      <c r="B69" s="297"/>
      <c r="C69" s="297"/>
      <c r="D69" s="297"/>
      <c r="E69" s="297"/>
      <c r="F69" s="297"/>
      <c r="G69" s="297"/>
      <c r="H69" s="297"/>
      <c r="I69" s="297"/>
    </row>
    <row r="70" spans="1:15" x14ac:dyDescent="0.2">
      <c r="A70" s="297"/>
      <c r="B70" s="297"/>
      <c r="C70" s="297"/>
      <c r="D70" s="297"/>
      <c r="E70" s="297"/>
      <c r="F70" s="297"/>
      <c r="G70" s="297"/>
      <c r="H70" s="297"/>
      <c r="I70" s="297"/>
    </row>
    <row r="71" spans="1:15" x14ac:dyDescent="0.2">
      <c r="A71" s="297"/>
      <c r="B71" s="297"/>
      <c r="C71" s="297"/>
      <c r="D71" s="297"/>
      <c r="E71" s="297"/>
      <c r="F71" s="297"/>
      <c r="G71" s="297"/>
      <c r="H71" s="297"/>
      <c r="I71" s="297"/>
    </row>
    <row r="72" spans="1:15" x14ac:dyDescent="0.2">
      <c r="A72" s="297"/>
      <c r="B72" s="297"/>
      <c r="C72" s="297"/>
      <c r="D72" s="297"/>
      <c r="E72" s="297"/>
      <c r="F72" s="297"/>
      <c r="G72" s="297"/>
      <c r="H72" s="297"/>
      <c r="I72" s="297"/>
    </row>
    <row r="73" spans="1:15" x14ac:dyDescent="0.2">
      <c r="A73" s="297"/>
      <c r="B73" s="297"/>
      <c r="C73" s="297"/>
      <c r="D73" s="297"/>
      <c r="E73" s="297"/>
      <c r="F73" s="297"/>
      <c r="G73" s="297"/>
      <c r="H73" s="297"/>
      <c r="I73" s="297"/>
    </row>
    <row r="74" spans="1:15" x14ac:dyDescent="0.2">
      <c r="A74" s="297"/>
      <c r="B74" s="297"/>
      <c r="C74" s="297"/>
      <c r="D74" s="297"/>
      <c r="E74" s="297"/>
      <c r="F74" s="297"/>
      <c r="G74" s="297"/>
      <c r="H74" s="297"/>
      <c r="I74" s="297"/>
    </row>
    <row r="75" spans="1:15" ht="132.75" customHeight="1" x14ac:dyDescent="0.2">
      <c r="A75" s="298" t="s">
        <v>47</v>
      </c>
      <c r="B75" s="298"/>
      <c r="C75" s="298"/>
      <c r="D75" s="298"/>
      <c r="E75" s="298"/>
      <c r="F75" s="298"/>
      <c r="G75" s="298"/>
      <c r="H75" s="298"/>
      <c r="I75" s="298"/>
      <c r="J75" s="299"/>
      <c r="K75" s="299"/>
      <c r="L75" s="300"/>
      <c r="M75" s="300"/>
      <c r="N75" s="300"/>
      <c r="O75" s="300"/>
    </row>
    <row r="76" spans="1:15" x14ac:dyDescent="0.2">
      <c r="A76" s="301"/>
      <c r="B76" s="301"/>
      <c r="C76" s="301"/>
      <c r="D76" s="301"/>
      <c r="E76" s="301"/>
      <c r="F76" s="301"/>
      <c r="G76" s="301"/>
      <c r="H76" s="301"/>
      <c r="I76" s="301"/>
    </row>
    <row r="77" spans="1:15" x14ac:dyDescent="0.2">
      <c r="A77" s="301"/>
      <c r="B77" s="301"/>
      <c r="C77" s="301"/>
      <c r="D77" s="301"/>
      <c r="E77" s="301"/>
      <c r="F77" s="301"/>
      <c r="G77" s="301"/>
      <c r="H77" s="301"/>
      <c r="I77" s="301"/>
    </row>
    <row r="78" spans="1:15" x14ac:dyDescent="0.2">
      <c r="A78" s="301"/>
      <c r="B78" s="301"/>
      <c r="C78" s="301"/>
      <c r="D78" s="301"/>
      <c r="E78" s="301"/>
      <c r="F78" s="301"/>
      <c r="G78" s="301"/>
      <c r="H78" s="301"/>
      <c r="I78" s="301"/>
    </row>
    <row r="79" spans="1:15" x14ac:dyDescent="0.2">
      <c r="A79" s="301"/>
      <c r="B79" s="301"/>
      <c r="C79" s="301"/>
      <c r="D79" s="301"/>
      <c r="E79" s="301"/>
      <c r="F79" s="301"/>
      <c r="G79" s="301"/>
      <c r="H79" s="301"/>
      <c r="I79" s="301"/>
    </row>
    <row r="80" spans="1:15" x14ac:dyDescent="0.2">
      <c r="A80" s="301"/>
      <c r="B80" s="301"/>
      <c r="C80" s="301"/>
      <c r="D80" s="301"/>
      <c r="E80" s="301"/>
      <c r="F80" s="301"/>
      <c r="G80" s="301"/>
      <c r="H80" s="301"/>
      <c r="I80" s="301"/>
    </row>
    <row r="81" spans="1:9" x14ac:dyDescent="0.2">
      <c r="A81" s="301"/>
      <c r="B81" s="301"/>
      <c r="C81" s="301"/>
      <c r="D81" s="301"/>
      <c r="E81" s="301"/>
      <c r="F81" s="301"/>
      <c r="G81" s="301"/>
      <c r="H81" s="301"/>
      <c r="I81" s="301"/>
    </row>
    <row r="82" spans="1:9" x14ac:dyDescent="0.2">
      <c r="A82" s="301"/>
      <c r="B82" s="301"/>
      <c r="C82" s="301"/>
      <c r="D82" s="301"/>
      <c r="E82" s="301"/>
      <c r="F82" s="301"/>
      <c r="G82" s="301"/>
      <c r="H82" s="301"/>
      <c r="I82" s="301"/>
    </row>
    <row r="83" spans="1:9" x14ac:dyDescent="0.2">
      <c r="A83" s="301"/>
      <c r="B83" s="301"/>
      <c r="C83" s="301"/>
      <c r="D83" s="301"/>
      <c r="E83" s="301"/>
      <c r="F83" s="301"/>
      <c r="G83" s="301"/>
      <c r="H83" s="301"/>
      <c r="I83" s="301"/>
    </row>
    <row r="84" spans="1:9" x14ac:dyDescent="0.2">
      <c r="A84" s="301"/>
      <c r="B84" s="301"/>
      <c r="C84" s="301"/>
      <c r="D84" s="301"/>
      <c r="E84" s="301"/>
      <c r="F84" s="301"/>
      <c r="G84" s="301"/>
      <c r="H84" s="301"/>
      <c r="I84" s="301"/>
    </row>
    <row r="85" spans="1:9" x14ac:dyDescent="0.2">
      <c r="A85" s="301"/>
      <c r="B85" s="301"/>
      <c r="C85" s="301"/>
      <c r="D85" s="301"/>
      <c r="E85" s="301"/>
      <c r="F85" s="301"/>
      <c r="G85" s="301"/>
      <c r="H85" s="301"/>
      <c r="I85" s="301"/>
    </row>
    <row r="86" spans="1:9" x14ac:dyDescent="0.2">
      <c r="A86" s="301"/>
      <c r="B86" s="301"/>
      <c r="C86" s="301"/>
      <c r="D86" s="301"/>
      <c r="E86" s="301"/>
      <c r="F86" s="301"/>
      <c r="G86" s="301"/>
      <c r="H86" s="301"/>
      <c r="I86" s="301"/>
    </row>
    <row r="87" spans="1:9" x14ac:dyDescent="0.2">
      <c r="A87" s="301"/>
      <c r="B87" s="301"/>
      <c r="C87" s="301"/>
      <c r="D87" s="301"/>
      <c r="E87" s="301"/>
      <c r="F87" s="301"/>
      <c r="G87" s="301"/>
      <c r="H87" s="301"/>
      <c r="I87" s="301"/>
    </row>
    <row r="88" spans="1:9" x14ac:dyDescent="0.2">
      <c r="A88" s="301"/>
      <c r="B88" s="301"/>
      <c r="C88" s="301"/>
      <c r="D88" s="301"/>
      <c r="E88" s="301"/>
      <c r="F88" s="301"/>
      <c r="G88" s="301"/>
      <c r="H88" s="301"/>
      <c r="I88" s="301"/>
    </row>
    <row r="89" spans="1:9" x14ac:dyDescent="0.2">
      <c r="A89" s="301"/>
      <c r="B89" s="301"/>
      <c r="C89" s="301"/>
      <c r="D89" s="301"/>
      <c r="E89" s="301"/>
      <c r="F89" s="301"/>
      <c r="G89" s="301"/>
      <c r="H89" s="301"/>
      <c r="I89" s="301"/>
    </row>
    <row r="90" spans="1:9" x14ac:dyDescent="0.2">
      <c r="A90" s="301"/>
      <c r="B90" s="301"/>
      <c r="C90" s="301"/>
      <c r="D90" s="301"/>
      <c r="E90" s="301"/>
      <c r="F90" s="301"/>
      <c r="G90" s="301"/>
      <c r="H90" s="301"/>
      <c r="I90" s="301"/>
    </row>
    <row r="91" spans="1:9" x14ac:dyDescent="0.2">
      <c r="A91" s="301"/>
      <c r="B91" s="301"/>
      <c r="C91" s="301"/>
      <c r="D91" s="301"/>
      <c r="E91" s="301"/>
      <c r="F91" s="301"/>
      <c r="G91" s="301"/>
      <c r="H91" s="301"/>
      <c r="I91" s="301"/>
    </row>
    <row r="92" spans="1:9" x14ac:dyDescent="0.2">
      <c r="A92" s="301"/>
      <c r="B92" s="301"/>
      <c r="C92" s="301"/>
      <c r="D92" s="301"/>
      <c r="E92" s="301"/>
      <c r="F92" s="301"/>
      <c r="G92" s="301"/>
      <c r="H92" s="301"/>
      <c r="I92" s="301"/>
    </row>
    <row r="93" spans="1:9" x14ac:dyDescent="0.2">
      <c r="A93" s="301"/>
      <c r="B93" s="301"/>
      <c r="C93" s="301"/>
      <c r="D93" s="301"/>
      <c r="E93" s="301"/>
      <c r="F93" s="301"/>
      <c r="G93" s="301"/>
      <c r="H93" s="301"/>
      <c r="I93" s="301"/>
    </row>
    <row r="94" spans="1:9" x14ac:dyDescent="0.2">
      <c r="A94" s="301"/>
      <c r="B94" s="301"/>
      <c r="C94" s="301"/>
      <c r="D94" s="301"/>
      <c r="E94" s="301"/>
      <c r="F94" s="301"/>
      <c r="G94" s="301"/>
      <c r="H94" s="301"/>
      <c r="I94" s="301"/>
    </row>
    <row r="95" spans="1:9" x14ac:dyDescent="0.2">
      <c r="A95" s="301"/>
      <c r="B95" s="301"/>
      <c r="C95" s="301"/>
      <c r="D95" s="301"/>
      <c r="E95" s="301"/>
      <c r="F95" s="301"/>
      <c r="G95" s="301"/>
      <c r="H95" s="301"/>
      <c r="I95" s="301"/>
    </row>
    <row r="96" spans="1:9" x14ac:dyDescent="0.2">
      <c r="A96" s="301"/>
      <c r="B96" s="301"/>
      <c r="C96" s="301"/>
      <c r="D96" s="301"/>
      <c r="E96" s="301"/>
      <c r="F96" s="301"/>
      <c r="G96" s="301"/>
      <c r="H96" s="301"/>
      <c r="I96" s="301"/>
    </row>
    <row r="97" spans="1:9" x14ac:dyDescent="0.2">
      <c r="A97" s="301"/>
      <c r="B97" s="301"/>
      <c r="C97" s="301"/>
      <c r="D97" s="301"/>
      <c r="E97" s="301"/>
      <c r="F97" s="301"/>
      <c r="G97" s="301"/>
      <c r="H97" s="301"/>
      <c r="I97" s="301"/>
    </row>
    <row r="98" spans="1:9" x14ac:dyDescent="0.2">
      <c r="A98" s="301"/>
      <c r="B98" s="301"/>
      <c r="C98" s="301"/>
      <c r="D98" s="301"/>
      <c r="E98" s="301"/>
      <c r="F98" s="301"/>
      <c r="G98" s="301"/>
      <c r="H98" s="301"/>
      <c r="I98" s="301"/>
    </row>
    <row r="99" spans="1:9" x14ac:dyDescent="0.2">
      <c r="A99" s="301"/>
      <c r="B99" s="301"/>
      <c r="C99" s="301"/>
      <c r="D99" s="301"/>
      <c r="E99" s="301"/>
      <c r="F99" s="301"/>
      <c r="G99" s="301"/>
      <c r="H99" s="301"/>
      <c r="I99" s="301"/>
    </row>
    <row r="100" spans="1:9" x14ac:dyDescent="0.2">
      <c r="A100" s="301"/>
      <c r="B100" s="301"/>
      <c r="C100" s="301"/>
      <c r="D100" s="301"/>
      <c r="E100" s="301"/>
      <c r="F100" s="301"/>
      <c r="G100" s="301"/>
      <c r="H100" s="301"/>
      <c r="I100" s="301"/>
    </row>
    <row r="101" spans="1:9" x14ac:dyDescent="0.2">
      <c r="A101" s="301"/>
      <c r="B101" s="301"/>
      <c r="C101" s="301"/>
      <c r="D101" s="301"/>
      <c r="E101" s="301"/>
      <c r="F101" s="301"/>
      <c r="G101" s="301"/>
      <c r="H101" s="301"/>
      <c r="I101" s="301"/>
    </row>
    <row r="102" spans="1:9" x14ac:dyDescent="0.2">
      <c r="A102" s="301"/>
      <c r="B102" s="301"/>
      <c r="C102" s="301"/>
      <c r="D102" s="301"/>
      <c r="E102" s="301"/>
      <c r="F102" s="301"/>
      <c r="G102" s="301"/>
      <c r="H102" s="301"/>
      <c r="I102" s="301"/>
    </row>
    <row r="103" spans="1:9" x14ac:dyDescent="0.2">
      <c r="A103" s="301"/>
      <c r="B103" s="301"/>
      <c r="C103" s="301"/>
      <c r="D103" s="301"/>
      <c r="E103" s="301"/>
      <c r="F103" s="301"/>
      <c r="G103" s="301"/>
      <c r="H103" s="301"/>
      <c r="I103" s="301"/>
    </row>
    <row r="104" spans="1:9" x14ac:dyDescent="0.2">
      <c r="A104" s="301"/>
      <c r="B104" s="301"/>
      <c r="C104" s="301"/>
      <c r="D104" s="301"/>
      <c r="E104" s="301"/>
      <c r="F104" s="301"/>
      <c r="G104" s="301"/>
      <c r="H104" s="301"/>
      <c r="I104" s="301"/>
    </row>
    <row r="105" spans="1:9" x14ac:dyDescent="0.2">
      <c r="A105" s="301"/>
      <c r="B105" s="301"/>
      <c r="C105" s="301"/>
      <c r="D105" s="301"/>
      <c r="E105" s="301"/>
      <c r="F105" s="301"/>
      <c r="G105" s="301"/>
      <c r="H105" s="301"/>
      <c r="I105" s="301"/>
    </row>
    <row r="106" spans="1:9" x14ac:dyDescent="0.2">
      <c r="A106" s="301"/>
      <c r="B106" s="301"/>
      <c r="C106" s="301"/>
      <c r="D106" s="301"/>
      <c r="E106" s="301"/>
      <c r="F106" s="301"/>
      <c r="G106" s="301"/>
      <c r="H106" s="301"/>
      <c r="I106" s="301"/>
    </row>
    <row r="107" spans="1:9" x14ac:dyDescent="0.2">
      <c r="A107" s="301"/>
      <c r="B107" s="301"/>
      <c r="C107" s="301"/>
      <c r="D107" s="301"/>
      <c r="E107" s="301"/>
      <c r="F107" s="301"/>
      <c r="G107" s="301"/>
      <c r="H107" s="301"/>
      <c r="I107" s="301"/>
    </row>
    <row r="108" spans="1:9" x14ac:dyDescent="0.2">
      <c r="A108" s="301"/>
      <c r="B108" s="301"/>
      <c r="C108" s="301"/>
      <c r="D108" s="301"/>
      <c r="E108" s="301"/>
      <c r="F108" s="301"/>
      <c r="G108" s="301"/>
      <c r="H108" s="301"/>
      <c r="I108" s="301"/>
    </row>
    <row r="109" spans="1:9" x14ac:dyDescent="0.2">
      <c r="A109" s="301"/>
      <c r="B109" s="301"/>
      <c r="C109" s="301"/>
      <c r="D109" s="301"/>
      <c r="E109" s="301"/>
      <c r="F109" s="301"/>
      <c r="G109" s="301"/>
      <c r="H109" s="301"/>
      <c r="I109" s="301"/>
    </row>
    <row r="110" spans="1:9" x14ac:dyDescent="0.2">
      <c r="A110" s="301"/>
      <c r="B110" s="301"/>
      <c r="C110" s="301"/>
      <c r="D110" s="301"/>
      <c r="E110" s="301"/>
      <c r="F110" s="301"/>
      <c r="G110" s="301"/>
      <c r="H110" s="301"/>
      <c r="I110" s="301"/>
    </row>
    <row r="111" spans="1:9" x14ac:dyDescent="0.2">
      <c r="A111" s="301"/>
      <c r="B111" s="301"/>
      <c r="C111" s="301"/>
      <c r="D111" s="301"/>
      <c r="E111" s="301"/>
      <c r="F111" s="301"/>
      <c r="G111" s="301"/>
      <c r="H111" s="301"/>
      <c r="I111" s="301"/>
    </row>
    <row r="112" spans="1:9" x14ac:dyDescent="0.2">
      <c r="A112" s="301"/>
      <c r="B112" s="301"/>
      <c r="C112" s="301"/>
      <c r="D112" s="301"/>
      <c r="E112" s="301"/>
      <c r="F112" s="301"/>
      <c r="G112" s="301"/>
      <c r="H112" s="301"/>
      <c r="I112" s="301"/>
    </row>
    <row r="113" spans="1:9" x14ac:dyDescent="0.2">
      <c r="A113" s="301"/>
      <c r="B113" s="301"/>
      <c r="C113" s="301"/>
      <c r="D113" s="301"/>
      <c r="E113" s="301"/>
      <c r="F113" s="301"/>
      <c r="G113" s="301"/>
      <c r="H113" s="301"/>
      <c r="I113" s="301"/>
    </row>
  </sheetData>
  <mergeCells count="2">
    <mergeCell ref="A1:I74"/>
    <mergeCell ref="A75:I7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AQ58"/>
  <sheetViews>
    <sheetView zoomScaleNormal="100" workbookViewId="0">
      <selection activeCell="A44" sqref="A44:I44"/>
    </sheetView>
  </sheetViews>
  <sheetFormatPr defaultRowHeight="12.75" x14ac:dyDescent="0.2"/>
  <cols>
    <col min="1" max="1" width="16.7109375" style="1" customWidth="1"/>
    <col min="2" max="7" width="6.42578125" style="1" customWidth="1"/>
    <col min="8" max="10" width="9.140625" style="1"/>
    <col min="11" max="11" width="16.7109375" style="1" customWidth="1"/>
    <col min="12" max="12" width="6" style="1" customWidth="1"/>
    <col min="13" max="13" width="6.7109375" style="1" customWidth="1"/>
    <col min="14" max="14" width="7.5703125" style="1" customWidth="1"/>
    <col min="15" max="17" width="6" style="1" customWidth="1"/>
    <col min="18" max="21" width="9.140625" style="1"/>
    <col min="22" max="22" width="16.7109375" style="1" customWidth="1"/>
    <col min="23" max="28" width="5.5703125" style="1" customWidth="1"/>
    <col min="29" max="32" width="9.140625" style="1"/>
    <col min="33" max="33" width="16.7109375" style="1" customWidth="1"/>
    <col min="34" max="34" width="6.7109375" style="1" customWidth="1"/>
    <col min="35" max="35" width="4.140625" style="1" customWidth="1"/>
    <col min="36" max="36" width="7" style="1" customWidth="1"/>
    <col min="37" max="37" width="4.140625" style="1" customWidth="1"/>
    <col min="38" max="38" width="7.28515625" style="1" customWidth="1"/>
    <col min="39" max="39" width="5.42578125" style="1" customWidth="1"/>
    <col min="40" max="16384" width="9.140625" style="1"/>
  </cols>
  <sheetData>
    <row r="1" spans="1:43" x14ac:dyDescent="0.2">
      <c r="A1" s="2" t="s">
        <v>233</v>
      </c>
      <c r="B1" s="2"/>
      <c r="C1" s="2"/>
      <c r="D1" s="2"/>
      <c r="E1" s="2"/>
      <c r="F1" s="2"/>
      <c r="G1" s="2"/>
      <c r="K1" s="2" t="str">
        <f>$A$1</f>
        <v>Table A3.8 (L)</v>
      </c>
      <c r="L1" s="2"/>
      <c r="M1" s="2"/>
      <c r="N1" s="2"/>
      <c r="O1" s="2"/>
      <c r="P1" s="2"/>
      <c r="Q1" s="2"/>
      <c r="V1" s="2" t="str">
        <f>$A$1</f>
        <v>Table A3.8 (L)</v>
      </c>
      <c r="W1" s="2"/>
      <c r="X1" s="2"/>
      <c r="Y1" s="2"/>
      <c r="Z1" s="2"/>
      <c r="AA1" s="2"/>
      <c r="AB1" s="2"/>
      <c r="AG1" s="2" t="str">
        <f>$A$1</f>
        <v>Table A3.8 (L)</v>
      </c>
      <c r="AH1" s="2"/>
      <c r="AI1" s="2"/>
      <c r="AJ1" s="2"/>
      <c r="AK1" s="2"/>
      <c r="AL1" s="2"/>
      <c r="AM1" s="2"/>
    </row>
    <row r="2" spans="1:43" ht="12.75" customHeight="1" x14ac:dyDescent="0.2">
      <c r="A2" s="254" t="s">
        <v>234</v>
      </c>
      <c r="B2" s="254"/>
      <c r="C2" s="254"/>
      <c r="D2" s="254"/>
      <c r="E2" s="254"/>
      <c r="F2" s="254"/>
      <c r="G2" s="254"/>
      <c r="H2" s="254"/>
      <c r="I2" s="254"/>
      <c r="J2" s="254"/>
      <c r="K2" s="249" t="str">
        <f>$A$2</f>
        <v xml:space="preserve">Mean literacy proficiency, by parents' educational attainment, and impact of parents' education on proficiency, adults aged 16-24, 25-44 and 45-65
</v>
      </c>
      <c r="L2" s="249"/>
      <c r="M2" s="249"/>
      <c r="N2" s="249"/>
      <c r="O2" s="249"/>
      <c r="P2" s="249"/>
      <c r="Q2" s="249"/>
      <c r="R2" s="249"/>
      <c r="S2" s="249"/>
      <c r="T2" s="249"/>
      <c r="U2" s="249"/>
      <c r="V2" s="249" t="str">
        <f>$A$2</f>
        <v xml:space="preserve">Mean literacy proficiency, by parents' educational attainment, and impact of parents' education on proficiency, adults aged 16-24, 25-44 and 45-65
</v>
      </c>
      <c r="W2" s="249"/>
      <c r="X2" s="249"/>
      <c r="Y2" s="249"/>
      <c r="Z2" s="249"/>
      <c r="AA2" s="249"/>
      <c r="AB2" s="249"/>
      <c r="AC2" s="249"/>
      <c r="AD2" s="249"/>
      <c r="AE2" s="249"/>
      <c r="AF2" s="249"/>
      <c r="AG2" s="249" t="str">
        <f>$A$2</f>
        <v xml:space="preserve">Mean literacy proficiency, by parents' educational attainment, and impact of parents' education on proficiency, adults aged 16-24, 25-44 and 45-65
</v>
      </c>
      <c r="AH2" s="249"/>
      <c r="AI2" s="249"/>
      <c r="AJ2" s="249"/>
      <c r="AK2" s="249"/>
      <c r="AL2" s="249"/>
      <c r="AM2" s="249"/>
      <c r="AN2" s="249"/>
      <c r="AO2" s="249"/>
      <c r="AP2" s="249"/>
      <c r="AQ2" s="249"/>
    </row>
    <row r="3" spans="1:43" x14ac:dyDescent="0.2">
      <c r="A3" s="254"/>
      <c r="B3" s="254"/>
      <c r="C3" s="254"/>
      <c r="D3" s="254"/>
      <c r="E3" s="254"/>
      <c r="F3" s="254"/>
      <c r="G3" s="254"/>
      <c r="H3" s="254"/>
      <c r="I3" s="254"/>
      <c r="J3" s="254"/>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row>
    <row r="4" spans="1:43" x14ac:dyDescent="0.2">
      <c r="A4" s="254"/>
      <c r="B4" s="254"/>
      <c r="C4" s="254"/>
      <c r="D4" s="254"/>
      <c r="E4" s="254"/>
      <c r="F4" s="254"/>
      <c r="G4" s="254"/>
      <c r="H4" s="254"/>
      <c r="I4" s="254"/>
      <c r="J4" s="254"/>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row>
    <row r="5" spans="1:43" x14ac:dyDescent="0.2">
      <c r="A5" s="30" t="s">
        <v>148</v>
      </c>
      <c r="B5" s="30"/>
      <c r="C5" s="30"/>
      <c r="D5" s="30"/>
      <c r="E5" s="30"/>
      <c r="F5" s="30"/>
      <c r="G5" s="30"/>
      <c r="K5" s="30" t="s">
        <v>149</v>
      </c>
      <c r="L5" s="30"/>
      <c r="M5" s="30"/>
      <c r="N5" s="30"/>
      <c r="O5" s="30"/>
      <c r="P5" s="30"/>
      <c r="Q5" s="30"/>
      <c r="V5" s="30" t="s">
        <v>150</v>
      </c>
      <c r="W5" s="30"/>
      <c r="X5" s="30"/>
      <c r="Y5" s="30"/>
      <c r="Z5" s="30"/>
      <c r="AA5" s="30"/>
      <c r="AB5" s="30"/>
      <c r="AG5" s="30" t="s">
        <v>151</v>
      </c>
      <c r="AH5" s="30"/>
      <c r="AI5" s="30"/>
      <c r="AJ5" s="30"/>
      <c r="AK5" s="30"/>
      <c r="AL5" s="30"/>
      <c r="AM5" s="30"/>
    </row>
    <row r="6" spans="1:43" ht="15" x14ac:dyDescent="0.25">
      <c r="A6" s="5"/>
      <c r="B6" s="5"/>
      <c r="C6" s="5"/>
      <c r="D6" s="5"/>
      <c r="E6" s="5"/>
      <c r="F6" s="5"/>
      <c r="G6" s="5"/>
      <c r="K6" s="5"/>
      <c r="L6" s="5"/>
      <c r="M6" s="5"/>
      <c r="N6" s="5"/>
      <c r="O6" s="5"/>
      <c r="P6" s="5"/>
      <c r="Q6" s="5"/>
      <c r="V6" s="5"/>
      <c r="W6" s="5"/>
      <c r="X6" s="5"/>
      <c r="Y6" s="5"/>
      <c r="Z6" s="5"/>
      <c r="AA6" s="5"/>
      <c r="AB6" s="5"/>
      <c r="AG6" s="5"/>
      <c r="AH6" s="5"/>
      <c r="AI6" s="5"/>
      <c r="AJ6" s="5"/>
      <c r="AK6" s="5"/>
      <c r="AL6" s="5"/>
      <c r="AM6" s="5"/>
    </row>
    <row r="7" spans="1:43" x14ac:dyDescent="0.2">
      <c r="A7" s="7"/>
      <c r="B7" s="277" t="s">
        <v>181</v>
      </c>
      <c r="C7" s="277"/>
      <c r="D7" s="277"/>
      <c r="E7" s="277"/>
      <c r="F7" s="277"/>
      <c r="G7" s="277"/>
      <c r="H7" s="277"/>
      <c r="I7" s="6"/>
      <c r="J7" s="6"/>
      <c r="K7" s="7"/>
      <c r="L7" s="277" t="s">
        <v>235</v>
      </c>
      <c r="M7" s="277"/>
      <c r="N7" s="277"/>
      <c r="O7" s="277"/>
      <c r="P7" s="277"/>
      <c r="Q7" s="277"/>
      <c r="R7" s="277"/>
      <c r="S7" s="277"/>
      <c r="T7" s="6"/>
      <c r="U7" s="6"/>
      <c r="V7" s="7"/>
      <c r="W7" s="277" t="s">
        <v>236</v>
      </c>
      <c r="X7" s="277"/>
      <c r="Y7" s="277"/>
      <c r="Z7" s="277"/>
      <c r="AA7" s="277"/>
      <c r="AB7" s="277"/>
      <c r="AC7" s="277"/>
      <c r="AD7" s="277"/>
      <c r="AE7" s="6"/>
      <c r="AF7" s="6"/>
      <c r="AG7" s="7"/>
      <c r="AH7" s="277" t="s">
        <v>237</v>
      </c>
      <c r="AI7" s="277"/>
      <c r="AJ7" s="277"/>
      <c r="AK7" s="277"/>
      <c r="AL7" s="277"/>
      <c r="AM7" s="277"/>
      <c r="AN7" s="277"/>
      <c r="AO7" s="277"/>
      <c r="AP7" s="6"/>
      <c r="AQ7" s="6"/>
    </row>
    <row r="8" spans="1:43" ht="81.75" customHeight="1" x14ac:dyDescent="0.2">
      <c r="A8"/>
      <c r="B8" s="250" t="s">
        <v>218</v>
      </c>
      <c r="C8" s="251"/>
      <c r="D8" s="250" t="s">
        <v>219</v>
      </c>
      <c r="E8" s="251"/>
      <c r="F8" s="250" t="s">
        <v>220</v>
      </c>
      <c r="G8" s="251"/>
      <c r="H8" s="262" t="s">
        <v>238</v>
      </c>
      <c r="I8" s="251"/>
      <c r="K8"/>
      <c r="L8" s="250" t="s">
        <v>218</v>
      </c>
      <c r="M8" s="251"/>
      <c r="N8" s="250" t="s">
        <v>219</v>
      </c>
      <c r="O8" s="251"/>
      <c r="P8" s="250" t="s">
        <v>220</v>
      </c>
      <c r="Q8" s="251"/>
      <c r="R8" s="250" t="s">
        <v>239</v>
      </c>
      <c r="S8" s="251"/>
      <c r="V8"/>
      <c r="W8" s="250" t="s">
        <v>218</v>
      </c>
      <c r="X8" s="251"/>
      <c r="Y8" s="250" t="s">
        <v>219</v>
      </c>
      <c r="Z8" s="251"/>
      <c r="AA8" s="250" t="s">
        <v>220</v>
      </c>
      <c r="AB8" s="251"/>
      <c r="AC8" s="250" t="s">
        <v>239</v>
      </c>
      <c r="AD8" s="251"/>
      <c r="AG8"/>
      <c r="AH8" s="250" t="s">
        <v>218</v>
      </c>
      <c r="AI8" s="251"/>
      <c r="AJ8" s="250" t="s">
        <v>219</v>
      </c>
      <c r="AK8" s="251"/>
      <c r="AL8" s="250" t="s">
        <v>220</v>
      </c>
      <c r="AM8" s="251"/>
      <c r="AN8" s="250" t="s">
        <v>239</v>
      </c>
      <c r="AO8" s="251"/>
    </row>
    <row r="9" spans="1:43" s="11" customFormat="1" ht="20.25" customHeight="1" x14ac:dyDescent="0.2">
      <c r="A9" s="8"/>
      <c r="B9" s="9" t="s">
        <v>131</v>
      </c>
      <c r="C9" s="10" t="s">
        <v>67</v>
      </c>
      <c r="D9" s="9" t="s">
        <v>131</v>
      </c>
      <c r="E9" s="10" t="s">
        <v>67</v>
      </c>
      <c r="F9" s="9" t="s">
        <v>131</v>
      </c>
      <c r="G9" s="10" t="s">
        <v>67</v>
      </c>
      <c r="H9" s="9" t="s">
        <v>240</v>
      </c>
      <c r="I9" s="10" t="s">
        <v>67</v>
      </c>
      <c r="K9" s="8"/>
      <c r="L9" s="9" t="s">
        <v>131</v>
      </c>
      <c r="M9" s="10" t="s">
        <v>67</v>
      </c>
      <c r="N9" s="9" t="s">
        <v>131</v>
      </c>
      <c r="O9" s="10" t="s">
        <v>67</v>
      </c>
      <c r="P9" s="9" t="s">
        <v>131</v>
      </c>
      <c r="Q9" s="10" t="s">
        <v>67</v>
      </c>
      <c r="R9" s="9" t="s">
        <v>240</v>
      </c>
      <c r="S9" s="10" t="s">
        <v>67</v>
      </c>
      <c r="V9" s="8"/>
      <c r="W9" s="9" t="s">
        <v>131</v>
      </c>
      <c r="X9" s="10" t="s">
        <v>67</v>
      </c>
      <c r="Y9" s="9" t="s">
        <v>131</v>
      </c>
      <c r="Z9" s="10" t="s">
        <v>67</v>
      </c>
      <c r="AA9" s="9" t="s">
        <v>131</v>
      </c>
      <c r="AB9" s="10" t="s">
        <v>67</v>
      </c>
      <c r="AC9" s="9" t="s">
        <v>240</v>
      </c>
      <c r="AD9" s="10" t="s">
        <v>67</v>
      </c>
      <c r="AG9" s="8"/>
      <c r="AH9" s="9" t="s">
        <v>131</v>
      </c>
      <c r="AI9" s="10" t="s">
        <v>67</v>
      </c>
      <c r="AJ9" s="9" t="s">
        <v>131</v>
      </c>
      <c r="AK9" s="10" t="s">
        <v>67</v>
      </c>
      <c r="AL9" s="9" t="s">
        <v>131</v>
      </c>
      <c r="AM9" s="10" t="s">
        <v>67</v>
      </c>
      <c r="AN9" s="9" t="s">
        <v>240</v>
      </c>
      <c r="AO9" s="10" t="s">
        <v>67</v>
      </c>
    </row>
    <row r="10" spans="1:43" x14ac:dyDescent="0.2">
      <c r="A10" s="12" t="s">
        <v>16</v>
      </c>
      <c r="B10" s="168"/>
      <c r="C10" s="168"/>
      <c r="D10" s="168"/>
      <c r="E10" s="168"/>
      <c r="F10" s="168"/>
      <c r="G10" s="168"/>
      <c r="H10" s="168"/>
      <c r="I10" s="40"/>
      <c r="J10" s="38"/>
      <c r="K10" s="12" t="s">
        <v>16</v>
      </c>
      <c r="L10" s="168"/>
      <c r="M10" s="168"/>
      <c r="N10" s="168"/>
      <c r="O10" s="168"/>
      <c r="P10" s="168"/>
      <c r="Q10" s="168"/>
      <c r="R10" s="168"/>
      <c r="S10" s="40"/>
      <c r="U10" s="38"/>
      <c r="V10" s="12" t="s">
        <v>16</v>
      </c>
      <c r="W10" s="168"/>
      <c r="X10" s="168"/>
      <c r="Y10" s="168"/>
      <c r="Z10" s="168"/>
      <c r="AA10" s="168"/>
      <c r="AB10" s="168"/>
      <c r="AC10" s="168"/>
      <c r="AD10" s="40"/>
      <c r="AF10" s="38"/>
      <c r="AG10" s="12" t="s">
        <v>16</v>
      </c>
      <c r="AH10" s="168"/>
      <c r="AI10" s="168"/>
      <c r="AJ10" s="168"/>
      <c r="AK10" s="168"/>
      <c r="AL10" s="168"/>
      <c r="AM10" s="168"/>
      <c r="AN10" s="168"/>
      <c r="AO10" s="40"/>
    </row>
    <row r="11" spans="1:43" x14ac:dyDescent="0.2">
      <c r="A11" s="14" t="s">
        <v>17</v>
      </c>
      <c r="B11" s="7"/>
      <c r="C11" s="7"/>
      <c r="D11" s="7"/>
      <c r="E11" s="7"/>
      <c r="F11" s="7"/>
      <c r="G11" s="7"/>
      <c r="H11" s="7"/>
      <c r="I11" s="13"/>
      <c r="J11" s="38"/>
      <c r="K11" s="14" t="s">
        <v>17</v>
      </c>
      <c r="L11" s="7"/>
      <c r="M11" s="7"/>
      <c r="N11" s="7"/>
      <c r="O11" s="7"/>
      <c r="P11" s="7"/>
      <c r="Q11" s="7"/>
      <c r="R11" s="7"/>
      <c r="S11" s="13"/>
      <c r="U11" s="38"/>
      <c r="V11" s="14" t="s">
        <v>17</v>
      </c>
      <c r="W11" s="7"/>
      <c r="X11" s="7"/>
      <c r="Y11" s="7"/>
      <c r="Z11" s="7"/>
      <c r="AA11" s="7"/>
      <c r="AB11" s="7"/>
      <c r="AC11" s="7"/>
      <c r="AD11" s="13"/>
      <c r="AF11" s="38"/>
      <c r="AG11" s="14" t="s">
        <v>17</v>
      </c>
      <c r="AH11" s="7"/>
      <c r="AI11" s="7"/>
      <c r="AJ11" s="7"/>
      <c r="AK11" s="7"/>
      <c r="AL11" s="7"/>
      <c r="AM11" s="7"/>
      <c r="AN11" s="7"/>
      <c r="AO11" s="13"/>
    </row>
    <row r="12" spans="1:43" x14ac:dyDescent="0.2">
      <c r="A12" s="15" t="s">
        <v>18</v>
      </c>
      <c r="B12" s="27">
        <v>258.77615439745699</v>
      </c>
      <c r="C12" s="174">
        <v>5.66966580492688</v>
      </c>
      <c r="D12" s="27">
        <v>285.21798561694499</v>
      </c>
      <c r="E12" s="174">
        <v>3.5482217887676901</v>
      </c>
      <c r="F12" s="27">
        <v>297.89229629370499</v>
      </c>
      <c r="G12" s="174">
        <v>2.7666682044399802</v>
      </c>
      <c r="H12" s="27">
        <v>18.429151184974899</v>
      </c>
      <c r="I12" s="43">
        <v>2.8685741187118499</v>
      </c>
      <c r="J12" s="216"/>
      <c r="K12" s="15" t="s">
        <v>18</v>
      </c>
      <c r="L12" s="27">
        <v>278.99344577131302</v>
      </c>
      <c r="M12" s="174">
        <v>2.0917131494374401</v>
      </c>
      <c r="N12" s="27">
        <v>289.77293046060402</v>
      </c>
      <c r="O12" s="174">
        <v>2.0695874827815901</v>
      </c>
      <c r="P12" s="27">
        <v>305.68453781363701</v>
      </c>
      <c r="Q12" s="174">
        <v>1.85737840068951</v>
      </c>
      <c r="R12" s="27">
        <v>13.334489333264401</v>
      </c>
      <c r="S12" s="43">
        <v>1.4260100669378799</v>
      </c>
      <c r="U12" s="38"/>
      <c r="V12" s="15" t="s">
        <v>18</v>
      </c>
      <c r="W12" s="27">
        <v>266.80575799759799</v>
      </c>
      <c r="X12" s="174">
        <v>2.0102229409842201</v>
      </c>
      <c r="Y12" s="27">
        <v>282.47282247325001</v>
      </c>
      <c r="Z12" s="174">
        <v>2.9482230608278499</v>
      </c>
      <c r="AA12" s="27">
        <v>292.51736409969499</v>
      </c>
      <c r="AB12" s="174">
        <v>3.20004727473775</v>
      </c>
      <c r="AC12" s="27">
        <v>13.245038372450599</v>
      </c>
      <c r="AD12" s="43">
        <v>2.0202710586530999</v>
      </c>
      <c r="AF12" s="38"/>
      <c r="AG12" s="15" t="s">
        <v>18</v>
      </c>
      <c r="AH12" s="27">
        <v>270.56498719317699</v>
      </c>
      <c r="AI12" s="174">
        <v>1.5302887950400801</v>
      </c>
      <c r="AJ12" s="27">
        <v>286.574505234752</v>
      </c>
      <c r="AK12" s="174">
        <v>1.5609884731069501</v>
      </c>
      <c r="AL12" s="27">
        <v>300.51382869872901</v>
      </c>
      <c r="AM12" s="174">
        <v>1.379386243561</v>
      </c>
      <c r="AN12" s="27">
        <v>15.016669416597701</v>
      </c>
      <c r="AO12" s="43">
        <v>0.99336702017945899</v>
      </c>
    </row>
    <row r="13" spans="1:43" ht="12.75" customHeight="1" x14ac:dyDescent="0.2">
      <c r="A13" s="15" t="s">
        <v>19</v>
      </c>
      <c r="B13" s="27">
        <v>244.001283221656</v>
      </c>
      <c r="C13" s="174">
        <v>6.4074122977240497</v>
      </c>
      <c r="D13" s="27">
        <v>275.99111549268002</v>
      </c>
      <c r="E13" s="174">
        <v>1.9481018526767</v>
      </c>
      <c r="F13" s="27">
        <v>293.617179436843</v>
      </c>
      <c r="G13" s="174">
        <v>2.75240144073772</v>
      </c>
      <c r="H13" s="27">
        <v>22.2668632071762</v>
      </c>
      <c r="I13" s="43">
        <v>3.0296065624452999</v>
      </c>
      <c r="J13" s="216"/>
      <c r="K13" s="15" t="s">
        <v>19</v>
      </c>
      <c r="L13" s="27">
        <v>250.73467910743</v>
      </c>
      <c r="M13" s="174">
        <v>2.63320345364553</v>
      </c>
      <c r="N13" s="27">
        <v>281.00584743275499</v>
      </c>
      <c r="O13" s="174">
        <v>1.42258383286779</v>
      </c>
      <c r="P13" s="27">
        <v>294.90741209930502</v>
      </c>
      <c r="Q13" s="174">
        <v>2.2429378984450001</v>
      </c>
      <c r="R13" s="27">
        <v>22.066642947564699</v>
      </c>
      <c r="S13" s="43">
        <v>1.7186507664574899</v>
      </c>
      <c r="U13" s="38"/>
      <c r="V13" s="15" t="s">
        <v>19</v>
      </c>
      <c r="W13" s="27">
        <v>247.72907495378101</v>
      </c>
      <c r="X13" s="174">
        <v>1.82725264709963</v>
      </c>
      <c r="Y13" s="27">
        <v>263.727412790941</v>
      </c>
      <c r="Z13" s="174">
        <v>1.58337598417849</v>
      </c>
      <c r="AA13" s="27">
        <v>277.550084722458</v>
      </c>
      <c r="AB13" s="174">
        <v>2.5572862033275801</v>
      </c>
      <c r="AC13" s="27">
        <v>15.1731621881906</v>
      </c>
      <c r="AD13" s="43">
        <v>1.68624557467223</v>
      </c>
      <c r="AF13" s="38"/>
      <c r="AG13" s="15" t="s">
        <v>19</v>
      </c>
      <c r="AH13" s="27">
        <v>248.51573111798899</v>
      </c>
      <c r="AI13" s="174">
        <v>1.48198888668463</v>
      </c>
      <c r="AJ13" s="27">
        <v>273.69312399890299</v>
      </c>
      <c r="AK13" s="174">
        <v>1.0383173728445201</v>
      </c>
      <c r="AL13" s="27">
        <v>289.25913990271698</v>
      </c>
      <c r="AM13" s="174">
        <v>1.51119174786681</v>
      </c>
      <c r="AN13" s="27">
        <v>20.773127261295802</v>
      </c>
      <c r="AO13" s="43">
        <v>1.0573166884589</v>
      </c>
    </row>
    <row r="14" spans="1:43" x14ac:dyDescent="0.2">
      <c r="A14" s="15" t="s">
        <v>20</v>
      </c>
      <c r="B14" s="64">
        <v>246.43643228879799</v>
      </c>
      <c r="C14" s="143">
        <v>5.4567996087444799</v>
      </c>
      <c r="D14" s="64">
        <v>270.52201618660098</v>
      </c>
      <c r="E14" s="143">
        <v>2.3998419680191301</v>
      </c>
      <c r="F14" s="27">
        <v>282.59495400359702</v>
      </c>
      <c r="G14" s="174">
        <v>1.56108972427353</v>
      </c>
      <c r="H14" s="27">
        <v>14.566920631621599</v>
      </c>
      <c r="I14" s="43">
        <v>2.03440335575683</v>
      </c>
      <c r="J14" s="38"/>
      <c r="K14" s="15" t="s">
        <v>20</v>
      </c>
      <c r="L14" s="64">
        <v>258.55144325682102</v>
      </c>
      <c r="M14" s="143">
        <v>2.4391871261871199</v>
      </c>
      <c r="N14" s="64">
        <v>281.22000938614599</v>
      </c>
      <c r="O14" s="143">
        <v>1.65598950388179</v>
      </c>
      <c r="P14" s="27">
        <v>294.79855611946999</v>
      </c>
      <c r="Q14" s="174">
        <v>1.1913787420836099</v>
      </c>
      <c r="R14" s="27">
        <v>17.1528558525888</v>
      </c>
      <c r="S14" s="43">
        <v>1.2234350975889099</v>
      </c>
      <c r="U14" s="38"/>
      <c r="V14" s="15" t="s">
        <v>20</v>
      </c>
      <c r="W14" s="64">
        <v>250.64481042315799</v>
      </c>
      <c r="X14" s="143">
        <v>1.3383580103689801</v>
      </c>
      <c r="Y14" s="64">
        <v>273.03174662653799</v>
      </c>
      <c r="Z14" s="143">
        <v>1.51662713368437</v>
      </c>
      <c r="AA14" s="27">
        <v>284.93888431745501</v>
      </c>
      <c r="AB14" s="174">
        <v>1.6759632934858499</v>
      </c>
      <c r="AC14" s="27">
        <v>17.684043120267699</v>
      </c>
      <c r="AD14" s="43">
        <v>1.1988610769005601</v>
      </c>
      <c r="AF14" s="38"/>
      <c r="AG14" s="15" t="s">
        <v>20</v>
      </c>
      <c r="AH14" s="64">
        <v>252.595007168563</v>
      </c>
      <c r="AI14" s="143">
        <v>1.0979545554147401</v>
      </c>
      <c r="AJ14" s="64">
        <v>276.15226290677202</v>
      </c>
      <c r="AK14" s="143">
        <v>0.95491578251618803</v>
      </c>
      <c r="AL14" s="27">
        <v>288.85942941525502</v>
      </c>
      <c r="AM14" s="174">
        <v>0.85082165482677696</v>
      </c>
      <c r="AN14" s="27">
        <v>17.6603826310341</v>
      </c>
      <c r="AO14" s="43">
        <v>0.72184413040630502</v>
      </c>
    </row>
    <row r="15" spans="1:43" x14ac:dyDescent="0.2">
      <c r="A15" s="15" t="s">
        <v>21</v>
      </c>
      <c r="B15" s="64" t="s">
        <v>30</v>
      </c>
      <c r="C15" s="143" t="s">
        <v>30</v>
      </c>
      <c r="D15" s="64">
        <v>275.91980769566999</v>
      </c>
      <c r="E15" s="143">
        <v>2.40905527976247</v>
      </c>
      <c r="F15" s="64">
        <v>298.44327457949601</v>
      </c>
      <c r="G15" s="143">
        <v>3.6910588144280099</v>
      </c>
      <c r="H15" s="64">
        <v>23.608275080690198</v>
      </c>
      <c r="I15" s="55">
        <v>3.9601272849813198</v>
      </c>
      <c r="J15" s="38"/>
      <c r="K15" s="15" t="s">
        <v>21</v>
      </c>
      <c r="L15" s="64">
        <v>249.043317418675</v>
      </c>
      <c r="M15" s="143">
        <v>7.1011763534827903</v>
      </c>
      <c r="N15" s="64">
        <v>279.54484434270302</v>
      </c>
      <c r="O15" s="143">
        <v>1.6247530334987601</v>
      </c>
      <c r="P15" s="64">
        <v>299.74182307977799</v>
      </c>
      <c r="Q15" s="143">
        <v>3.0643738352594099</v>
      </c>
      <c r="R15" s="64">
        <v>23.078526704215601</v>
      </c>
      <c r="S15" s="55">
        <v>3.1218649667665499</v>
      </c>
      <c r="U15" s="38"/>
      <c r="V15" s="15" t="s">
        <v>21</v>
      </c>
      <c r="W15" s="64">
        <v>253.87572117635401</v>
      </c>
      <c r="X15" s="143">
        <v>3.2166739485835998</v>
      </c>
      <c r="Y15" s="64">
        <v>266.40310707604999</v>
      </c>
      <c r="Z15" s="143">
        <v>1.63229435112043</v>
      </c>
      <c r="AA15" s="64">
        <v>276.08733548815502</v>
      </c>
      <c r="AB15" s="143">
        <v>6.1238903617990701</v>
      </c>
      <c r="AC15" s="64">
        <v>11.5142312255643</v>
      </c>
      <c r="AD15" s="55">
        <v>2.6726171457544901</v>
      </c>
      <c r="AF15" s="38"/>
      <c r="AG15" s="15" t="s">
        <v>21</v>
      </c>
      <c r="AH15" s="64">
        <v>252.48558845012101</v>
      </c>
      <c r="AI15" s="143">
        <v>2.91696376427597</v>
      </c>
      <c r="AJ15" s="64">
        <v>273.90920282400202</v>
      </c>
      <c r="AK15" s="143">
        <v>1.0952434873232799</v>
      </c>
      <c r="AL15" s="64">
        <v>294.00964575139699</v>
      </c>
      <c r="AM15" s="143">
        <v>2.6056497406272698</v>
      </c>
      <c r="AN15" s="64">
        <v>20.6684761288993</v>
      </c>
      <c r="AO15" s="55">
        <v>1.9060129513039801</v>
      </c>
    </row>
    <row r="16" spans="1:43" x14ac:dyDescent="0.2">
      <c r="A16" s="15" t="s">
        <v>22</v>
      </c>
      <c r="B16" s="64">
        <v>248.4902374884</v>
      </c>
      <c r="C16" s="143">
        <v>4.6134071464670097</v>
      </c>
      <c r="D16" s="64">
        <v>267.568319775818</v>
      </c>
      <c r="E16" s="143">
        <v>2.0993568767642401</v>
      </c>
      <c r="F16" s="27">
        <v>289.07179612248501</v>
      </c>
      <c r="G16" s="174">
        <v>1.85711389702008</v>
      </c>
      <c r="H16" s="27">
        <v>20.683317390534398</v>
      </c>
      <c r="I16" s="43">
        <v>2.0460341921550298</v>
      </c>
      <c r="J16" s="38"/>
      <c r="K16" s="15" t="s">
        <v>22</v>
      </c>
      <c r="L16" s="64">
        <v>262.57532589500499</v>
      </c>
      <c r="M16" s="143">
        <v>2.3419512556658701</v>
      </c>
      <c r="N16" s="64">
        <v>277.73751873330798</v>
      </c>
      <c r="O16" s="143">
        <v>1.9534057085818901</v>
      </c>
      <c r="P16" s="27">
        <v>296.53181789647601</v>
      </c>
      <c r="Q16" s="174">
        <v>1.6811730642164699</v>
      </c>
      <c r="R16" s="27">
        <v>17.203568575597501</v>
      </c>
      <c r="S16" s="43">
        <v>1.49123425054776</v>
      </c>
      <c r="U16" s="38"/>
      <c r="V16" s="15" t="s">
        <v>22</v>
      </c>
      <c r="W16" s="64">
        <v>250.09345084488399</v>
      </c>
      <c r="X16" s="143">
        <v>1.2252238815384</v>
      </c>
      <c r="Y16" s="64">
        <v>260.83800002947498</v>
      </c>
      <c r="Z16" s="143">
        <v>1.48970866303396</v>
      </c>
      <c r="AA16" s="27">
        <v>278.75735768611599</v>
      </c>
      <c r="AB16" s="174">
        <v>1.7910303732214801</v>
      </c>
      <c r="AC16" s="27">
        <v>13.6664676792299</v>
      </c>
      <c r="AD16" s="43">
        <v>1.1321160076308501</v>
      </c>
      <c r="AF16" s="38"/>
      <c r="AG16" s="15" t="s">
        <v>22</v>
      </c>
      <c r="AH16" s="64">
        <v>253.44262850830799</v>
      </c>
      <c r="AI16" s="143">
        <v>1.17232759852846</v>
      </c>
      <c r="AJ16" s="64">
        <v>268.866668247961</v>
      </c>
      <c r="AK16" s="143">
        <v>1.06236826267103</v>
      </c>
      <c r="AL16" s="27">
        <v>290.23123652256299</v>
      </c>
      <c r="AM16" s="174">
        <v>1.0463410135254201</v>
      </c>
      <c r="AN16" s="27">
        <v>18.424161910929602</v>
      </c>
      <c r="AO16" s="43">
        <v>0.80638853136625099</v>
      </c>
    </row>
    <row r="17" spans="1:41" x14ac:dyDescent="0.2">
      <c r="A17" s="15" t="s">
        <v>23</v>
      </c>
      <c r="B17" s="64">
        <v>263.77385906184401</v>
      </c>
      <c r="C17" s="143">
        <v>5.6129416361310502</v>
      </c>
      <c r="D17" s="64">
        <v>280.34216008698201</v>
      </c>
      <c r="E17" s="143">
        <v>2.2858639612764802</v>
      </c>
      <c r="F17" s="27">
        <v>297.60592760075798</v>
      </c>
      <c r="G17" s="174">
        <v>1.65522253331381</v>
      </c>
      <c r="H17" s="27">
        <v>17.089837003850999</v>
      </c>
      <c r="I17" s="43">
        <v>2.1273081440542398</v>
      </c>
      <c r="J17" s="38"/>
      <c r="K17" s="15" t="s">
        <v>23</v>
      </c>
      <c r="L17" s="64">
        <v>266.27012087594602</v>
      </c>
      <c r="M17" s="143">
        <v>2.27325158060584</v>
      </c>
      <c r="N17" s="64">
        <v>279.89739276135998</v>
      </c>
      <c r="O17" s="143">
        <v>1.59682394290805</v>
      </c>
      <c r="P17" s="27">
        <v>293.68529712831599</v>
      </c>
      <c r="Q17" s="174">
        <v>1.48176617967381</v>
      </c>
      <c r="R17" s="27">
        <v>13.730277243836801</v>
      </c>
      <c r="S17" s="43">
        <v>1.2186652445619</v>
      </c>
      <c r="U17" s="38"/>
      <c r="V17" s="15" t="s">
        <v>23</v>
      </c>
      <c r="W17" s="64">
        <v>259.924834860305</v>
      </c>
      <c r="X17" s="143">
        <v>1.37917363483405</v>
      </c>
      <c r="Y17" s="64">
        <v>268.745647004266</v>
      </c>
      <c r="Z17" s="143">
        <v>1.6789893818191</v>
      </c>
      <c r="AA17" s="27">
        <v>278.07259357450198</v>
      </c>
      <c r="AB17" s="174">
        <v>2.0038022925360899</v>
      </c>
      <c r="AC17" s="27">
        <v>9.0365359041777005</v>
      </c>
      <c r="AD17" s="43">
        <v>1.15826735207832</v>
      </c>
      <c r="AF17" s="38"/>
      <c r="AG17" s="15" t="s">
        <v>23</v>
      </c>
      <c r="AH17" s="64">
        <v>261.40713785951499</v>
      </c>
      <c r="AI17" s="143">
        <v>1.3029379177987701</v>
      </c>
      <c r="AJ17" s="64">
        <v>276.38995244959898</v>
      </c>
      <c r="AK17" s="143">
        <v>1.1341975856828299</v>
      </c>
      <c r="AL17" s="27">
        <v>291.17107990869499</v>
      </c>
      <c r="AM17" s="174">
        <v>1.0458941568474001</v>
      </c>
      <c r="AN17" s="27">
        <v>14.8761931729724</v>
      </c>
      <c r="AO17" s="43">
        <v>0.77223490981991105</v>
      </c>
    </row>
    <row r="18" spans="1:41" x14ac:dyDescent="0.2">
      <c r="A18" s="15" t="s">
        <v>24</v>
      </c>
      <c r="B18" s="64">
        <v>262.96494709182599</v>
      </c>
      <c r="C18" s="143">
        <v>10.0240546652046</v>
      </c>
      <c r="D18" s="64">
        <v>291.70876803269402</v>
      </c>
      <c r="E18" s="143">
        <v>2.4337982194060599</v>
      </c>
      <c r="F18" s="27">
        <v>310.53423931787398</v>
      </c>
      <c r="G18" s="174">
        <v>2.3229360455464598</v>
      </c>
      <c r="H18" s="27">
        <v>21.288547662600699</v>
      </c>
      <c r="I18" s="43">
        <v>2.9365218163869602</v>
      </c>
      <c r="J18" s="38"/>
      <c r="K18" s="15" t="s">
        <v>24</v>
      </c>
      <c r="L18" s="64">
        <v>293.24406567434499</v>
      </c>
      <c r="M18" s="143">
        <v>2.64966251837529</v>
      </c>
      <c r="N18" s="64">
        <v>303.81781643488</v>
      </c>
      <c r="O18" s="143">
        <v>1.4989554455659699</v>
      </c>
      <c r="P18" s="27">
        <v>318.56961379783598</v>
      </c>
      <c r="Q18" s="174">
        <v>2.9550396199375002</v>
      </c>
      <c r="R18" s="27">
        <v>12.713576492171301</v>
      </c>
      <c r="S18" s="43">
        <v>2.09593310158641</v>
      </c>
      <c r="U18" s="38"/>
      <c r="V18" s="15" t="s">
        <v>24</v>
      </c>
      <c r="W18" s="64">
        <v>264.16794957568101</v>
      </c>
      <c r="X18" s="143">
        <v>1.46182994177309</v>
      </c>
      <c r="Y18" s="64">
        <v>283.04143190744901</v>
      </c>
      <c r="Z18" s="143">
        <v>2.1960577878449699</v>
      </c>
      <c r="AA18" s="27">
        <v>294.175094803891</v>
      </c>
      <c r="AB18" s="174">
        <v>4.5439957991005704</v>
      </c>
      <c r="AC18" s="27">
        <v>16.420189098265102</v>
      </c>
      <c r="AD18" s="43">
        <v>2.0490782654455</v>
      </c>
      <c r="AF18" s="38"/>
      <c r="AG18" s="15" t="s">
        <v>24</v>
      </c>
      <c r="AH18" s="64">
        <v>270.33600057545601</v>
      </c>
      <c r="AI18" s="143">
        <v>1.30072216312063</v>
      </c>
      <c r="AJ18" s="64">
        <v>295.20766528983501</v>
      </c>
      <c r="AK18" s="143">
        <v>1.1518313579177699</v>
      </c>
      <c r="AL18" s="27">
        <v>311.27595289386301</v>
      </c>
      <c r="AM18" s="174">
        <v>1.7841426367897499</v>
      </c>
      <c r="AN18" s="27">
        <v>21.062426117602001</v>
      </c>
      <c r="AO18" s="43">
        <v>1.1959318432650199</v>
      </c>
    </row>
    <row r="19" spans="1:41" x14ac:dyDescent="0.2">
      <c r="A19" s="15" t="s">
        <v>25</v>
      </c>
      <c r="B19" s="64">
        <v>257.06123527259001</v>
      </c>
      <c r="C19" s="143">
        <v>3.70187180272017</v>
      </c>
      <c r="D19" s="64">
        <v>270.60464306276998</v>
      </c>
      <c r="E19" s="143">
        <v>2.0940673410773201</v>
      </c>
      <c r="F19" s="27">
        <v>294.05499084082999</v>
      </c>
      <c r="G19" s="174">
        <v>1.8832162524295299</v>
      </c>
      <c r="H19" s="27">
        <v>19.888802408392401</v>
      </c>
      <c r="I19" s="43">
        <v>1.88083460692513</v>
      </c>
      <c r="J19" s="38"/>
      <c r="K19" s="15" t="s">
        <v>25</v>
      </c>
      <c r="L19" s="64">
        <v>255.08823550658599</v>
      </c>
      <c r="M19" s="143">
        <v>1.50972595489327</v>
      </c>
      <c r="N19" s="64">
        <v>278.46372118381299</v>
      </c>
      <c r="O19" s="143">
        <v>1.6620052990293199</v>
      </c>
      <c r="P19" s="27">
        <v>300.72180544378</v>
      </c>
      <c r="Q19" s="174">
        <v>1.84288229807711</v>
      </c>
      <c r="R19" s="27">
        <v>22.873380874976899</v>
      </c>
      <c r="S19" s="43">
        <v>1.15547184389418</v>
      </c>
      <c r="U19" s="38"/>
      <c r="V19" s="15" t="s">
        <v>25</v>
      </c>
      <c r="W19" s="64">
        <v>241.04078443332901</v>
      </c>
      <c r="X19" s="143">
        <v>1.1104098503631801</v>
      </c>
      <c r="Y19" s="64">
        <v>261.11832142377199</v>
      </c>
      <c r="Z19" s="143">
        <v>1.8074392807742199</v>
      </c>
      <c r="AA19" s="27">
        <v>280.82227451895301</v>
      </c>
      <c r="AB19" s="174">
        <v>2.54493953424095</v>
      </c>
      <c r="AC19" s="27">
        <v>19.9529974795927</v>
      </c>
      <c r="AD19" s="43">
        <v>1.29260983155849</v>
      </c>
      <c r="AF19" s="38"/>
      <c r="AG19" s="15" t="s">
        <v>25</v>
      </c>
      <c r="AH19" s="64">
        <v>246.324440817599</v>
      </c>
      <c r="AI19" s="143">
        <v>0.93697747291858702</v>
      </c>
      <c r="AJ19" s="64">
        <v>271.27961043649401</v>
      </c>
      <c r="AK19" s="143">
        <v>1.22789391849493</v>
      </c>
      <c r="AL19" s="27">
        <v>294.45237310537999</v>
      </c>
      <c r="AM19" s="174">
        <v>1.1862154110379399</v>
      </c>
      <c r="AN19" s="27">
        <v>24.2052765518131</v>
      </c>
      <c r="AO19" s="43">
        <v>0.74251584868180398</v>
      </c>
    </row>
    <row r="20" spans="1:41" x14ac:dyDescent="0.2">
      <c r="A20" s="15" t="s">
        <v>26</v>
      </c>
      <c r="B20" s="64">
        <v>246.39030245039601</v>
      </c>
      <c r="C20" s="143">
        <v>6.0588928983075796</v>
      </c>
      <c r="D20" s="64">
        <v>270.692560068538</v>
      </c>
      <c r="E20" s="143">
        <v>2.49123006683755</v>
      </c>
      <c r="F20" s="27">
        <v>293.54939347678197</v>
      </c>
      <c r="G20" s="174">
        <v>2.3472176961604201</v>
      </c>
      <c r="H20" s="27">
        <v>23.152135905761099</v>
      </c>
      <c r="I20" s="43">
        <v>2.7755734251062698</v>
      </c>
      <c r="J20" s="38"/>
      <c r="K20" s="15" t="s">
        <v>26</v>
      </c>
      <c r="L20" s="64">
        <v>238.26669674598099</v>
      </c>
      <c r="M20" s="143">
        <v>4.5866915138728901</v>
      </c>
      <c r="N20" s="64">
        <v>276.980939992196</v>
      </c>
      <c r="O20" s="143">
        <v>1.68417706608381</v>
      </c>
      <c r="P20" s="27">
        <v>294.87972615811799</v>
      </c>
      <c r="Q20" s="174">
        <v>1.8608717796188099</v>
      </c>
      <c r="R20" s="27">
        <v>24.073735916379899</v>
      </c>
      <c r="S20" s="43">
        <v>2.01968118734978</v>
      </c>
      <c r="U20" s="38"/>
      <c r="V20" s="15" t="s">
        <v>26</v>
      </c>
      <c r="W20" s="64">
        <v>232.924790371418</v>
      </c>
      <c r="X20" s="143">
        <v>3.3451238193086201</v>
      </c>
      <c r="Y20" s="64">
        <v>260.62335533545502</v>
      </c>
      <c r="Z20" s="143">
        <v>1.6066386572114899</v>
      </c>
      <c r="AA20" s="27">
        <v>279.33340337265503</v>
      </c>
      <c r="AB20" s="174">
        <v>2.1426181049102699</v>
      </c>
      <c r="AC20" s="27">
        <v>22.372346989310699</v>
      </c>
      <c r="AD20" s="43">
        <v>1.8973268180841401</v>
      </c>
      <c r="AF20" s="38"/>
      <c r="AG20" s="15" t="s">
        <v>26</v>
      </c>
      <c r="AH20" s="64">
        <v>235.666098301158</v>
      </c>
      <c r="AI20" s="143">
        <v>2.8657242134526899</v>
      </c>
      <c r="AJ20" s="64">
        <v>268.23200186851398</v>
      </c>
      <c r="AK20" s="143">
        <v>1.19941179459977</v>
      </c>
      <c r="AL20" s="27">
        <v>289.38011720725098</v>
      </c>
      <c r="AM20" s="174">
        <v>1.3576966893022</v>
      </c>
      <c r="AN20" s="27">
        <v>24.950426217111101</v>
      </c>
      <c r="AO20" s="43">
        <v>1.28887365134537</v>
      </c>
    </row>
    <row r="21" spans="1:41" x14ac:dyDescent="0.2">
      <c r="A21" s="15" t="s">
        <v>27</v>
      </c>
      <c r="B21" s="64">
        <v>255.63253345752801</v>
      </c>
      <c r="C21" s="143">
        <v>3.6695585449789498</v>
      </c>
      <c r="D21" s="64">
        <v>268.61634735814602</v>
      </c>
      <c r="E21" s="143">
        <v>3.0434122505702801</v>
      </c>
      <c r="F21" s="27">
        <v>283.115384198627</v>
      </c>
      <c r="G21" s="174">
        <v>2.6285731712779898</v>
      </c>
      <c r="H21" s="27">
        <v>13.8200499273152</v>
      </c>
      <c r="I21" s="43">
        <v>2.0076574977334198</v>
      </c>
      <c r="J21" s="38"/>
      <c r="K21" s="15" t="s">
        <v>27</v>
      </c>
      <c r="L21" s="64">
        <v>260.90128372447998</v>
      </c>
      <c r="M21" s="143">
        <v>1.9340418817732701</v>
      </c>
      <c r="N21" s="64">
        <v>280.08563348154001</v>
      </c>
      <c r="O21" s="143">
        <v>2.0036174103075099</v>
      </c>
      <c r="P21" s="27">
        <v>293.44148088809902</v>
      </c>
      <c r="Q21" s="174">
        <v>2.4157015451698798</v>
      </c>
      <c r="R21" s="27">
        <v>16.546136043642701</v>
      </c>
      <c r="S21" s="43">
        <v>1.4522777074614199</v>
      </c>
      <c r="U21" s="38"/>
      <c r="V21" s="15" t="s">
        <v>27</v>
      </c>
      <c r="W21" s="64">
        <v>249.458419023955</v>
      </c>
      <c r="X21" s="143">
        <v>1.85562904425542</v>
      </c>
      <c r="Y21" s="64">
        <v>271.960197668852</v>
      </c>
      <c r="Z21" s="143">
        <v>3.0225546724020198</v>
      </c>
      <c r="AA21" s="27">
        <v>281.652625941439</v>
      </c>
      <c r="AB21" s="174">
        <v>2.9453821591180098</v>
      </c>
      <c r="AC21" s="27">
        <v>17.7262012334944</v>
      </c>
      <c r="AD21" s="43">
        <v>1.7186399355736599</v>
      </c>
      <c r="AF21" s="38"/>
      <c r="AG21" s="15" t="s">
        <v>27</v>
      </c>
      <c r="AH21" s="64">
        <v>254.687352874434</v>
      </c>
      <c r="AI21" s="143">
        <v>1.26019221934382</v>
      </c>
      <c r="AJ21" s="64">
        <v>275.571400590704</v>
      </c>
      <c r="AK21" s="143">
        <v>1.5209180842068</v>
      </c>
      <c r="AL21" s="27">
        <v>288.37542576622701</v>
      </c>
      <c r="AM21" s="174">
        <v>1.73184935437023</v>
      </c>
      <c r="AN21" s="27">
        <v>17.342156725630801</v>
      </c>
      <c r="AO21" s="43">
        <v>1.0190364841559501</v>
      </c>
    </row>
    <row r="22" spans="1:41" x14ac:dyDescent="0.2">
      <c r="A22" s="15" t="s">
        <v>28</v>
      </c>
      <c r="B22" s="64">
        <v>247.28218941454799</v>
      </c>
      <c r="C22" s="143">
        <v>4.8612925433621097</v>
      </c>
      <c r="D22" s="64">
        <v>263.94994732865098</v>
      </c>
      <c r="E22" s="143">
        <v>3.29563201540086</v>
      </c>
      <c r="F22" s="27">
        <v>287.07836982067602</v>
      </c>
      <c r="G22" s="174">
        <v>5.5413295794108004</v>
      </c>
      <c r="H22" s="27">
        <v>19.174838216647199</v>
      </c>
      <c r="I22" s="43">
        <v>3.64468990427675</v>
      </c>
      <c r="J22" s="38"/>
      <c r="K22" s="15" t="s">
        <v>28</v>
      </c>
      <c r="L22" s="64">
        <v>247.739896912723</v>
      </c>
      <c r="M22" s="143">
        <v>1.7303493044984499</v>
      </c>
      <c r="N22" s="64">
        <v>271.64738487482998</v>
      </c>
      <c r="O22" s="143">
        <v>2.4923179831497402</v>
      </c>
      <c r="P22" s="27">
        <v>279.82047402461899</v>
      </c>
      <c r="Q22" s="174">
        <v>5.2784541652147396</v>
      </c>
      <c r="R22" s="27">
        <v>19.1994631554306</v>
      </c>
      <c r="S22" s="43">
        <v>2.0295350211594299</v>
      </c>
      <c r="U22" s="38"/>
      <c r="V22" s="15" t="s">
        <v>28</v>
      </c>
      <c r="W22" s="64">
        <v>237.976782208712</v>
      </c>
      <c r="X22" s="143">
        <v>1.66584235568221</v>
      </c>
      <c r="Y22" s="64">
        <v>265.61608066831099</v>
      </c>
      <c r="Z22" s="143">
        <v>3.3182047679159998</v>
      </c>
      <c r="AA22" s="27">
        <v>280.86576822125602</v>
      </c>
      <c r="AB22" s="174">
        <v>5.5782222345982104</v>
      </c>
      <c r="AC22" s="27">
        <v>24.077693183377601</v>
      </c>
      <c r="AD22" s="43">
        <v>2.54716243478765</v>
      </c>
      <c r="AF22" s="38"/>
      <c r="AG22" s="15" t="s">
        <v>28</v>
      </c>
      <c r="AH22" s="64">
        <v>242.584871523506</v>
      </c>
      <c r="AI22" s="143">
        <v>1.22994728398235</v>
      </c>
      <c r="AJ22" s="64">
        <v>268.22847478033799</v>
      </c>
      <c r="AK22" s="143">
        <v>1.96142372661035</v>
      </c>
      <c r="AL22" s="27">
        <v>282.47232461562601</v>
      </c>
      <c r="AM22" s="174">
        <v>3.8495348309166402</v>
      </c>
      <c r="AN22" s="27">
        <v>22.222900718917899</v>
      </c>
      <c r="AO22" s="43">
        <v>1.5147453276981799</v>
      </c>
    </row>
    <row r="23" spans="1:41" x14ac:dyDescent="0.2">
      <c r="A23" s="15" t="s">
        <v>29</v>
      </c>
      <c r="B23" s="64" t="s">
        <v>30</v>
      </c>
      <c r="C23" s="143" t="s">
        <v>30</v>
      </c>
      <c r="D23" s="64">
        <v>292.18511679145303</v>
      </c>
      <c r="E23" s="143">
        <v>2.5189294636522601</v>
      </c>
      <c r="F23" s="64">
        <v>306.067648325628</v>
      </c>
      <c r="G23" s="143">
        <v>1.9277120030920201</v>
      </c>
      <c r="H23" s="64">
        <v>11.402023100922101</v>
      </c>
      <c r="I23" s="55">
        <v>3.0067737118267899</v>
      </c>
      <c r="J23" s="38"/>
      <c r="K23" s="15" t="s">
        <v>29</v>
      </c>
      <c r="L23" s="64">
        <v>296.48643479024702</v>
      </c>
      <c r="M23" s="143">
        <v>2.93667154291209</v>
      </c>
      <c r="N23" s="64">
        <v>305.86507963941102</v>
      </c>
      <c r="O23" s="143">
        <v>1.2788287109254799</v>
      </c>
      <c r="P23" s="64">
        <v>315.14634650932197</v>
      </c>
      <c r="Q23" s="143">
        <v>1.6267345874992101</v>
      </c>
      <c r="R23" s="64">
        <v>9.3137262579314495</v>
      </c>
      <c r="S23" s="55">
        <v>1.47033149832278</v>
      </c>
      <c r="U23" s="38"/>
      <c r="V23" s="15" t="s">
        <v>29</v>
      </c>
      <c r="W23" s="64">
        <v>273.89813327295701</v>
      </c>
      <c r="X23" s="143">
        <v>1.71749961099444</v>
      </c>
      <c r="Y23" s="64">
        <v>290.40655136796499</v>
      </c>
      <c r="Z23" s="143">
        <v>1.52793884065486</v>
      </c>
      <c r="AA23" s="64">
        <v>303.63509887168198</v>
      </c>
      <c r="AB23" s="143">
        <v>2.2437339492884898</v>
      </c>
      <c r="AC23" s="64">
        <v>15.1414392037276</v>
      </c>
      <c r="AD23" s="55">
        <v>1.2540079829189601</v>
      </c>
      <c r="AF23" s="38"/>
      <c r="AG23" s="15" t="s">
        <v>29</v>
      </c>
      <c r="AH23" s="64">
        <v>278.61354705267399</v>
      </c>
      <c r="AI23" s="143">
        <v>1.4827147341195599</v>
      </c>
      <c r="AJ23" s="64">
        <v>298.31976356465401</v>
      </c>
      <c r="AK23" s="143">
        <v>0.99201591621279295</v>
      </c>
      <c r="AL23" s="64">
        <v>310.133345733672</v>
      </c>
      <c r="AM23" s="143">
        <v>1.06375000192961</v>
      </c>
      <c r="AN23" s="64">
        <v>15.492387140192101</v>
      </c>
      <c r="AO23" s="55">
        <v>0.86457716388172301</v>
      </c>
    </row>
    <row r="24" spans="1:41" x14ac:dyDescent="0.2">
      <c r="A24" s="15" t="s">
        <v>31</v>
      </c>
      <c r="B24" s="64">
        <v>275.953736603057</v>
      </c>
      <c r="C24" s="143">
        <v>5.1092698368480303</v>
      </c>
      <c r="D24" s="64">
        <v>290.06346804924402</v>
      </c>
      <c r="E24" s="143">
        <v>1.76762389631082</v>
      </c>
      <c r="F24" s="64">
        <v>299.19834939244299</v>
      </c>
      <c r="G24" s="143">
        <v>2.4986574551443699</v>
      </c>
      <c r="H24" s="64">
        <v>10.603959623992299</v>
      </c>
      <c r="I24" s="55">
        <v>2.1680607457568999</v>
      </c>
      <c r="J24" s="38"/>
      <c r="K24" s="15" t="s">
        <v>31</v>
      </c>
      <c r="L24" s="64">
        <v>274.165859478507</v>
      </c>
      <c r="M24" s="143">
        <v>1.0508287955512801</v>
      </c>
      <c r="N24" s="64">
        <v>287.820786736245</v>
      </c>
      <c r="O24" s="143">
        <v>1.2306929671222999</v>
      </c>
      <c r="P24" s="64">
        <v>296.93032079629398</v>
      </c>
      <c r="Q24" s="143">
        <v>1.8051421256531801</v>
      </c>
      <c r="R24" s="64">
        <v>11.7964357088256</v>
      </c>
      <c r="S24" s="55">
        <v>1.01338358866306</v>
      </c>
      <c r="U24" s="38"/>
      <c r="V24" s="15" t="s">
        <v>31</v>
      </c>
      <c r="W24" s="64">
        <v>248.32542266438401</v>
      </c>
      <c r="X24" s="143">
        <v>1.1285779701591701</v>
      </c>
      <c r="Y24" s="64">
        <v>262.59263057355997</v>
      </c>
      <c r="Z24" s="143">
        <v>2.3415818067815199</v>
      </c>
      <c r="AA24" s="64">
        <v>276.82005449038701</v>
      </c>
      <c r="AB24" s="143">
        <v>2.5981396556037999</v>
      </c>
      <c r="AC24" s="64">
        <v>14.252069288027201</v>
      </c>
      <c r="AD24" s="55">
        <v>1.3351237390438599</v>
      </c>
      <c r="AF24" s="38"/>
      <c r="AG24" s="15" t="s">
        <v>31</v>
      </c>
      <c r="AH24" s="64">
        <v>259.15308298813602</v>
      </c>
      <c r="AI24" s="143">
        <v>0.757438087560938</v>
      </c>
      <c r="AJ24" s="64">
        <v>283.46530409950702</v>
      </c>
      <c r="AK24" s="143">
        <v>1.05932186418326</v>
      </c>
      <c r="AL24" s="64">
        <v>293.95724864396198</v>
      </c>
      <c r="AM24" s="143">
        <v>1.2864392873730499</v>
      </c>
      <c r="AN24" s="64">
        <v>18.504392166612099</v>
      </c>
      <c r="AO24" s="55">
        <v>0.67163472548610004</v>
      </c>
    </row>
    <row r="25" spans="1:41" x14ac:dyDescent="0.2">
      <c r="A25" s="15" t="s">
        <v>32</v>
      </c>
      <c r="B25" s="64">
        <v>278.873839796477</v>
      </c>
      <c r="C25" s="143">
        <v>3.03272552002141</v>
      </c>
      <c r="D25" s="64">
        <v>293.22360054685203</v>
      </c>
      <c r="E25" s="143">
        <v>2.7126396725630801</v>
      </c>
      <c r="F25" s="27">
        <v>306.505267037083</v>
      </c>
      <c r="G25" s="174">
        <v>2.5220720143007198</v>
      </c>
      <c r="H25" s="27">
        <v>13.7636247558438</v>
      </c>
      <c r="I25" s="43">
        <v>1.83074566996078</v>
      </c>
      <c r="J25" s="38"/>
      <c r="K25" s="15" t="s">
        <v>32</v>
      </c>
      <c r="L25" s="64">
        <v>281.80005053884003</v>
      </c>
      <c r="M25" s="143">
        <v>2.3418383908201701</v>
      </c>
      <c r="N25" s="64">
        <v>302.46584597125002</v>
      </c>
      <c r="O25" s="143">
        <v>2.1741750707799499</v>
      </c>
      <c r="P25" s="27">
        <v>312.81262322982502</v>
      </c>
      <c r="Q25" s="174">
        <v>2.0698739912905002</v>
      </c>
      <c r="R25" s="27">
        <v>15.773503286908101</v>
      </c>
      <c r="S25" s="43">
        <v>1.5053501070594899</v>
      </c>
      <c r="U25" s="38"/>
      <c r="V25" s="15" t="s">
        <v>32</v>
      </c>
      <c r="W25" s="64">
        <v>261.266920270973</v>
      </c>
      <c r="X25" s="143">
        <v>1.3441012146459199</v>
      </c>
      <c r="Y25" s="64">
        <v>282.42805228654902</v>
      </c>
      <c r="Z25" s="143">
        <v>2.58083852548683</v>
      </c>
      <c r="AA25" s="27">
        <v>295.01213320531298</v>
      </c>
      <c r="AB25" s="174">
        <v>2.5034681015785498</v>
      </c>
      <c r="AC25" s="27">
        <v>17.734450338598599</v>
      </c>
      <c r="AD25" s="43">
        <v>1.39897032016064</v>
      </c>
      <c r="AF25" s="38"/>
      <c r="AG25" s="15" t="s">
        <v>32</v>
      </c>
      <c r="AH25" s="64">
        <v>269.68880944042002</v>
      </c>
      <c r="AI25" s="143">
        <v>1.04589279643752</v>
      </c>
      <c r="AJ25" s="64">
        <v>293.39479004605403</v>
      </c>
      <c r="AK25" s="143">
        <v>1.45838338755235</v>
      </c>
      <c r="AL25" s="27">
        <v>306.59105801542</v>
      </c>
      <c r="AM25" s="174">
        <v>1.4529425057979199</v>
      </c>
      <c r="AN25" s="27">
        <v>18.935122579207501</v>
      </c>
      <c r="AO25" s="43">
        <v>0.86527362786829598</v>
      </c>
    </row>
    <row r="26" spans="1:41" x14ac:dyDescent="0.2">
      <c r="A26" s="15" t="s">
        <v>33</v>
      </c>
      <c r="B26" s="27">
        <v>239.28962983456799</v>
      </c>
      <c r="C26" s="174">
        <v>6.3563360775066897</v>
      </c>
      <c r="D26" s="27">
        <v>269.53572473541698</v>
      </c>
      <c r="E26" s="174">
        <v>2.33555176223462</v>
      </c>
      <c r="F26" s="27">
        <v>284.50133018947298</v>
      </c>
      <c r="G26" s="174">
        <v>1.94988149275657</v>
      </c>
      <c r="H26" s="27">
        <v>18.692948529542701</v>
      </c>
      <c r="I26" s="43">
        <v>2.5641487640132299</v>
      </c>
      <c r="J26" s="38"/>
      <c r="K26" s="15" t="s">
        <v>33</v>
      </c>
      <c r="L26" s="27">
        <v>264.80319193632602</v>
      </c>
      <c r="M26" s="174">
        <v>3.66957954392594</v>
      </c>
      <c r="N26" s="27">
        <v>285.84978706424999</v>
      </c>
      <c r="O26" s="174">
        <v>1.8550230077579499</v>
      </c>
      <c r="P26" s="27">
        <v>302.519989971158</v>
      </c>
      <c r="Q26" s="174">
        <v>1.8748680505895401</v>
      </c>
      <c r="R26" s="27">
        <v>18.489176642120601</v>
      </c>
      <c r="S26" s="43">
        <v>2.0521798699632501</v>
      </c>
      <c r="U26" s="38"/>
      <c r="V26" s="15" t="s">
        <v>33</v>
      </c>
      <c r="W26" s="27">
        <v>258.18993020119399</v>
      </c>
      <c r="X26" s="174">
        <v>1.7541522381802801</v>
      </c>
      <c r="Y26" s="27">
        <v>275.54874969248402</v>
      </c>
      <c r="Z26" s="174">
        <v>1.54465678233573</v>
      </c>
      <c r="AA26" s="27">
        <v>287.87905820150598</v>
      </c>
      <c r="AB26" s="174">
        <v>2.2227571620875701</v>
      </c>
      <c r="AC26" s="27">
        <v>15.234334572459399</v>
      </c>
      <c r="AD26" s="43">
        <v>1.45275346944081</v>
      </c>
      <c r="AF26" s="38"/>
      <c r="AG26" s="15" t="s">
        <v>33</v>
      </c>
      <c r="AH26" s="27">
        <v>259.30031818795402</v>
      </c>
      <c r="AI26" s="174">
        <v>1.51023045348636</v>
      </c>
      <c r="AJ26" s="27">
        <v>278.95971425330498</v>
      </c>
      <c r="AK26" s="174">
        <v>1.0053407451707199</v>
      </c>
      <c r="AL26" s="27">
        <v>294.02038681959698</v>
      </c>
      <c r="AM26" s="174">
        <v>1.2523953049703</v>
      </c>
      <c r="AN26" s="27">
        <v>17.241474691689302</v>
      </c>
      <c r="AO26" s="43">
        <v>0.96860243342067598</v>
      </c>
    </row>
    <row r="27" spans="1:41" x14ac:dyDescent="0.2">
      <c r="A27" s="15" t="s">
        <v>34</v>
      </c>
      <c r="B27" s="27">
        <v>246.14396099102001</v>
      </c>
      <c r="C27" s="174">
        <v>5.8065958054073299</v>
      </c>
      <c r="D27" s="27">
        <v>277.343665396517</v>
      </c>
      <c r="E27" s="174">
        <v>1.3337978880822601</v>
      </c>
      <c r="F27" s="27">
        <v>299.75281073348901</v>
      </c>
      <c r="G27" s="174">
        <v>1.7334104450780501</v>
      </c>
      <c r="H27" s="27">
        <v>23.7781094208691</v>
      </c>
      <c r="I27" s="43">
        <v>2.0580542266885899</v>
      </c>
      <c r="J27" s="38"/>
      <c r="K27" s="15" t="s">
        <v>34</v>
      </c>
      <c r="L27" s="27">
        <v>253.39931383084601</v>
      </c>
      <c r="M27" s="174">
        <v>3.2522793559451499</v>
      </c>
      <c r="N27" s="27">
        <v>272.03760173125897</v>
      </c>
      <c r="O27" s="174">
        <v>1.4402153271983</v>
      </c>
      <c r="P27" s="27">
        <v>301.16132465451602</v>
      </c>
      <c r="Q27" s="174">
        <v>3.1824662417909999</v>
      </c>
      <c r="R27" s="27">
        <v>24.052591771930999</v>
      </c>
      <c r="S27" s="43">
        <v>2.2189435553987402</v>
      </c>
      <c r="U27" s="38"/>
      <c r="V27" s="15" t="s">
        <v>34</v>
      </c>
      <c r="W27" s="27">
        <v>241.85815787845399</v>
      </c>
      <c r="X27" s="174">
        <v>1.72241817148445</v>
      </c>
      <c r="Y27" s="27">
        <v>267.436647418429</v>
      </c>
      <c r="Z27" s="174">
        <v>1.4987880809360199</v>
      </c>
      <c r="AA27" s="27">
        <v>275.97768474803701</v>
      </c>
      <c r="AB27" s="174">
        <v>5.3932919085332998</v>
      </c>
      <c r="AC27" s="27">
        <v>21.090055310483802</v>
      </c>
      <c r="AD27" s="43">
        <v>2.0087818884565798</v>
      </c>
      <c r="AF27" s="38"/>
      <c r="AG27" s="15" t="s">
        <v>34</v>
      </c>
      <c r="AH27" s="27">
        <v>244.526752464542</v>
      </c>
      <c r="AI27" s="174">
        <v>1.4867710600792901</v>
      </c>
      <c r="AJ27" s="27">
        <v>271.93010018231899</v>
      </c>
      <c r="AK27" s="174">
        <v>0.92075451999259195</v>
      </c>
      <c r="AL27" s="27">
        <v>295.66146895972599</v>
      </c>
      <c r="AM27" s="174">
        <v>2.0849556779938601</v>
      </c>
      <c r="AN27" s="27">
        <v>25.935114169473099</v>
      </c>
      <c r="AO27" s="43">
        <v>1.2688572708529899</v>
      </c>
    </row>
    <row r="28" spans="1:41" x14ac:dyDescent="0.2">
      <c r="A28" s="15" t="s">
        <v>35</v>
      </c>
      <c r="B28" s="27">
        <v>232.399625233221</v>
      </c>
      <c r="C28" s="174">
        <v>5.1134408400493303</v>
      </c>
      <c r="D28" s="27">
        <v>276.25214886619301</v>
      </c>
      <c r="E28" s="174">
        <v>1.6975495929431199</v>
      </c>
      <c r="F28" s="27">
        <v>291.91077414158502</v>
      </c>
      <c r="G28" s="174">
        <v>3.1972655730229702</v>
      </c>
      <c r="H28" s="27">
        <v>24.907927398544999</v>
      </c>
      <c r="I28" s="43">
        <v>2.9436774747171</v>
      </c>
      <c r="J28" s="38"/>
      <c r="K28" s="15" t="s">
        <v>35</v>
      </c>
      <c r="L28" s="27">
        <v>247.63594526525401</v>
      </c>
      <c r="M28" s="174">
        <v>2.6921791897730598</v>
      </c>
      <c r="N28" s="27">
        <v>282.52646784152398</v>
      </c>
      <c r="O28" s="174">
        <v>1.17357588282843</v>
      </c>
      <c r="P28" s="27">
        <v>299.249785920715</v>
      </c>
      <c r="Q28" s="174">
        <v>2.5353476578059899</v>
      </c>
      <c r="R28" s="27">
        <v>26.540909592278801</v>
      </c>
      <c r="S28" s="43">
        <v>1.8460786388957999</v>
      </c>
      <c r="U28" s="38"/>
      <c r="V28" s="15" t="s">
        <v>35</v>
      </c>
      <c r="W28" s="27">
        <v>258.07265348740901</v>
      </c>
      <c r="X28" s="174">
        <v>1.37484983134247</v>
      </c>
      <c r="Y28" s="27">
        <v>276.64140686026599</v>
      </c>
      <c r="Z28" s="174">
        <v>1.1980780663246</v>
      </c>
      <c r="AA28" s="27">
        <v>286.03314644326099</v>
      </c>
      <c r="AB28" s="174">
        <v>3.6429909867416401</v>
      </c>
      <c r="AC28" s="27">
        <v>16.376997061303999</v>
      </c>
      <c r="AD28" s="43">
        <v>1.4490252274525901</v>
      </c>
      <c r="AF28" s="38"/>
      <c r="AG28" s="15" t="s">
        <v>35</v>
      </c>
      <c r="AH28" s="27">
        <v>253.79775877990599</v>
      </c>
      <c r="AI28" s="174">
        <v>1.3096131474786501</v>
      </c>
      <c r="AJ28" s="27">
        <v>279.44819471894903</v>
      </c>
      <c r="AK28" s="174">
        <v>0.84555797726600102</v>
      </c>
      <c r="AL28" s="27">
        <v>294.310643878441</v>
      </c>
      <c r="AM28" s="174">
        <v>1.6074340275409</v>
      </c>
      <c r="AN28" s="27">
        <v>21.513018000739098</v>
      </c>
      <c r="AO28" s="43">
        <v>1.0304034925559</v>
      </c>
    </row>
    <row r="29" spans="1:41" x14ac:dyDescent="0.2">
      <c r="A29" s="15" t="s">
        <v>36</v>
      </c>
      <c r="B29" s="27">
        <v>253.32750637589001</v>
      </c>
      <c r="C29" s="174">
        <v>2.3695054399991098</v>
      </c>
      <c r="D29" s="27">
        <v>268.529633714711</v>
      </c>
      <c r="E29" s="174">
        <v>2.8156118185524699</v>
      </c>
      <c r="F29" s="27">
        <v>280.72528717869301</v>
      </c>
      <c r="G29" s="174">
        <v>2.6743708687861498</v>
      </c>
      <c r="H29" s="27">
        <v>13.8455184253613</v>
      </c>
      <c r="I29" s="43">
        <v>1.64932177747278</v>
      </c>
      <c r="J29" s="38"/>
      <c r="K29" s="15" t="s">
        <v>36</v>
      </c>
      <c r="L29" s="27">
        <v>254.04715635922099</v>
      </c>
      <c r="M29" s="174">
        <v>1.14090813112219</v>
      </c>
      <c r="N29" s="27">
        <v>270.34203941291298</v>
      </c>
      <c r="O29" s="174">
        <v>2.4064939135299799</v>
      </c>
      <c r="P29" s="27">
        <v>286.151338506672</v>
      </c>
      <c r="Q29" s="174">
        <v>2.45998675289494</v>
      </c>
      <c r="R29" s="27">
        <v>16.093653785243401</v>
      </c>
      <c r="S29" s="43">
        <v>1.2700419248683701</v>
      </c>
      <c r="U29" s="38"/>
      <c r="V29" s="15" t="s">
        <v>36</v>
      </c>
      <c r="W29" s="27">
        <v>233.48772112394099</v>
      </c>
      <c r="X29" s="174">
        <v>1.3834613843566199</v>
      </c>
      <c r="Y29" s="27">
        <v>259.55466313283</v>
      </c>
      <c r="Z29" s="174">
        <v>3.9728027830364701</v>
      </c>
      <c r="AA29" s="27">
        <v>275.52628713259298</v>
      </c>
      <c r="AB29" s="174">
        <v>4.2265494132652899</v>
      </c>
      <c r="AC29" s="27">
        <v>21.973022397190501</v>
      </c>
      <c r="AD29" s="43">
        <v>1.9937900799474</v>
      </c>
      <c r="AF29" s="38"/>
      <c r="AG29" s="15" t="s">
        <v>36</v>
      </c>
      <c r="AH29" s="27">
        <v>243.891290993697</v>
      </c>
      <c r="AI29" s="174">
        <v>0.90503564380684998</v>
      </c>
      <c r="AJ29" s="27">
        <v>267.483378061677</v>
      </c>
      <c r="AK29" s="174">
        <v>1.6198042762265801</v>
      </c>
      <c r="AL29" s="27">
        <v>282.31514015296301</v>
      </c>
      <c r="AM29" s="174">
        <v>1.7839422295821099</v>
      </c>
      <c r="AN29" s="27">
        <v>19.994890882302901</v>
      </c>
      <c r="AO29" s="43">
        <v>0.96406739533005603</v>
      </c>
    </row>
    <row r="30" spans="1:41" x14ac:dyDescent="0.2">
      <c r="A30" s="15" t="s">
        <v>37</v>
      </c>
      <c r="B30" s="27">
        <v>260.648758638358</v>
      </c>
      <c r="C30" s="174">
        <v>6.0318817320922298</v>
      </c>
      <c r="D30" s="27">
        <v>279.88890603924</v>
      </c>
      <c r="E30" s="174">
        <v>2.6530380945397001</v>
      </c>
      <c r="F30" s="27">
        <v>291.96869582731802</v>
      </c>
      <c r="G30" s="174">
        <v>2.21283968770451</v>
      </c>
      <c r="H30" s="27">
        <v>13.9474680851327</v>
      </c>
      <c r="I30" s="43">
        <v>2.7378128494329399</v>
      </c>
      <c r="J30" s="38"/>
      <c r="K30" s="15" t="s">
        <v>37</v>
      </c>
      <c r="L30" s="27">
        <v>269.51245244919801</v>
      </c>
      <c r="M30" s="174">
        <v>2.94310449370461</v>
      </c>
      <c r="N30" s="27">
        <v>289.20108773376597</v>
      </c>
      <c r="O30" s="174">
        <v>2.6488293273978201</v>
      </c>
      <c r="P30" s="27">
        <v>303.54742091718498</v>
      </c>
      <c r="Q30" s="174">
        <v>1.9131185440382601</v>
      </c>
      <c r="R30" s="27">
        <v>16.847153985127999</v>
      </c>
      <c r="S30" s="43">
        <v>1.7914363517765</v>
      </c>
      <c r="U30" s="38"/>
      <c r="V30" s="15" t="s">
        <v>37</v>
      </c>
      <c r="W30" s="27">
        <v>261.27121856939402</v>
      </c>
      <c r="X30" s="174">
        <v>1.46642323181064</v>
      </c>
      <c r="Y30" s="27">
        <v>279.31197620439002</v>
      </c>
      <c r="Z30" s="174">
        <v>2.6826393951318899</v>
      </c>
      <c r="AA30" s="27">
        <v>289.37475979118602</v>
      </c>
      <c r="AB30" s="174">
        <v>2.73317202827262</v>
      </c>
      <c r="AC30" s="27">
        <v>14.460480693661999</v>
      </c>
      <c r="AD30" s="43">
        <v>1.627137831712</v>
      </c>
      <c r="AF30" s="38"/>
      <c r="AG30" s="15" t="s">
        <v>37</v>
      </c>
      <c r="AH30" s="27">
        <v>263.548516243969</v>
      </c>
      <c r="AI30" s="174">
        <v>1.29371005597649</v>
      </c>
      <c r="AJ30" s="27">
        <v>283.96822256067099</v>
      </c>
      <c r="AK30" s="174">
        <v>1.65473565478427</v>
      </c>
      <c r="AL30" s="27">
        <v>296.79656093152897</v>
      </c>
      <c r="AM30" s="174">
        <v>1.28043078489724</v>
      </c>
      <c r="AN30" s="27">
        <v>16.660577306839301</v>
      </c>
      <c r="AO30" s="43">
        <v>0.96649295554185299</v>
      </c>
    </row>
    <row r="31" spans="1:41" x14ac:dyDescent="0.2">
      <c r="A31" s="15" t="s">
        <v>38</v>
      </c>
      <c r="B31" s="27">
        <v>248.42409388790099</v>
      </c>
      <c r="C31" s="174">
        <v>6.2333890180620797</v>
      </c>
      <c r="D31" s="27">
        <v>264.10836121433999</v>
      </c>
      <c r="E31" s="174">
        <v>2.7761864788714199</v>
      </c>
      <c r="F31" s="27">
        <v>284.76637088373002</v>
      </c>
      <c r="G31" s="174">
        <v>2.7641251787960499</v>
      </c>
      <c r="H31" s="27">
        <v>19.134068088071899</v>
      </c>
      <c r="I31" s="43">
        <v>2.5193829295108499</v>
      </c>
      <c r="J31" s="38"/>
      <c r="K31" s="15" t="s">
        <v>38</v>
      </c>
      <c r="L31" s="27">
        <v>229.73127639616899</v>
      </c>
      <c r="M31" s="174">
        <v>3.8376533919260698</v>
      </c>
      <c r="N31" s="27">
        <v>271.60531207454198</v>
      </c>
      <c r="O31" s="174">
        <v>2.2881325019772798</v>
      </c>
      <c r="P31" s="27">
        <v>294.99525718641502</v>
      </c>
      <c r="Q31" s="174">
        <v>2.1161014394834399</v>
      </c>
      <c r="R31" s="27">
        <v>30.282107357931899</v>
      </c>
      <c r="S31" s="43">
        <v>2.1791136837380001</v>
      </c>
      <c r="U31" s="38"/>
      <c r="V31" s="15" t="s">
        <v>38</v>
      </c>
      <c r="W31" s="27">
        <v>232.695631767234</v>
      </c>
      <c r="X31" s="174">
        <v>2.9211750710711999</v>
      </c>
      <c r="Y31" s="27">
        <v>271.93356699822698</v>
      </c>
      <c r="Z31" s="174">
        <v>1.58871226144811</v>
      </c>
      <c r="AA31" s="27">
        <v>287.75758532094198</v>
      </c>
      <c r="AB31" s="174">
        <v>2.2430588058431402</v>
      </c>
      <c r="AC31" s="27">
        <v>27.177917901956398</v>
      </c>
      <c r="AD31" s="43">
        <v>1.9061271989833399</v>
      </c>
      <c r="AF31" s="38"/>
      <c r="AG31" s="15" t="s">
        <v>38</v>
      </c>
      <c r="AH31" s="27">
        <v>233.24050037649801</v>
      </c>
      <c r="AI31" s="174">
        <v>2.6489717146261298</v>
      </c>
      <c r="AJ31" s="27">
        <v>270.48314987056801</v>
      </c>
      <c r="AK31" s="174">
        <v>1.42459879676832</v>
      </c>
      <c r="AL31" s="27">
        <v>290.43992027670498</v>
      </c>
      <c r="AM31" s="174">
        <v>1.5594542771999</v>
      </c>
      <c r="AN31" s="27">
        <v>27.061872456365201</v>
      </c>
      <c r="AO31" s="43">
        <v>1.51514572664602</v>
      </c>
    </row>
    <row r="32" spans="1:41" x14ac:dyDescent="0.2">
      <c r="A32" s="15"/>
      <c r="B32" s="7"/>
      <c r="C32" s="7"/>
      <c r="D32" s="7"/>
      <c r="E32" s="7"/>
      <c r="F32" s="7"/>
      <c r="G32" s="7"/>
      <c r="H32" s="7"/>
      <c r="I32" s="13"/>
      <c r="J32" s="38"/>
      <c r="K32" s="15"/>
      <c r="L32" s="7"/>
      <c r="M32" s="7"/>
      <c r="N32" s="7"/>
      <c r="O32" s="7"/>
      <c r="P32" s="7"/>
      <c r="Q32" s="7"/>
      <c r="R32" s="7"/>
      <c r="S32" s="13"/>
      <c r="U32" s="38"/>
      <c r="V32" s="15"/>
      <c r="W32" s="7"/>
      <c r="X32" s="7"/>
      <c r="Y32" s="7"/>
      <c r="Z32" s="7"/>
      <c r="AA32" s="7"/>
      <c r="AB32" s="7"/>
      <c r="AC32" s="7"/>
      <c r="AD32" s="13"/>
      <c r="AF32" s="38"/>
      <c r="AG32" s="15"/>
      <c r="AH32" s="7"/>
      <c r="AI32" s="7"/>
      <c r="AJ32" s="7"/>
      <c r="AK32" s="7"/>
      <c r="AL32" s="7"/>
      <c r="AM32" s="7"/>
      <c r="AN32" s="7"/>
      <c r="AO32" s="13"/>
    </row>
    <row r="33" spans="1:42" x14ac:dyDescent="0.2">
      <c r="A33" s="14" t="s">
        <v>39</v>
      </c>
      <c r="B33" s="7"/>
      <c r="C33" s="7"/>
      <c r="D33" s="7"/>
      <c r="E33" s="7"/>
      <c r="F33" s="7"/>
      <c r="G33" s="7"/>
      <c r="H33" s="7"/>
      <c r="I33" s="13"/>
      <c r="J33" s="38"/>
      <c r="K33" s="14" t="s">
        <v>39</v>
      </c>
      <c r="L33" s="7"/>
      <c r="M33" s="7"/>
      <c r="N33" s="7"/>
      <c r="O33" s="7"/>
      <c r="P33" s="7"/>
      <c r="Q33" s="7"/>
      <c r="R33" s="7"/>
      <c r="S33" s="13"/>
      <c r="U33" s="38"/>
      <c r="V33" s="14" t="s">
        <v>39</v>
      </c>
      <c r="W33" s="7"/>
      <c r="X33" s="7"/>
      <c r="Y33" s="7"/>
      <c r="Z33" s="7"/>
      <c r="AA33" s="7"/>
      <c r="AB33" s="7"/>
      <c r="AC33" s="7"/>
      <c r="AD33" s="13"/>
      <c r="AF33" s="38"/>
      <c r="AG33" s="14" t="s">
        <v>39</v>
      </c>
      <c r="AH33" s="7"/>
      <c r="AI33" s="7"/>
      <c r="AJ33" s="7"/>
      <c r="AK33" s="7"/>
      <c r="AL33" s="7"/>
      <c r="AM33" s="7"/>
      <c r="AN33" s="7"/>
      <c r="AO33" s="13"/>
    </row>
    <row r="34" spans="1:42" x14ac:dyDescent="0.2">
      <c r="A34" s="15" t="s">
        <v>40</v>
      </c>
      <c r="B34" s="27">
        <v>251.208607545972</v>
      </c>
      <c r="C34" s="174">
        <v>5.5683294052861703</v>
      </c>
      <c r="D34" s="27">
        <v>280.60617105935501</v>
      </c>
      <c r="E34" s="174">
        <v>2.4834327991623599</v>
      </c>
      <c r="F34" s="27">
        <v>298.68040232249899</v>
      </c>
      <c r="G34" s="174">
        <v>2.03770058666526</v>
      </c>
      <c r="H34" s="27">
        <v>21.680558303557799</v>
      </c>
      <c r="I34" s="43">
        <v>2.5570864473819901</v>
      </c>
      <c r="J34" s="38"/>
      <c r="K34" s="15" t="s">
        <v>40</v>
      </c>
      <c r="L34" s="27">
        <v>266.29253515932402</v>
      </c>
      <c r="M34" s="174">
        <v>2.45355384092267</v>
      </c>
      <c r="N34" s="27">
        <v>288.85077578526801</v>
      </c>
      <c r="O34" s="174">
        <v>1.99430996284958</v>
      </c>
      <c r="P34" s="27">
        <v>305.36630243927999</v>
      </c>
      <c r="Q34" s="174">
        <v>1.8789483568069401</v>
      </c>
      <c r="R34" s="27">
        <v>19.448943307542098</v>
      </c>
      <c r="S34" s="43">
        <v>1.4702118011238701</v>
      </c>
      <c r="U34" s="38"/>
      <c r="V34" s="15" t="s">
        <v>40</v>
      </c>
      <c r="W34" s="27">
        <v>253.06261667851999</v>
      </c>
      <c r="X34" s="174">
        <v>1.53883859444416</v>
      </c>
      <c r="Y34" s="27">
        <v>276.40992513070302</v>
      </c>
      <c r="Z34" s="174">
        <v>2.05443457742262</v>
      </c>
      <c r="AA34" s="27">
        <v>292.40470571558598</v>
      </c>
      <c r="AB34" s="174">
        <v>2.75767568623138</v>
      </c>
      <c r="AC34" s="27">
        <v>20.558448817674901</v>
      </c>
      <c r="AD34" s="43">
        <v>1.52501680075254</v>
      </c>
      <c r="AF34" s="38"/>
      <c r="AG34" s="15" t="s">
        <v>40</v>
      </c>
      <c r="AH34" s="27">
        <v>256.51215604306202</v>
      </c>
      <c r="AI34" s="174">
        <v>1.2546538601213399</v>
      </c>
      <c r="AJ34" s="27">
        <v>282.70929289908099</v>
      </c>
      <c r="AK34" s="174">
        <v>1.4149905591552601</v>
      </c>
      <c r="AL34" s="27">
        <v>300.339686117219</v>
      </c>
      <c r="AM34" s="174">
        <v>1.2918816998488101</v>
      </c>
      <c r="AN34" s="27">
        <v>22.226014371111201</v>
      </c>
      <c r="AO34" s="43">
        <v>0.90004646070740402</v>
      </c>
    </row>
    <row r="35" spans="1:42" x14ac:dyDescent="0.2">
      <c r="A35" s="15" t="s">
        <v>41</v>
      </c>
      <c r="B35" s="27">
        <v>230.86622078185201</v>
      </c>
      <c r="C35" s="174">
        <v>6.7382348215655501</v>
      </c>
      <c r="D35" s="27">
        <v>270.74608176300097</v>
      </c>
      <c r="E35" s="174">
        <v>3.2202105511992598</v>
      </c>
      <c r="F35" s="27">
        <v>287.14448101403002</v>
      </c>
      <c r="G35" s="174">
        <v>3.8738169701453198</v>
      </c>
      <c r="H35" s="27">
        <v>24.2621020653282</v>
      </c>
      <c r="I35" s="43">
        <v>3.7302544567447602</v>
      </c>
      <c r="J35" s="6"/>
      <c r="K35" s="15" t="s">
        <v>41</v>
      </c>
      <c r="L35" s="27">
        <v>252.167096575882</v>
      </c>
      <c r="M35" s="174">
        <v>3.21003936173337</v>
      </c>
      <c r="N35" s="27">
        <v>287.40054484269501</v>
      </c>
      <c r="O35" s="174">
        <v>2.0621688952854802</v>
      </c>
      <c r="P35" s="27">
        <v>301.76793278892302</v>
      </c>
      <c r="Q35" s="174">
        <v>2.3191460320390198</v>
      </c>
      <c r="R35" s="27">
        <v>23.566984597847</v>
      </c>
      <c r="S35" s="43">
        <v>2.03255029069022</v>
      </c>
      <c r="U35" s="38"/>
      <c r="V35" s="15" t="s">
        <v>41</v>
      </c>
      <c r="W35" s="27">
        <v>254.51907988482699</v>
      </c>
      <c r="X35" s="174">
        <v>2.0457202210203298</v>
      </c>
      <c r="Y35" s="27">
        <v>280.26821419216299</v>
      </c>
      <c r="Z35" s="174">
        <v>2.3785644565696602</v>
      </c>
      <c r="AA35" s="27">
        <v>293.95730346828202</v>
      </c>
      <c r="AB35" s="174">
        <v>3.5778560433337798</v>
      </c>
      <c r="AC35" s="27">
        <v>21.025799653116501</v>
      </c>
      <c r="AD35" s="43">
        <v>2.05424429553808</v>
      </c>
      <c r="AF35" s="38"/>
      <c r="AG35" s="15" t="s">
        <v>41</v>
      </c>
      <c r="AH35" s="27">
        <v>252.24937080290101</v>
      </c>
      <c r="AI35" s="174">
        <v>1.7395943864889101</v>
      </c>
      <c r="AJ35" s="27">
        <v>281.69664835527499</v>
      </c>
      <c r="AK35" s="174">
        <v>1.4319763042000599</v>
      </c>
      <c r="AL35" s="27">
        <v>296.21454622560901</v>
      </c>
      <c r="AM35" s="174">
        <v>1.75124450977612</v>
      </c>
      <c r="AN35" s="27">
        <v>22.0872507383223</v>
      </c>
      <c r="AO35" s="43">
        <v>1.2480453928744799</v>
      </c>
    </row>
    <row r="36" spans="1:42" x14ac:dyDescent="0.2">
      <c r="A36" s="15" t="s">
        <v>42</v>
      </c>
      <c r="B36" s="27">
        <v>242.137213430592</v>
      </c>
      <c r="C36" s="174">
        <v>5.7065091975895204</v>
      </c>
      <c r="D36" s="27">
        <v>272.42576626913899</v>
      </c>
      <c r="E36" s="174">
        <v>3.61565210381135</v>
      </c>
      <c r="F36" s="27">
        <v>295.14299145122402</v>
      </c>
      <c r="G36" s="174">
        <v>4.2163384774695798</v>
      </c>
      <c r="H36" s="27">
        <v>25.968140224487801</v>
      </c>
      <c r="I36" s="43">
        <v>3.0953325204670401</v>
      </c>
      <c r="J36" s="6"/>
      <c r="K36" s="15" t="s">
        <v>42</v>
      </c>
      <c r="L36" s="27">
        <v>258.009708330904</v>
      </c>
      <c r="M36" s="174">
        <v>3.3091084668935098</v>
      </c>
      <c r="N36" s="27">
        <v>282.13909128129097</v>
      </c>
      <c r="O36" s="174">
        <v>2.8374950607975302</v>
      </c>
      <c r="P36" s="27">
        <v>298.10275539502902</v>
      </c>
      <c r="Q36" s="174">
        <v>4.1083302060949203</v>
      </c>
      <c r="R36" s="27">
        <v>20.578119848091401</v>
      </c>
      <c r="S36" s="43">
        <v>2.1833917371186198</v>
      </c>
      <c r="U36" s="38"/>
      <c r="V36" s="15" t="s">
        <v>42</v>
      </c>
      <c r="W36" s="27">
        <v>252.11850650883201</v>
      </c>
      <c r="X36" s="174">
        <v>2.6768270360214599</v>
      </c>
      <c r="Y36" s="27">
        <v>267.26025351278503</v>
      </c>
      <c r="Z36" s="174">
        <v>4.10073166185982</v>
      </c>
      <c r="AA36" s="27">
        <v>290.12039601346203</v>
      </c>
      <c r="AB36" s="174">
        <v>4.5306993624272298</v>
      </c>
      <c r="AC36" s="27">
        <v>17.366040341941499</v>
      </c>
      <c r="AD36" s="43">
        <v>2.42553217450584</v>
      </c>
      <c r="AF36" s="38"/>
      <c r="AG36" s="15" t="s">
        <v>42</v>
      </c>
      <c r="AH36" s="27">
        <v>253.263323831489</v>
      </c>
      <c r="AI36" s="174">
        <v>2.3284805107214601</v>
      </c>
      <c r="AJ36" s="27">
        <v>275.53770961757101</v>
      </c>
      <c r="AK36" s="174">
        <v>2.42135081321296</v>
      </c>
      <c r="AL36" s="27">
        <v>295.675442568292</v>
      </c>
      <c r="AM36" s="174">
        <v>2.8547324277825599</v>
      </c>
      <c r="AN36" s="27">
        <v>21.4180797348506</v>
      </c>
      <c r="AO36" s="43">
        <v>1.48603981609716</v>
      </c>
    </row>
    <row r="37" spans="1:42" x14ac:dyDescent="0.2">
      <c r="A37" s="15" t="s">
        <v>43</v>
      </c>
      <c r="B37" s="27">
        <v>231.59685056039899</v>
      </c>
      <c r="C37" s="174">
        <v>6.2872771149265398</v>
      </c>
      <c r="D37" s="27">
        <v>270.81845583508198</v>
      </c>
      <c r="E37" s="174">
        <v>3.0981499525816898</v>
      </c>
      <c r="F37" s="27">
        <v>287.40508756714598</v>
      </c>
      <c r="G37" s="174">
        <v>3.7380125618489499</v>
      </c>
      <c r="H37" s="27">
        <v>24.2687431912601</v>
      </c>
      <c r="I37" s="43">
        <v>3.5625360073336201</v>
      </c>
      <c r="J37" s="6"/>
      <c r="K37" s="15" t="s">
        <v>43</v>
      </c>
      <c r="L37" s="27">
        <v>252.51829025646501</v>
      </c>
      <c r="M37" s="174">
        <v>3.0507682378721999</v>
      </c>
      <c r="N37" s="27">
        <v>287.20371990680201</v>
      </c>
      <c r="O37" s="174">
        <v>1.9952415353214801</v>
      </c>
      <c r="P37" s="27">
        <v>301.68502315699499</v>
      </c>
      <c r="Q37" s="174">
        <v>2.28090777085426</v>
      </c>
      <c r="R37" s="27">
        <v>23.487029926026601</v>
      </c>
      <c r="S37" s="43">
        <v>1.96400635197331</v>
      </c>
      <c r="U37" s="38"/>
      <c r="V37" s="15" t="s">
        <v>43</v>
      </c>
      <c r="W37" s="27">
        <v>254.401654931634</v>
      </c>
      <c r="X37" s="174">
        <v>1.9563475922599001</v>
      </c>
      <c r="Y37" s="27">
        <v>279.88161432661099</v>
      </c>
      <c r="Z37" s="174">
        <v>2.3091557848460198</v>
      </c>
      <c r="AA37" s="27">
        <v>293.88991184443898</v>
      </c>
      <c r="AB37" s="174">
        <v>3.5128369424316901</v>
      </c>
      <c r="AC37" s="27">
        <v>21.0224072638661</v>
      </c>
      <c r="AD37" s="43">
        <v>1.99776867444483</v>
      </c>
      <c r="AF37" s="38"/>
      <c r="AG37" s="15" t="s">
        <v>43</v>
      </c>
      <c r="AH37" s="27">
        <v>252.30341605284099</v>
      </c>
      <c r="AI37" s="174">
        <v>1.6579153290370201</v>
      </c>
      <c r="AJ37" s="27">
        <v>281.47622744546101</v>
      </c>
      <c r="AK37" s="174">
        <v>1.3929628884811001</v>
      </c>
      <c r="AL37" s="27">
        <v>296.201648692258</v>
      </c>
      <c r="AM37" s="174">
        <v>1.7129602765720799</v>
      </c>
      <c r="AN37" s="27">
        <v>22.0997275690819</v>
      </c>
      <c r="AO37" s="43">
        <v>1.2140654603665499</v>
      </c>
    </row>
    <row r="38" spans="1:42" x14ac:dyDescent="0.2">
      <c r="A38" s="20"/>
      <c r="B38" s="7"/>
      <c r="C38" s="7"/>
      <c r="D38" s="7"/>
      <c r="E38" s="7"/>
      <c r="F38" s="7"/>
      <c r="G38" s="7"/>
      <c r="H38" s="7"/>
      <c r="I38" s="13"/>
      <c r="J38" s="6"/>
      <c r="K38" s="20"/>
      <c r="L38" s="7"/>
      <c r="M38" s="7"/>
      <c r="N38" s="7"/>
      <c r="O38" s="7"/>
      <c r="P38" s="7"/>
      <c r="Q38" s="7"/>
      <c r="R38" s="7"/>
      <c r="S38" s="13"/>
      <c r="U38" s="38"/>
      <c r="V38" s="20"/>
      <c r="W38" s="7"/>
      <c r="X38" s="7"/>
      <c r="Y38" s="7"/>
      <c r="Z38" s="7"/>
      <c r="AA38" s="7"/>
      <c r="AB38" s="7"/>
      <c r="AC38" s="7"/>
      <c r="AD38" s="13"/>
      <c r="AF38" s="38"/>
      <c r="AG38" s="20"/>
      <c r="AH38" s="7"/>
      <c r="AI38" s="7"/>
      <c r="AJ38" s="7"/>
      <c r="AK38" s="7"/>
      <c r="AL38" s="7"/>
      <c r="AM38" s="7"/>
      <c r="AN38" s="7"/>
      <c r="AO38" s="13"/>
    </row>
    <row r="39" spans="1:42" x14ac:dyDescent="0.2">
      <c r="A39" s="21" t="s">
        <v>44</v>
      </c>
      <c r="B39" s="22">
        <f>AVERAGE(B12:B19,B20:B31,B34,B37)</f>
        <v>252.43378918059528</v>
      </c>
      <c r="C39" s="45">
        <f>SQRT(SUMSQ(C12:C19,C20:C31,C34,C37)/(COUNT(C12:C19,C20:C31,C34,C37)*COUNT(C12:C19,C20:C31,C34,C37)))</f>
        <v>1.2557042043724465</v>
      </c>
      <c r="D39" s="22">
        <f>AVERAGE(D12:D19,D20:D31,D34,D37)</f>
        <v>276.53131467972275</v>
      </c>
      <c r="E39" s="45">
        <f>SQRT(SUMSQ(E12:E19,E20:E31,E34,E37)/(COUNT(E12:E19,E20:E31,E34,E37)*COUNT(E12:E19,E20:E31,E34,E37)))</f>
        <v>0.53705921720087946</v>
      </c>
      <c r="F39" s="22">
        <f>AVERAGE(F12:F19,F20:F31,F34,F37)</f>
        <v>293.59271951321631</v>
      </c>
      <c r="G39" s="45">
        <f>SQRT(SUMSQ(G12:G19,G20:G31,G34,G37)/(COUNT(G12:G19,G20:G31,G34,G37)*COUNT(G12:G19,G20:G31,G34,G37)))</f>
        <v>0.57623591310237265</v>
      </c>
      <c r="H39" s="22">
        <f>AVERAGE(H12:H19,H20:H31,H34,H37)</f>
        <v>18.636076706484715</v>
      </c>
      <c r="I39" s="46">
        <f>SQRT(SUMSQ(I12:I19,I20:I31,I34,I37)/(COUNT(I12:I19,I20:I31,I34,I37)*COUNT(I12:I19,I20:I31,I34,I37)))</f>
        <v>0.56678247451286645</v>
      </c>
      <c r="J39" s="6"/>
      <c r="K39" s="21" t="s">
        <v>44</v>
      </c>
      <c r="L39" s="22">
        <f>AVERAGE(L12:L19,L20:L31,L34,L37)</f>
        <v>261.44550078862284</v>
      </c>
      <c r="M39" s="45">
        <f>SQRT(SUMSQ(M12:M19,M20:M31,M34,M37)/(COUNT(M12:M19,M20:M31,M34,M37)*COUNT(M12:M19,M20:M31,M34,M37)))</f>
        <v>0.64592141555942628</v>
      </c>
      <c r="N39" s="22">
        <f>AVERAGE(N12:N19,N20:N31,N34,N37)</f>
        <v>283.81557013551657</v>
      </c>
      <c r="O39" s="45">
        <f>SQRT(SUMSQ(O12:O19,O20:O31,O34,O37)/(COUNT(O12:O19,O20:O31,O34,O37)*COUNT(O12:O19,O20:O31,O34,O37)))</f>
        <v>0.3985961722578002</v>
      </c>
      <c r="P39" s="22">
        <f>AVERAGE(P12:P19,P20:P31,P34,P37)</f>
        <v>299.65219444262783</v>
      </c>
      <c r="Q39" s="45">
        <f>SQRT(SUMSQ(Q12:Q19,Q20:Q31,Q34,Q37)/(COUNT(Q12:Q19,Q20:Q31,Q34,Q37)*COUNT(Q12:Q19,Q20:Q31,Q34,Q37)))</f>
        <v>0.51181132044408473</v>
      </c>
      <c r="R39" s="22">
        <f>AVERAGE(R12:R19,R20:R31,R34,R37)</f>
        <v>18.822631125524399</v>
      </c>
      <c r="S39" s="46">
        <f>SQRT(SUMSQ(S12:S19,S20:S31,S34,S37)/(COUNT(S12:S19,S20:S31,S34,S37)*COUNT(S12:S19,S20:S31,S34,S37)))</f>
        <v>0.37910834842098712</v>
      </c>
      <c r="U39" s="38"/>
      <c r="V39" s="21" t="s">
        <v>44</v>
      </c>
      <c r="W39" s="22">
        <f>AVERAGE(W12:W19,W20:W31,W34,W37)</f>
        <v>251.41692894160306</v>
      </c>
      <c r="X39" s="45">
        <f>SQRT(SUMSQ(X12:X19,X20:X31,X34,X37)/(COUNT(X12:X19,X20:X31,X34,X37)*COUNT(X12:X19,X20:X31,X34,X37)))</f>
        <v>0.39745203373131732</v>
      </c>
      <c r="Y39" s="22">
        <f>AVERAGE(Y12:Y19,Y20:Y31,Y34,Y37)</f>
        <v>271.80563213619877</v>
      </c>
      <c r="Z39" s="45">
        <f>SQRT(SUMSQ(Z12:Z19,Z20:Z31,Z34,Z37)/(COUNT(Z12:Z19,Z20:Z31,Z34,Z37)*COUNT(Z12:Z19,Z20:Z31,Z34,Z37)))</f>
        <v>0.47154938160439824</v>
      </c>
      <c r="AA39" s="22">
        <f>AVERAGE(AA12:AA19,AA20:AA31,AA34,AA37)</f>
        <v>284.95832784143209</v>
      </c>
      <c r="AB39" s="45">
        <f>SQRT(SUMSQ(AB12:AB19,AB20:AB31,AB34,AB37)/(COUNT(AB12:AB19,AB20:AB31,AB34,AB37)*COUNT(AB12:AB19,AB20:AB31,AB34,AB37)))</f>
        <v>0.72082783108329485</v>
      </c>
      <c r="AC39" s="22">
        <f>AVERAGE(AC12:AC19,AC20:AC31,AC34,AC37)</f>
        <v>17.540478605585083</v>
      </c>
      <c r="AD39" s="46">
        <f>SQRT(SUMSQ(AD12:AD19,AD20:AD31,AD34,AD37)/(COUNT(AD12:AD19,AD20:AD31,AD34,AD37)*COUNT(AD12:AD19,AD20:AD31,AD34,AD37)))</f>
        <v>0.3725330541298898</v>
      </c>
      <c r="AF39" s="38"/>
      <c r="AG39" s="21" t="s">
        <v>44</v>
      </c>
      <c r="AH39" s="22">
        <f>AVERAGE(AH12:AH19,AH20:AH31,AH34,AH37)</f>
        <v>254.69027240970564</v>
      </c>
      <c r="AI39" s="45">
        <f>SQRT(SUMSQ(AI12:AI19,AI20:AI31,AI34,AI37)/(COUNT(AI12:AI19,AI20:AI31,AI34,AI37)*COUNT(AI12:AI19,AI20:AI31,AI34,AI37)))</f>
        <v>0.33744413290690206</v>
      </c>
      <c r="AJ39" s="22">
        <f>AVERAGE(AJ12:AJ19,AJ20:AJ31,AJ34,AJ37)</f>
        <v>278.44286392409634</v>
      </c>
      <c r="AK39" s="45">
        <f>SQRT(SUMSQ(AK12:AK19,AK20:AK31,AK34,AK37)/(COUNT(AK12:AK19,AK20:AK31,AK34,AK37)*COUNT(AK12:AK19,AK20:AK31,AK34,AK37)))</f>
        <v>0.27504767681300435</v>
      </c>
      <c r="AL39" s="22">
        <f>AVERAGE(AL12:AL19,AL20:AL31,AL34,AL37)</f>
        <v>294.58034827314526</v>
      </c>
      <c r="AM39" s="45">
        <f>SQRT(SUMSQ(AM12:AM19,AM20:AM31,AM34,AM37)/(COUNT(AM12:AM19,AM20:AM31,AM34,AM37)*COUNT(AM12:AM19,AM20:AM31,AM34,AM37)))</f>
        <v>0.36191131749240779</v>
      </c>
      <c r="AN39" s="22">
        <f>AVERAGE(AN12:AN19,AN20:AN31,AN34,AN37)</f>
        <v>20.130308553928071</v>
      </c>
      <c r="AO39" s="46">
        <f>SQRT(SUMSQ(AO12:AO19,AO20:AO31,AO34,AO37)/(COUNT(AO12:AO19,AO20:AO31,AO34,AO37)*COUNT(AO12:AO19,AO20:AO31,AO34,AO37)))</f>
        <v>0.23390929770152208</v>
      </c>
    </row>
    <row r="40" spans="1:42" x14ac:dyDescent="0.2">
      <c r="A40" s="31"/>
      <c r="B40" s="122"/>
      <c r="C40" s="122"/>
      <c r="D40" s="122"/>
      <c r="E40" s="122"/>
      <c r="F40" s="122"/>
      <c r="G40" s="122"/>
      <c r="H40" s="122"/>
      <c r="I40" s="48"/>
      <c r="J40" s="6"/>
      <c r="K40" s="31"/>
      <c r="L40" s="122"/>
      <c r="M40" s="122"/>
      <c r="N40" s="122"/>
      <c r="O40" s="122"/>
      <c r="P40" s="122"/>
      <c r="Q40" s="122"/>
      <c r="R40" s="122"/>
      <c r="S40" s="48"/>
      <c r="U40" s="38"/>
      <c r="V40" s="31"/>
      <c r="W40" s="122"/>
      <c r="X40" s="122"/>
      <c r="Y40" s="122"/>
      <c r="Z40" s="122"/>
      <c r="AA40" s="122"/>
      <c r="AB40" s="122"/>
      <c r="AC40" s="122"/>
      <c r="AD40" s="48"/>
      <c r="AF40" s="38"/>
      <c r="AG40" s="31"/>
      <c r="AH40" s="122"/>
      <c r="AI40" s="122"/>
      <c r="AJ40" s="122"/>
      <c r="AK40" s="122"/>
      <c r="AL40" s="122"/>
      <c r="AM40" s="122"/>
      <c r="AN40" s="122"/>
      <c r="AO40" s="48"/>
    </row>
    <row r="41" spans="1:42" x14ac:dyDescent="0.2">
      <c r="A41" s="25" t="s">
        <v>45</v>
      </c>
      <c r="B41" s="7"/>
      <c r="C41" s="7"/>
      <c r="D41" s="7"/>
      <c r="E41" s="7"/>
      <c r="F41" s="7"/>
      <c r="G41" s="7"/>
      <c r="H41" s="7"/>
      <c r="I41" s="13"/>
      <c r="J41" s="6"/>
      <c r="K41" s="25" t="s">
        <v>45</v>
      </c>
      <c r="L41" s="7"/>
      <c r="M41" s="7"/>
      <c r="N41" s="7"/>
      <c r="O41" s="7"/>
      <c r="P41" s="7"/>
      <c r="Q41" s="7"/>
      <c r="R41" s="7"/>
      <c r="S41" s="13"/>
      <c r="U41" s="38"/>
      <c r="V41" s="25" t="s">
        <v>45</v>
      </c>
      <c r="W41" s="7"/>
      <c r="X41" s="7"/>
      <c r="Y41" s="7"/>
      <c r="Z41" s="7"/>
      <c r="AA41" s="7"/>
      <c r="AB41" s="7"/>
      <c r="AC41" s="7"/>
      <c r="AD41" s="13"/>
      <c r="AF41" s="38"/>
      <c r="AG41" s="25" t="s">
        <v>45</v>
      </c>
      <c r="AH41" s="7"/>
      <c r="AI41" s="7"/>
      <c r="AJ41" s="7"/>
      <c r="AK41" s="7"/>
      <c r="AL41" s="7"/>
      <c r="AM41" s="7"/>
      <c r="AN41" s="7"/>
      <c r="AO41" s="13"/>
    </row>
    <row r="42" spans="1:42" ht="12.75" customHeight="1" x14ac:dyDescent="0.2">
      <c r="A42" s="15" t="s">
        <v>68</v>
      </c>
      <c r="B42" s="27">
        <v>253.89359339123499</v>
      </c>
      <c r="C42" s="174">
        <v>4.5221800970136803</v>
      </c>
      <c r="D42" s="27">
        <v>267.29021057233501</v>
      </c>
      <c r="E42" s="174">
        <v>2.4856752020828599</v>
      </c>
      <c r="F42" s="27">
        <v>274.55257632715001</v>
      </c>
      <c r="G42" s="174">
        <v>2.82328010342873</v>
      </c>
      <c r="H42" s="27">
        <v>9.8696652852008597</v>
      </c>
      <c r="I42" s="43">
        <v>2.5206812711848299</v>
      </c>
      <c r="J42" s="6"/>
      <c r="K42" s="15" t="s">
        <v>68</v>
      </c>
      <c r="L42" s="27">
        <v>266.39010915711202</v>
      </c>
      <c r="M42" s="174">
        <v>1.4977129434204499</v>
      </c>
      <c r="N42" s="27">
        <v>275.861909546108</v>
      </c>
      <c r="O42" s="174">
        <v>2.4003782286669102</v>
      </c>
      <c r="P42" s="27">
        <v>283.90644667611099</v>
      </c>
      <c r="Q42" s="174">
        <v>2.3456252532987301</v>
      </c>
      <c r="R42" s="27">
        <v>8.8586286427971803</v>
      </c>
      <c r="S42" s="43">
        <v>1.4713063996759299</v>
      </c>
      <c r="U42" s="38"/>
      <c r="V42" s="15" t="s">
        <v>68</v>
      </c>
      <c r="W42" s="27">
        <v>263.94063979938898</v>
      </c>
      <c r="X42" s="174">
        <v>1.40302931649317</v>
      </c>
      <c r="Y42" s="27">
        <v>273.48896909615002</v>
      </c>
      <c r="Z42" s="174">
        <v>3.5999485874275101</v>
      </c>
      <c r="AA42" s="27">
        <v>281.15447068506899</v>
      </c>
      <c r="AB42" s="174">
        <v>4.3726590874388602</v>
      </c>
      <c r="AC42" s="27">
        <v>8.8393601629604905</v>
      </c>
      <c r="AD42" s="43">
        <v>2.1656343872630801</v>
      </c>
      <c r="AF42" s="38"/>
      <c r="AG42" s="15" t="s">
        <v>68</v>
      </c>
      <c r="AH42" s="27">
        <v>264.17127486714998</v>
      </c>
      <c r="AI42" s="174">
        <v>1.11974278057944</v>
      </c>
      <c r="AJ42" s="27">
        <v>272.10093430913599</v>
      </c>
      <c r="AK42" s="174">
        <v>1.68478059209923</v>
      </c>
      <c r="AL42" s="27">
        <v>279.89886345825801</v>
      </c>
      <c r="AM42" s="174">
        <v>1.5699408645163799</v>
      </c>
      <c r="AN42" s="27">
        <v>7.8750317199868904</v>
      </c>
      <c r="AO42" s="43">
        <v>1.0429808209476801</v>
      </c>
    </row>
    <row r="43" spans="1:42" ht="12.75" customHeight="1" x14ac:dyDescent="0.2">
      <c r="A43" s="26" t="s">
        <v>316</v>
      </c>
      <c r="B43" s="117">
        <v>249.16449902766999</v>
      </c>
      <c r="C43" s="148">
        <v>6.6977150949611399</v>
      </c>
      <c r="D43" s="117">
        <v>272.67173713651999</v>
      </c>
      <c r="E43" s="148">
        <v>4.3388190575124703</v>
      </c>
      <c r="F43" s="117">
        <v>277.51780281267997</v>
      </c>
      <c r="G43" s="148">
        <v>4.6190876605697397</v>
      </c>
      <c r="H43" s="117">
        <v>9.8339672765279396</v>
      </c>
      <c r="I43" s="50">
        <v>2.3085053428537901</v>
      </c>
      <c r="J43" s="6"/>
      <c r="K43" s="26" t="s">
        <v>316</v>
      </c>
      <c r="L43" s="117">
        <v>267.55700069455099</v>
      </c>
      <c r="M43" s="148">
        <v>5.3931240745293101</v>
      </c>
      <c r="N43" s="117">
        <v>274.08767697981898</v>
      </c>
      <c r="O43" s="148">
        <v>3.89024169682243</v>
      </c>
      <c r="P43" s="117">
        <v>278.60786822606201</v>
      </c>
      <c r="Q43" s="148">
        <v>3.9080686463681298</v>
      </c>
      <c r="R43" s="117">
        <v>5.3741414954347597</v>
      </c>
      <c r="S43" s="50">
        <v>2.8547680861798099</v>
      </c>
      <c r="U43" s="6"/>
      <c r="V43" s="26" t="s">
        <v>316</v>
      </c>
      <c r="W43" s="117">
        <v>270.94116010516802</v>
      </c>
      <c r="X43" s="148">
        <v>3.0883730791671899</v>
      </c>
      <c r="Y43" s="117">
        <v>278.55328881319502</v>
      </c>
      <c r="Z43" s="148">
        <v>3.98627797772075</v>
      </c>
      <c r="AA43" s="117">
        <v>287.80504563306698</v>
      </c>
      <c r="AB43" s="148">
        <v>5.3051009724400604</v>
      </c>
      <c r="AC43" s="117">
        <v>8.2851757631463094</v>
      </c>
      <c r="AD43" s="50">
        <v>2.2447536042898499</v>
      </c>
      <c r="AF43" s="6"/>
      <c r="AG43" s="26" t="s">
        <v>316</v>
      </c>
      <c r="AH43" s="117">
        <v>268.91115012467901</v>
      </c>
      <c r="AI43" s="148">
        <v>3.1115220998192399</v>
      </c>
      <c r="AJ43" s="117">
        <v>275.55424847264698</v>
      </c>
      <c r="AK43" s="148">
        <v>3.0967254643901199</v>
      </c>
      <c r="AL43" s="117">
        <v>280.44192602145398</v>
      </c>
      <c r="AM43" s="148">
        <v>3.83726577641555</v>
      </c>
      <c r="AN43" s="117">
        <v>5.7323663578673303</v>
      </c>
      <c r="AO43" s="50">
        <v>2.0898346267649401</v>
      </c>
    </row>
    <row r="44" spans="1:42" ht="108" customHeight="1" x14ac:dyDescent="0.2">
      <c r="A44" s="252" t="s">
        <v>47</v>
      </c>
      <c r="B44" s="252"/>
      <c r="C44" s="252"/>
      <c r="D44" s="252"/>
      <c r="E44" s="252"/>
      <c r="F44" s="252"/>
      <c r="G44" s="252"/>
      <c r="H44" s="252"/>
      <c r="I44" s="252"/>
      <c r="J44" s="149"/>
      <c r="K44" s="268" t="s">
        <v>47</v>
      </c>
      <c r="L44" s="268"/>
      <c r="M44" s="268"/>
      <c r="N44" s="268"/>
      <c r="O44" s="268"/>
      <c r="P44" s="268"/>
      <c r="Q44" s="268"/>
      <c r="R44" s="268"/>
      <c r="S44" s="268"/>
      <c r="V44" s="268" t="s">
        <v>47</v>
      </c>
      <c r="W44" s="268"/>
      <c r="X44" s="268"/>
      <c r="Y44" s="268"/>
      <c r="Z44" s="268"/>
      <c r="AA44" s="268"/>
      <c r="AB44" s="268"/>
      <c r="AC44" s="268"/>
      <c r="AD44" s="268"/>
      <c r="AG44" s="268" t="s">
        <v>47</v>
      </c>
      <c r="AH44" s="268"/>
      <c r="AI44" s="268"/>
      <c r="AJ44" s="268"/>
      <c r="AK44" s="268"/>
      <c r="AL44" s="268"/>
      <c r="AM44" s="268"/>
      <c r="AN44" s="268"/>
      <c r="AO44" s="268"/>
    </row>
    <row r="45" spans="1:42" ht="71.25" customHeight="1" x14ac:dyDescent="0.2">
      <c r="A45" s="252" t="s">
        <v>317</v>
      </c>
      <c r="B45" s="252"/>
      <c r="C45" s="252"/>
      <c r="D45" s="252"/>
      <c r="E45" s="252"/>
      <c r="F45" s="252"/>
      <c r="G45" s="252"/>
      <c r="H45" s="252"/>
      <c r="I45" s="252"/>
      <c r="J45" s="149"/>
      <c r="K45" s="252" t="s">
        <v>317</v>
      </c>
      <c r="L45" s="252"/>
      <c r="M45" s="252"/>
      <c r="N45" s="252"/>
      <c r="O45" s="252"/>
      <c r="P45" s="252"/>
      <c r="Q45" s="252"/>
      <c r="R45" s="252"/>
      <c r="S45" s="252"/>
      <c r="V45" s="252" t="s">
        <v>317</v>
      </c>
      <c r="W45" s="252"/>
      <c r="X45" s="252"/>
      <c r="Y45" s="252"/>
      <c r="Z45" s="252"/>
      <c r="AA45" s="252"/>
      <c r="AB45" s="252"/>
      <c r="AC45" s="252"/>
      <c r="AD45" s="252"/>
      <c r="AG45" s="252" t="s">
        <v>317</v>
      </c>
      <c r="AH45" s="252"/>
      <c r="AI45" s="252"/>
      <c r="AJ45" s="252"/>
      <c r="AK45" s="252"/>
      <c r="AL45" s="252"/>
      <c r="AM45" s="252"/>
      <c r="AN45" s="252"/>
      <c r="AO45" s="252"/>
    </row>
    <row r="46" spans="1:42" x14ac:dyDescent="0.2">
      <c r="A46" s="28" t="s">
        <v>69</v>
      </c>
      <c r="B46" s="32"/>
      <c r="C46" s="32"/>
      <c r="D46" s="32"/>
      <c r="E46" s="32"/>
      <c r="F46" s="32"/>
      <c r="G46" s="32"/>
      <c r="H46" s="32"/>
      <c r="K46" s="28" t="s">
        <v>69</v>
      </c>
      <c r="L46" s="32"/>
      <c r="M46" s="32"/>
      <c r="N46" s="32"/>
      <c r="O46" s="32"/>
      <c r="P46" s="32"/>
      <c r="Q46" s="32"/>
      <c r="R46" s="32"/>
      <c r="V46" s="28" t="s">
        <v>69</v>
      </c>
      <c r="W46" s="32"/>
      <c r="X46" s="32"/>
      <c r="Y46" s="32"/>
      <c r="Z46" s="32"/>
      <c r="AA46" s="32"/>
      <c r="AB46" s="32"/>
      <c r="AC46" s="32"/>
      <c r="AG46" s="28" t="s">
        <v>69</v>
      </c>
      <c r="AH46" s="32"/>
      <c r="AI46" s="32"/>
      <c r="AJ46" s="32"/>
      <c r="AK46" s="32"/>
      <c r="AL46" s="32"/>
      <c r="AM46" s="32"/>
      <c r="AN46" s="32"/>
    </row>
    <row r="47" spans="1:42" ht="12.75" customHeight="1" x14ac:dyDescent="0.2">
      <c r="A47" s="276" t="s">
        <v>241</v>
      </c>
      <c r="B47" s="276"/>
      <c r="C47" s="276"/>
      <c r="D47" s="276"/>
      <c r="E47" s="276"/>
      <c r="F47" s="276"/>
      <c r="G47" s="276"/>
      <c r="H47" s="276"/>
      <c r="I47" s="276"/>
      <c r="J47" s="276"/>
      <c r="K47" s="276" t="s">
        <v>242</v>
      </c>
      <c r="L47" s="276"/>
      <c r="M47" s="276"/>
      <c r="N47" s="276"/>
      <c r="O47" s="276"/>
      <c r="P47" s="276"/>
      <c r="Q47" s="276"/>
      <c r="R47" s="276"/>
      <c r="S47" s="276"/>
      <c r="T47" s="276"/>
      <c r="V47" s="276" t="s">
        <v>242</v>
      </c>
      <c r="W47" s="276"/>
      <c r="X47" s="276"/>
      <c r="Y47" s="276"/>
      <c r="Z47" s="276"/>
      <c r="AA47" s="276"/>
      <c r="AB47" s="276"/>
      <c r="AC47" s="276"/>
      <c r="AD47" s="276"/>
      <c r="AE47" s="276"/>
      <c r="AG47" s="276" t="s">
        <v>242</v>
      </c>
      <c r="AH47" s="276"/>
      <c r="AI47" s="276"/>
      <c r="AJ47" s="276"/>
      <c r="AK47" s="276"/>
      <c r="AL47" s="276"/>
      <c r="AM47" s="276"/>
      <c r="AN47" s="276"/>
      <c r="AO47" s="276"/>
      <c r="AP47" s="276"/>
    </row>
    <row r="48" spans="1:42" ht="21" customHeight="1" x14ac:dyDescent="0.2">
      <c r="A48" s="276"/>
      <c r="B48" s="276"/>
      <c r="C48" s="276"/>
      <c r="D48" s="276"/>
      <c r="E48" s="276"/>
      <c r="F48" s="276"/>
      <c r="G48" s="276"/>
      <c r="H48" s="276"/>
      <c r="I48" s="276"/>
      <c r="J48" s="276"/>
      <c r="K48" s="276"/>
      <c r="L48" s="276"/>
      <c r="M48" s="276"/>
      <c r="N48" s="276"/>
      <c r="O48" s="276"/>
      <c r="P48" s="276"/>
      <c r="Q48" s="276"/>
      <c r="R48" s="276"/>
      <c r="S48" s="276"/>
      <c r="T48" s="276"/>
      <c r="V48" s="276"/>
      <c r="W48" s="276"/>
      <c r="X48" s="276"/>
      <c r="Y48" s="276"/>
      <c r="Z48" s="276"/>
      <c r="AA48" s="276"/>
      <c r="AB48" s="276"/>
      <c r="AC48" s="276"/>
      <c r="AD48" s="276"/>
      <c r="AE48" s="276"/>
      <c r="AG48" s="276"/>
      <c r="AH48" s="276"/>
      <c r="AI48" s="276"/>
      <c r="AJ48" s="276"/>
      <c r="AK48" s="276"/>
      <c r="AL48" s="276"/>
      <c r="AM48" s="276"/>
      <c r="AN48" s="276"/>
      <c r="AO48" s="276"/>
      <c r="AP48" s="276"/>
    </row>
    <row r="49" spans="1:33" x14ac:dyDescent="0.2">
      <c r="A49" s="52"/>
      <c r="B49" s="29"/>
      <c r="K49" s="52"/>
      <c r="V49" s="52"/>
      <c r="AG49" s="52"/>
    </row>
    <row r="50" spans="1:33" x14ac:dyDescent="0.2">
      <c r="A50" s="28" t="s">
        <v>48</v>
      </c>
      <c r="K50" s="28" t="s">
        <v>48</v>
      </c>
      <c r="V50" s="28" t="s">
        <v>48</v>
      </c>
      <c r="AG50" s="28" t="s">
        <v>48</v>
      </c>
    </row>
    <row r="51" spans="1:33" x14ac:dyDescent="0.2">
      <c r="A51"/>
      <c r="B51"/>
      <c r="C51"/>
      <c r="D51"/>
      <c r="E51"/>
      <c r="F51"/>
      <c r="G51"/>
      <c r="H51"/>
    </row>
    <row r="52" spans="1:33" x14ac:dyDescent="0.2">
      <c r="A52"/>
      <c r="B52"/>
      <c r="C52"/>
      <c r="D52"/>
      <c r="E52"/>
      <c r="F52"/>
      <c r="G52"/>
      <c r="H52"/>
    </row>
    <row r="53" spans="1:33" x14ac:dyDescent="0.2">
      <c r="A53"/>
      <c r="B53"/>
      <c r="C53"/>
      <c r="D53"/>
      <c r="E53"/>
      <c r="F53"/>
      <c r="G53"/>
      <c r="H53"/>
    </row>
    <row r="54" spans="1:33" x14ac:dyDescent="0.2">
      <c r="A54"/>
      <c r="B54"/>
      <c r="C54"/>
      <c r="D54"/>
      <c r="E54"/>
      <c r="F54"/>
      <c r="G54"/>
      <c r="H54"/>
    </row>
    <row r="55" spans="1:33" x14ac:dyDescent="0.2">
      <c r="A55"/>
      <c r="B55"/>
      <c r="C55"/>
      <c r="D55"/>
      <c r="E55"/>
      <c r="F55"/>
      <c r="G55"/>
      <c r="H55"/>
    </row>
    <row r="56" spans="1:33" x14ac:dyDescent="0.2">
      <c r="A56"/>
      <c r="B56"/>
      <c r="C56"/>
      <c r="D56"/>
      <c r="E56"/>
      <c r="F56"/>
      <c r="G56"/>
      <c r="H56"/>
    </row>
    <row r="57" spans="1:33" x14ac:dyDescent="0.2">
      <c r="A57"/>
      <c r="B57"/>
      <c r="C57"/>
      <c r="D57"/>
      <c r="E57"/>
      <c r="F57"/>
      <c r="G57"/>
      <c r="H57"/>
    </row>
    <row r="58" spans="1:33" x14ac:dyDescent="0.2">
      <c r="A58"/>
      <c r="B58"/>
      <c r="C58"/>
      <c r="D58"/>
      <c r="E58"/>
      <c r="F58"/>
      <c r="G58"/>
      <c r="H58"/>
    </row>
  </sheetData>
  <mergeCells count="36">
    <mergeCell ref="V47:AE48"/>
    <mergeCell ref="AG47:AP48"/>
    <mergeCell ref="AH8:AI8"/>
    <mergeCell ref="AJ8:AK8"/>
    <mergeCell ref="AL8:AM8"/>
    <mergeCell ref="AN8:AO8"/>
    <mergeCell ref="V44:AD44"/>
    <mergeCell ref="AG44:AO44"/>
    <mergeCell ref="W8:X8"/>
    <mergeCell ref="Y8:Z8"/>
    <mergeCell ref="V45:AD45"/>
    <mergeCell ref="AG45:AO45"/>
    <mergeCell ref="AA8:AB8"/>
    <mergeCell ref="AC8:AD8"/>
    <mergeCell ref="F8:G8"/>
    <mergeCell ref="H8:I8"/>
    <mergeCell ref="L8:M8"/>
    <mergeCell ref="N8:O8"/>
    <mergeCell ref="A47:J48"/>
    <mergeCell ref="K47:T48"/>
    <mergeCell ref="A44:I44"/>
    <mergeCell ref="K44:S44"/>
    <mergeCell ref="P8:Q8"/>
    <mergeCell ref="R8:S8"/>
    <mergeCell ref="A45:I45"/>
    <mergeCell ref="K45:S45"/>
    <mergeCell ref="B8:C8"/>
    <mergeCell ref="D8:E8"/>
    <mergeCell ref="A2:J4"/>
    <mergeCell ref="K2:U4"/>
    <mergeCell ref="V2:AF4"/>
    <mergeCell ref="AG2:AQ4"/>
    <mergeCell ref="B7:H7"/>
    <mergeCell ref="L7:S7"/>
    <mergeCell ref="W7:AD7"/>
    <mergeCell ref="AH7:AO7"/>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AQ58"/>
  <sheetViews>
    <sheetView zoomScaleNormal="100" workbookViewId="0">
      <selection activeCell="B12" sqref="B12"/>
    </sheetView>
  </sheetViews>
  <sheetFormatPr defaultRowHeight="12.75" x14ac:dyDescent="0.2"/>
  <cols>
    <col min="1" max="1" width="16.7109375" style="1" customWidth="1"/>
    <col min="2" max="7" width="6.42578125" style="1" customWidth="1"/>
    <col min="8" max="10" width="9.140625" style="1"/>
    <col min="11" max="11" width="16.7109375" style="1" customWidth="1"/>
    <col min="12" max="12" width="6" style="1" customWidth="1"/>
    <col min="13" max="13" width="6.7109375" style="1" customWidth="1"/>
    <col min="14" max="14" width="7.5703125" style="1" customWidth="1"/>
    <col min="15" max="17" width="6" style="1" customWidth="1"/>
    <col min="18" max="21" width="9.140625" style="1"/>
    <col min="22" max="22" width="16.7109375" style="1" customWidth="1"/>
    <col min="23" max="28" width="5.5703125" style="1" customWidth="1"/>
    <col min="29" max="32" width="9.140625" style="1"/>
    <col min="33" max="33" width="16.7109375" style="1" customWidth="1"/>
    <col min="34" max="34" width="6.7109375" style="1" customWidth="1"/>
    <col min="35" max="35" width="4.140625" style="1" customWidth="1"/>
    <col min="36" max="36" width="7" style="1" customWidth="1"/>
    <col min="37" max="37" width="4.140625" style="1" customWidth="1"/>
    <col min="38" max="38" width="7.28515625" style="1" customWidth="1"/>
    <col min="39" max="39" width="5.42578125" style="1" customWidth="1"/>
    <col min="40" max="16384" width="9.140625" style="1"/>
  </cols>
  <sheetData>
    <row r="1" spans="1:43" x14ac:dyDescent="0.2">
      <c r="A1" s="2" t="s">
        <v>243</v>
      </c>
      <c r="B1" s="2"/>
      <c r="C1" s="2"/>
      <c r="D1" s="2"/>
      <c r="E1" s="2"/>
      <c r="F1" s="2"/>
      <c r="G1" s="2"/>
      <c r="K1" s="2" t="str">
        <f>$A$1</f>
        <v>Table A3.8 (N)</v>
      </c>
      <c r="L1" s="2"/>
      <c r="M1" s="2"/>
      <c r="N1" s="2"/>
      <c r="O1" s="2"/>
      <c r="P1" s="2"/>
      <c r="Q1" s="2"/>
      <c r="V1" s="2" t="str">
        <f>$A$1</f>
        <v>Table A3.8 (N)</v>
      </c>
      <c r="W1" s="2"/>
      <c r="X1" s="2"/>
      <c r="Y1" s="2"/>
      <c r="Z1" s="2"/>
      <c r="AA1" s="2"/>
      <c r="AB1" s="2"/>
      <c r="AG1" s="2" t="str">
        <f>$A$1</f>
        <v>Table A3.8 (N)</v>
      </c>
      <c r="AH1" s="2"/>
      <c r="AI1" s="2"/>
      <c r="AJ1" s="2"/>
      <c r="AK1" s="2"/>
      <c r="AL1" s="2"/>
      <c r="AM1" s="2"/>
    </row>
    <row r="2" spans="1:43" ht="12.75" customHeight="1" x14ac:dyDescent="0.2">
      <c r="A2" s="254" t="s">
        <v>244</v>
      </c>
      <c r="B2" s="254"/>
      <c r="C2" s="254"/>
      <c r="D2" s="254"/>
      <c r="E2" s="254"/>
      <c r="F2" s="254"/>
      <c r="G2" s="254"/>
      <c r="H2" s="254"/>
      <c r="I2" s="254"/>
      <c r="J2" s="254"/>
      <c r="K2" s="249" t="str">
        <f>$A$2</f>
        <v xml:space="preserve">Mean numeracy proficiency, by parents' educational attainment and impact of parents' educational attainment, adults aged 16-24, 25-44 and 45-65
</v>
      </c>
      <c r="L2" s="249"/>
      <c r="M2" s="249"/>
      <c r="N2" s="249"/>
      <c r="O2" s="249"/>
      <c r="P2" s="249"/>
      <c r="Q2" s="249"/>
      <c r="R2" s="249"/>
      <c r="S2" s="249"/>
      <c r="T2" s="249"/>
      <c r="U2" s="249"/>
      <c r="V2" s="249" t="str">
        <f>$A$2</f>
        <v xml:space="preserve">Mean numeracy proficiency, by parents' educational attainment and impact of parents' educational attainment, adults aged 16-24, 25-44 and 45-65
</v>
      </c>
      <c r="W2" s="249"/>
      <c r="X2" s="249"/>
      <c r="Y2" s="249"/>
      <c r="Z2" s="249"/>
      <c r="AA2" s="249"/>
      <c r="AB2" s="249"/>
      <c r="AC2" s="249"/>
      <c r="AD2" s="249"/>
      <c r="AE2" s="249"/>
      <c r="AF2" s="249"/>
      <c r="AG2" s="249" t="str">
        <f>$A$2</f>
        <v xml:space="preserve">Mean numeracy proficiency, by parents' educational attainment and impact of parents' educational attainment, adults aged 16-24, 25-44 and 45-65
</v>
      </c>
      <c r="AH2" s="249"/>
      <c r="AI2" s="249"/>
      <c r="AJ2" s="249"/>
      <c r="AK2" s="249"/>
      <c r="AL2" s="249"/>
      <c r="AM2" s="249"/>
      <c r="AN2" s="249"/>
      <c r="AO2" s="249"/>
      <c r="AP2" s="249"/>
      <c r="AQ2" s="249"/>
    </row>
    <row r="3" spans="1:43" x14ac:dyDescent="0.2">
      <c r="A3" s="254"/>
      <c r="B3" s="254"/>
      <c r="C3" s="254"/>
      <c r="D3" s="254"/>
      <c r="E3" s="254"/>
      <c r="F3" s="254"/>
      <c r="G3" s="254"/>
      <c r="H3" s="254"/>
      <c r="I3" s="254"/>
      <c r="J3" s="254"/>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row>
    <row r="4" spans="1:43" x14ac:dyDescent="0.2">
      <c r="A4" s="254"/>
      <c r="B4" s="254"/>
      <c r="C4" s="254"/>
      <c r="D4" s="254"/>
      <c r="E4" s="254"/>
      <c r="F4" s="254"/>
      <c r="G4" s="254"/>
      <c r="H4" s="254"/>
      <c r="I4" s="254"/>
      <c r="J4" s="254"/>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row>
    <row r="5" spans="1:43" x14ac:dyDescent="0.2">
      <c r="A5" s="204" t="s">
        <v>148</v>
      </c>
      <c r="B5" s="204"/>
      <c r="C5" s="204"/>
      <c r="D5" s="204"/>
      <c r="E5" s="204"/>
      <c r="F5" s="204"/>
      <c r="G5" s="204"/>
      <c r="K5" s="204" t="s">
        <v>149</v>
      </c>
      <c r="L5" s="204"/>
      <c r="M5" s="204"/>
      <c r="N5" s="204"/>
      <c r="O5" s="204"/>
      <c r="P5" s="204"/>
      <c r="Q5" s="204"/>
      <c r="V5" s="204" t="s">
        <v>150</v>
      </c>
      <c r="W5" s="204"/>
      <c r="X5" s="204"/>
      <c r="Y5" s="204"/>
      <c r="Z5" s="204"/>
      <c r="AA5" s="204"/>
      <c r="AB5" s="204"/>
      <c r="AG5" s="204" t="s">
        <v>151</v>
      </c>
      <c r="AH5" s="204"/>
      <c r="AI5" s="204"/>
      <c r="AJ5" s="204"/>
      <c r="AK5" s="204"/>
      <c r="AL5" s="204"/>
      <c r="AM5" s="204"/>
    </row>
    <row r="6" spans="1:43" ht="15" x14ac:dyDescent="0.25">
      <c r="A6" s="5"/>
      <c r="B6" s="5"/>
      <c r="C6" s="5"/>
      <c r="D6" s="5"/>
      <c r="E6" s="5"/>
      <c r="F6" s="5"/>
      <c r="G6" s="5"/>
      <c r="K6" s="5"/>
      <c r="L6" s="5"/>
      <c r="M6" s="5"/>
      <c r="N6" s="5"/>
      <c r="O6" s="5"/>
      <c r="P6" s="5"/>
      <c r="Q6" s="5"/>
      <c r="V6" s="5"/>
      <c r="W6" s="5"/>
      <c r="X6" s="5"/>
      <c r="Y6" s="5"/>
      <c r="Z6" s="5"/>
      <c r="AA6" s="5"/>
      <c r="AB6" s="5"/>
      <c r="AG6" s="5"/>
      <c r="AH6" s="5"/>
      <c r="AI6" s="5"/>
      <c r="AJ6" s="5"/>
      <c r="AK6" s="5"/>
      <c r="AL6" s="5"/>
      <c r="AM6" s="5"/>
    </row>
    <row r="7" spans="1:43" x14ac:dyDescent="0.2">
      <c r="A7" s="7"/>
      <c r="B7" s="277" t="s">
        <v>181</v>
      </c>
      <c r="C7" s="277"/>
      <c r="D7" s="277"/>
      <c r="E7" s="277"/>
      <c r="F7" s="277"/>
      <c r="G7" s="277"/>
      <c r="H7" s="277"/>
      <c r="I7" s="6"/>
      <c r="J7" s="6"/>
      <c r="K7" s="7"/>
      <c r="L7" s="277" t="s">
        <v>235</v>
      </c>
      <c r="M7" s="277"/>
      <c r="N7" s="277"/>
      <c r="O7" s="277"/>
      <c r="P7" s="277"/>
      <c r="Q7" s="277"/>
      <c r="R7" s="277"/>
      <c r="S7" s="277"/>
      <c r="T7" s="6"/>
      <c r="U7" s="6"/>
      <c r="V7" s="7"/>
      <c r="W7" s="277" t="s">
        <v>236</v>
      </c>
      <c r="X7" s="277"/>
      <c r="Y7" s="277"/>
      <c r="Z7" s="277"/>
      <c r="AA7" s="277"/>
      <c r="AB7" s="277"/>
      <c r="AC7" s="277"/>
      <c r="AD7" s="277"/>
      <c r="AE7" s="6"/>
      <c r="AF7" s="6"/>
      <c r="AG7" s="7"/>
      <c r="AH7" s="277" t="s">
        <v>237</v>
      </c>
      <c r="AI7" s="277"/>
      <c r="AJ7" s="277"/>
      <c r="AK7" s="277"/>
      <c r="AL7" s="277"/>
      <c r="AM7" s="277"/>
      <c r="AN7" s="277"/>
      <c r="AO7" s="277"/>
      <c r="AP7" s="6"/>
      <c r="AQ7" s="6"/>
    </row>
    <row r="8" spans="1:43" ht="81.75" customHeight="1" x14ac:dyDescent="0.2">
      <c r="A8"/>
      <c r="B8" s="250" t="s">
        <v>218</v>
      </c>
      <c r="C8" s="251"/>
      <c r="D8" s="250" t="s">
        <v>219</v>
      </c>
      <c r="E8" s="251"/>
      <c r="F8" s="250" t="s">
        <v>220</v>
      </c>
      <c r="G8" s="251"/>
      <c r="H8" s="262" t="s">
        <v>238</v>
      </c>
      <c r="I8" s="251"/>
      <c r="K8"/>
      <c r="L8" s="250" t="s">
        <v>218</v>
      </c>
      <c r="M8" s="251"/>
      <c r="N8" s="250" t="s">
        <v>219</v>
      </c>
      <c r="O8" s="251"/>
      <c r="P8" s="250" t="s">
        <v>220</v>
      </c>
      <c r="Q8" s="251"/>
      <c r="R8" s="250" t="s">
        <v>239</v>
      </c>
      <c r="S8" s="251"/>
      <c r="V8"/>
      <c r="W8" s="250" t="s">
        <v>218</v>
      </c>
      <c r="X8" s="251"/>
      <c r="Y8" s="250" t="s">
        <v>219</v>
      </c>
      <c r="Z8" s="251"/>
      <c r="AA8" s="250" t="s">
        <v>220</v>
      </c>
      <c r="AB8" s="251"/>
      <c r="AC8" s="250" t="s">
        <v>239</v>
      </c>
      <c r="AD8" s="251"/>
      <c r="AG8"/>
      <c r="AH8" s="250" t="s">
        <v>218</v>
      </c>
      <c r="AI8" s="251"/>
      <c r="AJ8" s="250" t="s">
        <v>219</v>
      </c>
      <c r="AK8" s="251"/>
      <c r="AL8" s="250" t="s">
        <v>220</v>
      </c>
      <c r="AM8" s="251"/>
      <c r="AN8" s="250" t="s">
        <v>239</v>
      </c>
      <c r="AO8" s="251"/>
    </row>
    <row r="9" spans="1:43" s="11" customFormat="1" ht="20.25" customHeight="1" x14ac:dyDescent="0.2">
      <c r="A9" s="8"/>
      <c r="B9" s="9" t="s">
        <v>131</v>
      </c>
      <c r="C9" s="10" t="s">
        <v>67</v>
      </c>
      <c r="D9" s="9" t="s">
        <v>131</v>
      </c>
      <c r="E9" s="10" t="s">
        <v>67</v>
      </c>
      <c r="F9" s="9" t="s">
        <v>131</v>
      </c>
      <c r="G9" s="10" t="s">
        <v>67</v>
      </c>
      <c r="H9" s="9" t="s">
        <v>240</v>
      </c>
      <c r="I9" s="10" t="s">
        <v>67</v>
      </c>
      <c r="K9" s="8"/>
      <c r="L9" s="9" t="s">
        <v>131</v>
      </c>
      <c r="M9" s="10" t="s">
        <v>67</v>
      </c>
      <c r="N9" s="9" t="s">
        <v>131</v>
      </c>
      <c r="O9" s="10" t="s">
        <v>67</v>
      </c>
      <c r="P9" s="9" t="s">
        <v>131</v>
      </c>
      <c r="Q9" s="10" t="s">
        <v>67</v>
      </c>
      <c r="R9" s="9" t="s">
        <v>240</v>
      </c>
      <c r="S9" s="10" t="s">
        <v>67</v>
      </c>
      <c r="V9" s="8"/>
      <c r="W9" s="9" t="s">
        <v>131</v>
      </c>
      <c r="X9" s="10" t="s">
        <v>67</v>
      </c>
      <c r="Y9" s="9" t="s">
        <v>131</v>
      </c>
      <c r="Z9" s="10" t="s">
        <v>67</v>
      </c>
      <c r="AA9" s="9" t="s">
        <v>131</v>
      </c>
      <c r="AB9" s="10" t="s">
        <v>67</v>
      </c>
      <c r="AC9" s="9" t="s">
        <v>240</v>
      </c>
      <c r="AD9" s="10" t="s">
        <v>67</v>
      </c>
      <c r="AG9" s="8"/>
      <c r="AH9" s="9" t="s">
        <v>131</v>
      </c>
      <c r="AI9" s="10" t="s">
        <v>67</v>
      </c>
      <c r="AJ9" s="9" t="s">
        <v>131</v>
      </c>
      <c r="AK9" s="10" t="s">
        <v>67</v>
      </c>
      <c r="AL9" s="9" t="s">
        <v>131</v>
      </c>
      <c r="AM9" s="10" t="s">
        <v>67</v>
      </c>
      <c r="AN9" s="9" t="s">
        <v>240</v>
      </c>
      <c r="AO9" s="10" t="s">
        <v>67</v>
      </c>
    </row>
    <row r="10" spans="1:43" x14ac:dyDescent="0.2">
      <c r="A10" s="12" t="s">
        <v>16</v>
      </c>
      <c r="B10" s="168"/>
      <c r="C10" s="168"/>
      <c r="D10" s="168"/>
      <c r="E10" s="168"/>
      <c r="F10" s="168"/>
      <c r="G10" s="168"/>
      <c r="H10" s="168"/>
      <c r="I10" s="40"/>
      <c r="J10" s="38"/>
      <c r="K10" s="12" t="s">
        <v>16</v>
      </c>
      <c r="L10" s="168"/>
      <c r="M10" s="168"/>
      <c r="N10" s="168"/>
      <c r="O10" s="168"/>
      <c r="P10" s="168"/>
      <c r="Q10" s="168"/>
      <c r="R10" s="168"/>
      <c r="S10" s="40"/>
      <c r="U10" s="38"/>
      <c r="V10" s="12" t="s">
        <v>16</v>
      </c>
      <c r="W10" s="168"/>
      <c r="X10" s="168"/>
      <c r="Y10" s="168"/>
      <c r="Z10" s="168"/>
      <c r="AA10" s="168"/>
      <c r="AB10" s="168"/>
      <c r="AC10" s="168"/>
      <c r="AD10" s="40"/>
      <c r="AF10" s="38"/>
      <c r="AG10" s="12" t="s">
        <v>16</v>
      </c>
      <c r="AH10" s="168"/>
      <c r="AI10" s="168"/>
      <c r="AJ10" s="168"/>
      <c r="AK10" s="168"/>
      <c r="AL10" s="168"/>
      <c r="AM10" s="168"/>
      <c r="AN10" s="168"/>
      <c r="AO10" s="40"/>
    </row>
    <row r="11" spans="1:43" x14ac:dyDescent="0.2">
      <c r="A11" s="14" t="s">
        <v>17</v>
      </c>
      <c r="B11" s="7"/>
      <c r="C11" s="7"/>
      <c r="D11" s="7"/>
      <c r="E11" s="7"/>
      <c r="F11" s="7"/>
      <c r="G11" s="7"/>
      <c r="H11" s="7"/>
      <c r="I11" s="13"/>
      <c r="J11" s="38"/>
      <c r="K11" s="14" t="s">
        <v>17</v>
      </c>
      <c r="L11" s="7"/>
      <c r="M11" s="7"/>
      <c r="N11" s="7"/>
      <c r="O11" s="7"/>
      <c r="P11" s="7"/>
      <c r="Q11" s="7"/>
      <c r="R11" s="7"/>
      <c r="S11" s="13"/>
      <c r="U11" s="38"/>
      <c r="V11" s="14" t="s">
        <v>17</v>
      </c>
      <c r="W11" s="7"/>
      <c r="X11" s="7"/>
      <c r="Y11" s="7"/>
      <c r="Z11" s="7"/>
      <c r="AA11" s="7"/>
      <c r="AB11" s="7"/>
      <c r="AC11" s="7"/>
      <c r="AD11" s="13"/>
      <c r="AF11" s="38"/>
      <c r="AG11" s="14" t="s">
        <v>17</v>
      </c>
      <c r="AH11" s="7"/>
      <c r="AI11" s="7"/>
      <c r="AJ11" s="7"/>
      <c r="AK11" s="7"/>
      <c r="AL11" s="7"/>
      <c r="AM11" s="7"/>
      <c r="AN11" s="7"/>
      <c r="AO11" s="13"/>
    </row>
    <row r="12" spans="1:43" x14ac:dyDescent="0.2">
      <c r="A12" s="15" t="s">
        <v>18</v>
      </c>
      <c r="B12" s="27">
        <v>240.88472932555501</v>
      </c>
      <c r="C12" s="174">
        <v>5.9503816654716797</v>
      </c>
      <c r="D12" s="27">
        <v>267.99577430275002</v>
      </c>
      <c r="E12" s="174">
        <v>3.8098088622371602</v>
      </c>
      <c r="F12" s="27">
        <v>287.70396489417601</v>
      </c>
      <c r="G12" s="174">
        <v>3.4175159283737102</v>
      </c>
      <c r="H12" s="27">
        <v>22.802592823362598</v>
      </c>
      <c r="I12" s="43">
        <v>3.0600578962807901</v>
      </c>
      <c r="J12" s="216"/>
      <c r="K12" s="15" t="s">
        <v>18</v>
      </c>
      <c r="L12" s="27">
        <v>264.67445997021201</v>
      </c>
      <c r="M12" s="174">
        <v>2.08530223833188</v>
      </c>
      <c r="N12" s="27">
        <v>277.050426674211</v>
      </c>
      <c r="O12" s="174">
        <v>2.2314286689393099</v>
      </c>
      <c r="P12" s="27">
        <v>296.35515532171701</v>
      </c>
      <c r="Q12" s="174">
        <v>2.1553186390312402</v>
      </c>
      <c r="R12" s="27">
        <v>15.825420293196601</v>
      </c>
      <c r="S12" s="43">
        <v>1.5698141185981001</v>
      </c>
      <c r="U12" s="38"/>
      <c r="V12" s="15" t="s">
        <v>18</v>
      </c>
      <c r="W12" s="27">
        <v>253.29831863556001</v>
      </c>
      <c r="X12" s="174">
        <v>2.1317931552897802</v>
      </c>
      <c r="Y12" s="27">
        <v>272.92359921919399</v>
      </c>
      <c r="Z12" s="174">
        <v>3.1888640702479498</v>
      </c>
      <c r="AA12" s="27">
        <v>283.97029693147698</v>
      </c>
      <c r="AB12" s="174">
        <v>3.7215169400236401</v>
      </c>
      <c r="AC12" s="27">
        <v>15.929866229590701</v>
      </c>
      <c r="AD12" s="43">
        <v>2.2866929585649598</v>
      </c>
      <c r="AF12" s="38"/>
      <c r="AG12" s="15" t="s">
        <v>18</v>
      </c>
      <c r="AH12" s="27">
        <v>256.386298437015</v>
      </c>
      <c r="AI12" s="174">
        <v>1.56612963322767</v>
      </c>
      <c r="AJ12" s="27">
        <v>273.58697256996402</v>
      </c>
      <c r="AK12" s="174">
        <v>1.8309203478215901</v>
      </c>
      <c r="AL12" s="27">
        <v>291.09950811834102</v>
      </c>
      <c r="AM12" s="174">
        <v>1.6274206542807901</v>
      </c>
      <c r="AN12" s="27">
        <v>17.350240352878799</v>
      </c>
      <c r="AO12" s="43">
        <v>1.1141490172528401</v>
      </c>
    </row>
    <row r="13" spans="1:43" ht="12.75" customHeight="1" x14ac:dyDescent="0.2">
      <c r="A13" s="15" t="s">
        <v>19</v>
      </c>
      <c r="B13" s="27">
        <v>244.62990073215801</v>
      </c>
      <c r="C13" s="174">
        <v>7.0456892658130901</v>
      </c>
      <c r="D13" s="27">
        <v>278.03330396626001</v>
      </c>
      <c r="E13" s="174">
        <v>2.22137731409775</v>
      </c>
      <c r="F13" s="27">
        <v>295.81640300985703</v>
      </c>
      <c r="G13" s="174">
        <v>3.1539526607580401</v>
      </c>
      <c r="H13" s="27">
        <v>22.829873297104601</v>
      </c>
      <c r="I13" s="43">
        <v>3.3363249692842101</v>
      </c>
      <c r="J13" s="216"/>
      <c r="K13" s="15" t="s">
        <v>19</v>
      </c>
      <c r="L13" s="27">
        <v>255.88510640923801</v>
      </c>
      <c r="M13" s="174">
        <v>3.03206192826626</v>
      </c>
      <c r="N13" s="27">
        <v>285.90676727947601</v>
      </c>
      <c r="O13" s="174">
        <v>1.8059936417218001</v>
      </c>
      <c r="P13" s="27">
        <v>299.50110970490601</v>
      </c>
      <c r="Q13" s="174">
        <v>2.6406147761482801</v>
      </c>
      <c r="R13" s="27">
        <v>21.788208559575601</v>
      </c>
      <c r="S13" s="43">
        <v>2.0361413086119899</v>
      </c>
      <c r="U13" s="38"/>
      <c r="V13" s="15" t="s">
        <v>19</v>
      </c>
      <c r="W13" s="27">
        <v>254.787075068094</v>
      </c>
      <c r="X13" s="174">
        <v>2.00105488329904</v>
      </c>
      <c r="Y13" s="27">
        <v>272.71222925262998</v>
      </c>
      <c r="Z13" s="174">
        <v>1.8406235157791699</v>
      </c>
      <c r="AA13" s="27">
        <v>287.17429162137699</v>
      </c>
      <c r="AB13" s="174">
        <v>3.2470884709901302</v>
      </c>
      <c r="AC13" s="27">
        <v>16.611690095623</v>
      </c>
      <c r="AD13" s="43">
        <v>1.8863975797444099</v>
      </c>
      <c r="AF13" s="38"/>
      <c r="AG13" s="15" t="s">
        <v>19</v>
      </c>
      <c r="AH13" s="27">
        <v>254.59144057093999</v>
      </c>
      <c r="AI13" s="174">
        <v>1.69453146584548</v>
      </c>
      <c r="AJ13" s="27">
        <v>279.55856300835597</v>
      </c>
      <c r="AK13" s="174">
        <v>1.2561012413347601</v>
      </c>
      <c r="AL13" s="27">
        <v>294.83703200547899</v>
      </c>
      <c r="AM13" s="174">
        <v>1.8548522148340101</v>
      </c>
      <c r="AN13" s="27">
        <v>20.527446067511999</v>
      </c>
      <c r="AO13" s="43">
        <v>1.21613994892669</v>
      </c>
    </row>
    <row r="14" spans="1:43" x14ac:dyDescent="0.2">
      <c r="A14" s="15" t="s">
        <v>20</v>
      </c>
      <c r="B14" s="64">
        <v>238.50734510580699</v>
      </c>
      <c r="C14" s="143">
        <v>6.5862250909423299</v>
      </c>
      <c r="D14" s="64">
        <v>259.14123524351101</v>
      </c>
      <c r="E14" s="143">
        <v>3.1220883845035101</v>
      </c>
      <c r="F14" s="27">
        <v>276.73103410047099</v>
      </c>
      <c r="G14" s="174">
        <v>1.6730020149971501</v>
      </c>
      <c r="H14" s="27">
        <v>18.2217921155083</v>
      </c>
      <c r="I14" s="43">
        <v>2.4572867828455598</v>
      </c>
      <c r="J14" s="38"/>
      <c r="K14" s="15" t="s">
        <v>20</v>
      </c>
      <c r="L14" s="64">
        <v>249.427177098307</v>
      </c>
      <c r="M14" s="143">
        <v>2.67350436318211</v>
      </c>
      <c r="N14" s="64">
        <v>272.04916673267502</v>
      </c>
      <c r="O14" s="143">
        <v>1.8551888010013899</v>
      </c>
      <c r="P14" s="27">
        <v>287.675068756185</v>
      </c>
      <c r="Q14" s="174">
        <v>1.3257351111184501</v>
      </c>
      <c r="R14" s="27">
        <v>18.376851021225001</v>
      </c>
      <c r="S14" s="43">
        <v>1.29707013489802</v>
      </c>
      <c r="U14" s="38"/>
      <c r="V14" s="15" t="s">
        <v>20</v>
      </c>
      <c r="W14" s="64">
        <v>240.96546174299399</v>
      </c>
      <c r="X14" s="143">
        <v>1.5878403066664899</v>
      </c>
      <c r="Y14" s="64">
        <v>264.40098586988199</v>
      </c>
      <c r="Z14" s="143">
        <v>1.5133089878386601</v>
      </c>
      <c r="AA14" s="27">
        <v>280.70633514858702</v>
      </c>
      <c r="AB14" s="174">
        <v>1.99892638486031</v>
      </c>
      <c r="AC14" s="27">
        <v>20.235801352160198</v>
      </c>
      <c r="AD14" s="43">
        <v>1.2797536923608499</v>
      </c>
      <c r="AF14" s="38"/>
      <c r="AG14" s="15" t="s">
        <v>20</v>
      </c>
      <c r="AH14" s="64">
        <v>243.111657784881</v>
      </c>
      <c r="AI14" s="143">
        <v>1.42293779870424</v>
      </c>
      <c r="AJ14" s="64">
        <v>266.882946699081</v>
      </c>
      <c r="AK14" s="143">
        <v>1.04260031792958</v>
      </c>
      <c r="AL14" s="27">
        <v>282.815754100601</v>
      </c>
      <c r="AM14" s="174">
        <v>0.88548124285016605</v>
      </c>
      <c r="AN14" s="27">
        <v>19.511182858430001</v>
      </c>
      <c r="AO14" s="43">
        <v>0.80098262268128295</v>
      </c>
    </row>
    <row r="15" spans="1:43" x14ac:dyDescent="0.2">
      <c r="A15" s="15" t="s">
        <v>21</v>
      </c>
      <c r="B15" s="64" t="s">
        <v>30</v>
      </c>
      <c r="C15" s="143" t="s">
        <v>30</v>
      </c>
      <c r="D15" s="64">
        <v>272.817663917853</v>
      </c>
      <c r="E15" s="143">
        <v>1.90434071178993</v>
      </c>
      <c r="F15" s="64">
        <v>298.884165646756</v>
      </c>
      <c r="G15" s="143">
        <v>3.9934784356200899</v>
      </c>
      <c r="H15" s="64">
        <v>26.809554091226399</v>
      </c>
      <c r="I15" s="55">
        <v>4.2277326654559797</v>
      </c>
      <c r="J15" s="38"/>
      <c r="K15" s="15" t="s">
        <v>21</v>
      </c>
      <c r="L15" s="64">
        <v>240.170643214753</v>
      </c>
      <c r="M15" s="143">
        <v>6.6838549192452001</v>
      </c>
      <c r="N15" s="64">
        <v>282.00164569889301</v>
      </c>
      <c r="O15" s="143">
        <v>1.5146782677411299</v>
      </c>
      <c r="P15" s="64">
        <v>304.988683336924</v>
      </c>
      <c r="Q15" s="143">
        <v>2.87592681547711</v>
      </c>
      <c r="R15" s="64">
        <v>28.256534913413098</v>
      </c>
      <c r="S15" s="55">
        <v>3.1330992232625299</v>
      </c>
      <c r="U15" s="38"/>
      <c r="V15" s="15" t="s">
        <v>21</v>
      </c>
      <c r="W15" s="64">
        <v>252.905505187616</v>
      </c>
      <c r="X15" s="143">
        <v>3.8810912984354502</v>
      </c>
      <c r="Y15" s="64">
        <v>270.35905386924497</v>
      </c>
      <c r="Z15" s="143">
        <v>1.7244141436532601</v>
      </c>
      <c r="AA15" s="64">
        <v>288.73789839947699</v>
      </c>
      <c r="AB15" s="143">
        <v>5.0993145783028799</v>
      </c>
      <c r="AC15" s="64">
        <v>17.783276393887999</v>
      </c>
      <c r="AD15" s="55">
        <v>3.1380318071881899</v>
      </c>
      <c r="AF15" s="38"/>
      <c r="AG15" s="15" t="s">
        <v>21</v>
      </c>
      <c r="AH15" s="64">
        <v>249.682339826754</v>
      </c>
      <c r="AI15" s="143">
        <v>3.2426187932279</v>
      </c>
      <c r="AJ15" s="64">
        <v>276.06104556669999</v>
      </c>
      <c r="AK15" s="143">
        <v>1.1129200881750501</v>
      </c>
      <c r="AL15" s="64">
        <v>299.59328131318603</v>
      </c>
      <c r="AM15" s="143">
        <v>2.2337799369149498</v>
      </c>
      <c r="AN15" s="64">
        <v>24.754216063296901</v>
      </c>
      <c r="AO15" s="55">
        <v>1.9414279524392299</v>
      </c>
    </row>
    <row r="16" spans="1:43" x14ac:dyDescent="0.2">
      <c r="A16" s="15" t="s">
        <v>22</v>
      </c>
      <c r="B16" s="64">
        <v>243.73442831779499</v>
      </c>
      <c r="C16" s="143">
        <v>4.8672641540106198</v>
      </c>
      <c r="D16" s="64">
        <v>264.05797838904499</v>
      </c>
      <c r="E16" s="143">
        <v>2.6750402061950198</v>
      </c>
      <c r="F16" s="27">
        <v>287.298520523261</v>
      </c>
      <c r="G16" s="174">
        <v>2.2194697661737601</v>
      </c>
      <c r="H16" s="27">
        <v>22.254146889991901</v>
      </c>
      <c r="I16" s="43">
        <v>2.5473774899144899</v>
      </c>
      <c r="J16" s="38"/>
      <c r="K16" s="15" t="s">
        <v>22</v>
      </c>
      <c r="L16" s="64">
        <v>268.99841801622898</v>
      </c>
      <c r="M16" s="143">
        <v>2.8842633176408601</v>
      </c>
      <c r="N16" s="64">
        <v>285.86665868807199</v>
      </c>
      <c r="O16" s="143">
        <v>2.1052688198978</v>
      </c>
      <c r="P16" s="27">
        <v>302.96371496298201</v>
      </c>
      <c r="Q16" s="174">
        <v>1.91714788586111</v>
      </c>
      <c r="R16" s="27">
        <v>16.996843355421401</v>
      </c>
      <c r="S16" s="43">
        <v>1.7670535857456999</v>
      </c>
      <c r="U16" s="38"/>
      <c r="V16" s="15" t="s">
        <v>22</v>
      </c>
      <c r="W16" s="64">
        <v>262.32379216544803</v>
      </c>
      <c r="X16" s="143">
        <v>1.46897951117098</v>
      </c>
      <c r="Y16" s="64">
        <v>273.070339433367</v>
      </c>
      <c r="Z16" s="143">
        <v>1.6558292745330701</v>
      </c>
      <c r="AA16" s="27">
        <v>290.71196180828798</v>
      </c>
      <c r="AB16" s="174">
        <v>2.0030268699939602</v>
      </c>
      <c r="AC16" s="27">
        <v>13.5545452173497</v>
      </c>
      <c r="AD16" s="43">
        <v>1.1994567532261999</v>
      </c>
      <c r="AF16" s="38"/>
      <c r="AG16" s="15" t="s">
        <v>22</v>
      </c>
      <c r="AH16" s="64">
        <v>262.97947848925497</v>
      </c>
      <c r="AI16" s="143">
        <v>1.47202893348487</v>
      </c>
      <c r="AJ16" s="64">
        <v>276.68859542082299</v>
      </c>
      <c r="AK16" s="143">
        <v>1.1745288104188001</v>
      </c>
      <c r="AL16" s="27">
        <v>295.75607979505497</v>
      </c>
      <c r="AM16" s="174">
        <v>1.1941404879446</v>
      </c>
      <c r="AN16" s="27">
        <v>16.415232535927899</v>
      </c>
      <c r="AO16" s="43">
        <v>0.93331270277516998</v>
      </c>
    </row>
    <row r="17" spans="1:41" x14ac:dyDescent="0.2">
      <c r="A17" s="15" t="s">
        <v>23</v>
      </c>
      <c r="B17" s="64">
        <v>253.51736369678301</v>
      </c>
      <c r="C17" s="143">
        <v>5.6956809122621701</v>
      </c>
      <c r="D17" s="64">
        <v>271.56233620324701</v>
      </c>
      <c r="E17" s="143">
        <v>2.0531398866397002</v>
      </c>
      <c r="F17" s="27">
        <v>289.63070572215099</v>
      </c>
      <c r="G17" s="174">
        <v>1.82222633029852</v>
      </c>
      <c r="H17" s="27">
        <v>18.0625181164731</v>
      </c>
      <c r="I17" s="43">
        <v>2.08302727094026</v>
      </c>
      <c r="J17" s="38"/>
      <c r="K17" s="15" t="s">
        <v>23</v>
      </c>
      <c r="L17" s="64">
        <v>261.18440313268502</v>
      </c>
      <c r="M17" s="143">
        <v>2.3146744622423299</v>
      </c>
      <c r="N17" s="64">
        <v>276.910602730091</v>
      </c>
      <c r="O17" s="143">
        <v>1.51540173110564</v>
      </c>
      <c r="P17" s="27">
        <v>292.95221469870103</v>
      </c>
      <c r="Q17" s="174">
        <v>1.5421555842694299</v>
      </c>
      <c r="R17" s="27">
        <v>15.9284573477408</v>
      </c>
      <c r="S17" s="43">
        <v>1.3635555397251</v>
      </c>
      <c r="U17" s="38"/>
      <c r="V17" s="15" t="s">
        <v>23</v>
      </c>
      <c r="W17" s="64">
        <v>257.49201334446099</v>
      </c>
      <c r="X17" s="143">
        <v>1.2898764903325499</v>
      </c>
      <c r="Y17" s="64">
        <v>269.50665272022002</v>
      </c>
      <c r="Z17" s="143">
        <v>1.62128837736665</v>
      </c>
      <c r="AA17" s="27">
        <v>282.046611375726</v>
      </c>
      <c r="AB17" s="174">
        <v>2.0755248691907302</v>
      </c>
      <c r="AC17" s="27">
        <v>12.2385400718158</v>
      </c>
      <c r="AD17" s="43">
        <v>1.1746948213254</v>
      </c>
      <c r="AF17" s="38"/>
      <c r="AG17" s="15" t="s">
        <v>23</v>
      </c>
      <c r="AH17" s="64">
        <v>258.08011035871601</v>
      </c>
      <c r="AI17" s="143">
        <v>1.1909341755806599</v>
      </c>
      <c r="AJ17" s="64">
        <v>273.49570213790503</v>
      </c>
      <c r="AK17" s="143">
        <v>0.95440418641635405</v>
      </c>
      <c r="AL17" s="27">
        <v>289.59366669899902</v>
      </c>
      <c r="AM17" s="174">
        <v>1.0516475547752999</v>
      </c>
      <c r="AN17" s="27">
        <v>15.7763265104692</v>
      </c>
      <c r="AO17" s="43">
        <v>0.81930714365407598</v>
      </c>
    </row>
    <row r="18" spans="1:41" x14ac:dyDescent="0.2">
      <c r="A18" s="15" t="s">
        <v>24</v>
      </c>
      <c r="B18" s="64">
        <v>249.77957387747699</v>
      </c>
      <c r="C18" s="143">
        <v>10.7838313288799</v>
      </c>
      <c r="D18" s="64">
        <v>279.58216857788</v>
      </c>
      <c r="E18" s="143">
        <v>2.4407163653357902</v>
      </c>
      <c r="F18" s="27">
        <v>299.303146938456</v>
      </c>
      <c r="G18" s="174">
        <v>2.4380972868741799</v>
      </c>
      <c r="H18" s="27">
        <v>22.224599619642198</v>
      </c>
      <c r="I18" s="43">
        <v>3.2540345130777801</v>
      </c>
      <c r="J18" s="38"/>
      <c r="K18" s="15" t="s">
        <v>24</v>
      </c>
      <c r="L18" s="64">
        <v>285.93639745435797</v>
      </c>
      <c r="M18" s="143">
        <v>2.6321740675573801</v>
      </c>
      <c r="N18" s="64">
        <v>296.941250114806</v>
      </c>
      <c r="O18" s="143">
        <v>1.6320299054454499</v>
      </c>
      <c r="P18" s="27">
        <v>312.62309104840398</v>
      </c>
      <c r="Q18" s="174">
        <v>3.2062820757708002</v>
      </c>
      <c r="R18" s="27">
        <v>13.400216045730099</v>
      </c>
      <c r="S18" s="43">
        <v>2.0760996642784102</v>
      </c>
      <c r="U18" s="38"/>
      <c r="V18" s="15" t="s">
        <v>24</v>
      </c>
      <c r="W18" s="64">
        <v>262.55956693287698</v>
      </c>
      <c r="X18" s="143">
        <v>1.4010425977696399</v>
      </c>
      <c r="Y18" s="64">
        <v>280.28092515058501</v>
      </c>
      <c r="Z18" s="143">
        <v>1.99629267877043</v>
      </c>
      <c r="AA18" s="27">
        <v>293.06870050777599</v>
      </c>
      <c r="AB18" s="174">
        <v>5.1929617532280901</v>
      </c>
      <c r="AC18" s="27">
        <v>16.1575587583317</v>
      </c>
      <c r="AD18" s="43">
        <v>2.08722591416754</v>
      </c>
      <c r="AF18" s="38"/>
      <c r="AG18" s="15" t="s">
        <v>24</v>
      </c>
      <c r="AH18" s="64">
        <v>267.19202220169899</v>
      </c>
      <c r="AI18" s="143">
        <v>1.21201298792209</v>
      </c>
      <c r="AJ18" s="64">
        <v>288.44993498149</v>
      </c>
      <c r="AK18" s="143">
        <v>1.15645944670642</v>
      </c>
      <c r="AL18" s="27">
        <v>304.26523410751702</v>
      </c>
      <c r="AM18" s="174">
        <v>1.89903162530992</v>
      </c>
      <c r="AN18" s="27">
        <v>18.9028831431655</v>
      </c>
      <c r="AO18" s="43">
        <v>1.10465675266601</v>
      </c>
    </row>
    <row r="19" spans="1:41" x14ac:dyDescent="0.2">
      <c r="A19" s="15" t="s">
        <v>25</v>
      </c>
      <c r="B19" s="64">
        <v>242.434530509848</v>
      </c>
      <c r="C19" s="143">
        <v>5.1288888765863696</v>
      </c>
      <c r="D19" s="64">
        <v>259.83991384260401</v>
      </c>
      <c r="E19" s="143">
        <v>2.2978786262551001</v>
      </c>
      <c r="F19" s="27">
        <v>284.829092651861</v>
      </c>
      <c r="G19" s="174">
        <v>2.06780090623886</v>
      </c>
      <c r="H19" s="27">
        <v>22.262803995553799</v>
      </c>
      <c r="I19" s="43">
        <v>2.0884758426862402</v>
      </c>
      <c r="J19" s="38"/>
      <c r="K19" s="15" t="s">
        <v>25</v>
      </c>
      <c r="L19" s="64">
        <v>245.62484601900701</v>
      </c>
      <c r="M19" s="143">
        <v>1.7481571127611699</v>
      </c>
      <c r="N19" s="64">
        <v>274.32119868080503</v>
      </c>
      <c r="O19" s="143">
        <v>1.5945571418696101</v>
      </c>
      <c r="P19" s="27">
        <v>299.61321801061001</v>
      </c>
      <c r="Q19" s="174">
        <v>2.37020583106758</v>
      </c>
      <c r="R19" s="27">
        <v>27.166614030673099</v>
      </c>
      <c r="S19" s="43">
        <v>1.4808136700330901</v>
      </c>
      <c r="U19" s="38"/>
      <c r="V19" s="15" t="s">
        <v>25</v>
      </c>
      <c r="W19" s="64">
        <v>232.140020991764</v>
      </c>
      <c r="X19" s="143">
        <v>1.2263573096145799</v>
      </c>
      <c r="Y19" s="64">
        <v>258.19663432608701</v>
      </c>
      <c r="Z19" s="143">
        <v>2.0585350806580802</v>
      </c>
      <c r="AA19" s="27">
        <v>279.68639395180799</v>
      </c>
      <c r="AB19" s="174">
        <v>3.0124546931006999</v>
      </c>
      <c r="AC19" s="27">
        <v>24.534187624323099</v>
      </c>
      <c r="AD19" s="43">
        <v>1.3705437952577899</v>
      </c>
      <c r="AF19" s="38"/>
      <c r="AG19" s="15" t="s">
        <v>25</v>
      </c>
      <c r="AH19" s="64">
        <v>236.96580868036199</v>
      </c>
      <c r="AI19" s="143">
        <v>0.99938821866001004</v>
      </c>
      <c r="AJ19" s="64">
        <v>265.90005137902199</v>
      </c>
      <c r="AK19" s="143">
        <v>1.1655806233247501</v>
      </c>
      <c r="AL19" s="27">
        <v>290.59444550184497</v>
      </c>
      <c r="AM19" s="174">
        <v>1.3697154767826001</v>
      </c>
      <c r="AN19" s="27">
        <v>27.1504564244402</v>
      </c>
      <c r="AO19" s="43">
        <v>0.80986109598465295</v>
      </c>
    </row>
    <row r="20" spans="1:41" x14ac:dyDescent="0.2">
      <c r="A20" s="15" t="s">
        <v>26</v>
      </c>
      <c r="B20" s="64">
        <v>239.03150422043601</v>
      </c>
      <c r="C20" s="143">
        <v>7.9877742155969598</v>
      </c>
      <c r="D20" s="64">
        <v>266.02529826638801</v>
      </c>
      <c r="E20" s="143">
        <v>2.9059723157109398</v>
      </c>
      <c r="F20" s="27">
        <v>290.55462202046499</v>
      </c>
      <c r="G20" s="174">
        <v>2.6837905201401902</v>
      </c>
      <c r="H20" s="27">
        <v>25.0328190098422</v>
      </c>
      <c r="I20" s="43">
        <v>3.1447827262988102</v>
      </c>
      <c r="J20" s="38"/>
      <c r="K20" s="15" t="s">
        <v>26</v>
      </c>
      <c r="L20" s="64">
        <v>237.14307153122101</v>
      </c>
      <c r="M20" s="143">
        <v>5.1353984406644004</v>
      </c>
      <c r="N20" s="64">
        <v>280.08684011546899</v>
      </c>
      <c r="O20" s="143">
        <v>1.99256792488371</v>
      </c>
      <c r="P20" s="27">
        <v>298.03673674374102</v>
      </c>
      <c r="Q20" s="174">
        <v>2.0927661458035098</v>
      </c>
      <c r="R20" s="27">
        <v>25.364382065809099</v>
      </c>
      <c r="S20" s="43">
        <v>2.3691454160757499</v>
      </c>
      <c r="U20" s="38"/>
      <c r="V20" s="15" t="s">
        <v>26</v>
      </c>
      <c r="W20" s="64">
        <v>229.20409463442701</v>
      </c>
      <c r="X20" s="143">
        <v>4.0924761967222096</v>
      </c>
      <c r="Y20" s="64">
        <v>264.81849792539401</v>
      </c>
      <c r="Z20" s="143">
        <v>1.76992886217134</v>
      </c>
      <c r="AA20" s="27">
        <v>287.19660883420897</v>
      </c>
      <c r="AB20" s="174">
        <v>2.5490223071346798</v>
      </c>
      <c r="AC20" s="27">
        <v>27.771131817106699</v>
      </c>
      <c r="AD20" s="43">
        <v>2.2940224040856001</v>
      </c>
      <c r="AF20" s="38"/>
      <c r="AG20" s="15" t="s">
        <v>26</v>
      </c>
      <c r="AH20" s="64">
        <v>232.52954494474901</v>
      </c>
      <c r="AI20" s="143">
        <v>3.4682486957694398</v>
      </c>
      <c r="AJ20" s="64">
        <v>270.77755102722602</v>
      </c>
      <c r="AK20" s="143">
        <v>1.40280603982684</v>
      </c>
      <c r="AL20" s="27">
        <v>292.74717101837098</v>
      </c>
      <c r="AM20" s="174">
        <v>1.46546078508822</v>
      </c>
      <c r="AN20" s="27">
        <v>27.3905897339814</v>
      </c>
      <c r="AO20" s="43">
        <v>1.55805826794373</v>
      </c>
    </row>
    <row r="21" spans="1:41" x14ac:dyDescent="0.2">
      <c r="A21" s="15" t="s">
        <v>27</v>
      </c>
      <c r="B21" s="64">
        <v>241.10532787889699</v>
      </c>
      <c r="C21" s="143">
        <v>4.3665100775555299</v>
      </c>
      <c r="D21" s="64">
        <v>255.34202578024301</v>
      </c>
      <c r="E21" s="143">
        <v>3.4271016451520002</v>
      </c>
      <c r="F21" s="27">
        <v>272.802521763588</v>
      </c>
      <c r="G21" s="174">
        <v>3.2535780603512499</v>
      </c>
      <c r="H21" s="27">
        <v>16.015879055512801</v>
      </c>
      <c r="I21" s="43">
        <v>2.6042430439754298</v>
      </c>
      <c r="J21" s="38"/>
      <c r="K21" s="15" t="s">
        <v>27</v>
      </c>
      <c r="L21" s="64">
        <v>249.25595032663301</v>
      </c>
      <c r="M21" s="143">
        <v>2.0206643582585699</v>
      </c>
      <c r="N21" s="64">
        <v>269.55242394805401</v>
      </c>
      <c r="O21" s="143">
        <v>2.2503162748873802</v>
      </c>
      <c r="P21" s="27">
        <v>285.89716905709798</v>
      </c>
      <c r="Q21" s="174">
        <v>2.3334723037740202</v>
      </c>
      <c r="R21" s="27">
        <v>18.507762949945899</v>
      </c>
      <c r="S21" s="43">
        <v>1.6214848466643299</v>
      </c>
      <c r="U21" s="38"/>
      <c r="V21" s="15" t="s">
        <v>27</v>
      </c>
      <c r="W21" s="64">
        <v>238.29360010262101</v>
      </c>
      <c r="X21" s="143">
        <v>1.9538604389010199</v>
      </c>
      <c r="Y21" s="64">
        <v>261.76626466529501</v>
      </c>
      <c r="Z21" s="143">
        <v>3.4370389685483498</v>
      </c>
      <c r="AA21" s="27">
        <v>276.49569161278401</v>
      </c>
      <c r="AB21" s="174">
        <v>3.6391555117971799</v>
      </c>
      <c r="AC21" s="27">
        <v>20.213013850967201</v>
      </c>
      <c r="AD21" s="43">
        <v>1.9559060380404201</v>
      </c>
      <c r="AF21" s="38"/>
      <c r="AG21" s="15" t="s">
        <v>27</v>
      </c>
      <c r="AH21" s="64">
        <v>243.053147934588</v>
      </c>
      <c r="AI21" s="143">
        <v>1.47915527415256</v>
      </c>
      <c r="AJ21" s="64">
        <v>264.45016737806702</v>
      </c>
      <c r="AK21" s="143">
        <v>1.7351177321785201</v>
      </c>
      <c r="AL21" s="27">
        <v>280.33947561611598</v>
      </c>
      <c r="AM21" s="174">
        <v>1.9274125345591699</v>
      </c>
      <c r="AN21" s="27">
        <v>18.982705300270599</v>
      </c>
      <c r="AO21" s="43">
        <v>1.24249728815955</v>
      </c>
    </row>
    <row r="22" spans="1:41" x14ac:dyDescent="0.2">
      <c r="A22" s="15" t="s">
        <v>28</v>
      </c>
      <c r="B22" s="64">
        <v>236.527081839506</v>
      </c>
      <c r="C22" s="143">
        <v>5.28073546604959</v>
      </c>
      <c r="D22" s="64">
        <v>255.67468235545999</v>
      </c>
      <c r="E22" s="143">
        <v>3.30520437842332</v>
      </c>
      <c r="F22" s="27">
        <v>276.53861272115898</v>
      </c>
      <c r="G22" s="174">
        <v>6.1498323381445399</v>
      </c>
      <c r="H22" s="27">
        <v>19.813627471395701</v>
      </c>
      <c r="I22" s="43">
        <v>4.2362368097818299</v>
      </c>
      <c r="J22" s="38"/>
      <c r="K22" s="15" t="s">
        <v>28</v>
      </c>
      <c r="L22" s="64">
        <v>246.613793745609</v>
      </c>
      <c r="M22" s="143">
        <v>1.5750134234756601</v>
      </c>
      <c r="N22" s="64">
        <v>274.32025073680802</v>
      </c>
      <c r="O22" s="143">
        <v>2.3910896404147599</v>
      </c>
      <c r="P22" s="27">
        <v>279.23228561151802</v>
      </c>
      <c r="Q22" s="174">
        <v>5.0189487098902097</v>
      </c>
      <c r="R22" s="27">
        <v>20.885941885515201</v>
      </c>
      <c r="S22" s="43">
        <v>1.98874960686512</v>
      </c>
      <c r="U22" s="38"/>
      <c r="V22" s="15" t="s">
        <v>28</v>
      </c>
      <c r="W22" s="64">
        <v>232.81016132404599</v>
      </c>
      <c r="X22" s="143">
        <v>1.5981786990979501</v>
      </c>
      <c r="Y22" s="64">
        <v>267.07349024114302</v>
      </c>
      <c r="Z22" s="143">
        <v>4.0186582173169798</v>
      </c>
      <c r="AA22" s="27">
        <v>279.78500096370499</v>
      </c>
      <c r="AB22" s="174">
        <v>5.3217135342811703</v>
      </c>
      <c r="AC22" s="27">
        <v>28.067890660632902</v>
      </c>
      <c r="AD22" s="43">
        <v>2.5792904926601801</v>
      </c>
      <c r="AF22" s="38"/>
      <c r="AG22" s="15" t="s">
        <v>28</v>
      </c>
      <c r="AH22" s="64">
        <v>238.61806779054601</v>
      </c>
      <c r="AI22" s="143">
        <v>1.17723678872519</v>
      </c>
      <c r="AJ22" s="64">
        <v>267.24277423964998</v>
      </c>
      <c r="AK22" s="143">
        <v>1.88670998636564</v>
      </c>
      <c r="AL22" s="27">
        <v>278.40996183381702</v>
      </c>
      <c r="AM22" s="174">
        <v>3.4486953800290099</v>
      </c>
      <c r="AN22" s="27">
        <v>23.386261647315301</v>
      </c>
      <c r="AO22" s="43">
        <v>1.3886825037427399</v>
      </c>
    </row>
    <row r="23" spans="1:41" x14ac:dyDescent="0.2">
      <c r="A23" s="15" t="s">
        <v>29</v>
      </c>
      <c r="B23" s="64" t="s">
        <v>30</v>
      </c>
      <c r="C23" s="143" t="s">
        <v>30</v>
      </c>
      <c r="D23" s="64">
        <v>272.24422130831601</v>
      </c>
      <c r="E23" s="143">
        <v>3.30431431396552</v>
      </c>
      <c r="F23" s="64">
        <v>292.42749812630899</v>
      </c>
      <c r="G23" s="143">
        <v>2.7415777982038199</v>
      </c>
      <c r="H23" s="64">
        <v>16.1010513763826</v>
      </c>
      <c r="I23" s="55">
        <v>3.8721661187377601</v>
      </c>
      <c r="J23" s="38"/>
      <c r="K23" s="15" t="s">
        <v>29</v>
      </c>
      <c r="L23" s="64">
        <v>286.19361153194802</v>
      </c>
      <c r="M23" s="143">
        <v>3.0987933650441102</v>
      </c>
      <c r="N23" s="64">
        <v>292.74403796692701</v>
      </c>
      <c r="O23" s="143">
        <v>1.5604581699828799</v>
      </c>
      <c r="P23" s="64">
        <v>306.095951318392</v>
      </c>
      <c r="Q23" s="143">
        <v>1.7359276936907</v>
      </c>
      <c r="R23" s="64">
        <v>11.0847467434265</v>
      </c>
      <c r="S23" s="55">
        <v>1.7871770919274701</v>
      </c>
      <c r="U23" s="38"/>
      <c r="V23" s="15" t="s">
        <v>29</v>
      </c>
      <c r="W23" s="64">
        <v>271.69961931310098</v>
      </c>
      <c r="X23" s="143">
        <v>1.8140422984798299</v>
      </c>
      <c r="Y23" s="64">
        <v>285.70586884979701</v>
      </c>
      <c r="Z23" s="143">
        <v>1.8417730036823201</v>
      </c>
      <c r="AA23" s="64">
        <v>303.30316051038898</v>
      </c>
      <c r="AB23" s="143">
        <v>2.1324997083666601</v>
      </c>
      <c r="AC23" s="64">
        <v>15.502917970536</v>
      </c>
      <c r="AD23" s="55">
        <v>1.3364281209584601</v>
      </c>
      <c r="AF23" s="38"/>
      <c r="AG23" s="15" t="s">
        <v>29</v>
      </c>
      <c r="AH23" s="64">
        <v>274.74929278461002</v>
      </c>
      <c r="AI23" s="143">
        <v>1.59676613564335</v>
      </c>
      <c r="AJ23" s="64">
        <v>287.37683885845399</v>
      </c>
      <c r="AK23" s="143">
        <v>1.23590531384198</v>
      </c>
      <c r="AL23" s="64">
        <v>302.08871981220801</v>
      </c>
      <c r="AM23" s="143">
        <v>1.14747376741742</v>
      </c>
      <c r="AN23" s="64">
        <v>13.740359762647</v>
      </c>
      <c r="AO23" s="55">
        <v>0.93544688226510098</v>
      </c>
    </row>
    <row r="24" spans="1:41" x14ac:dyDescent="0.2">
      <c r="A24" s="15" t="s">
        <v>31</v>
      </c>
      <c r="B24" s="64">
        <v>266.37366396816498</v>
      </c>
      <c r="C24" s="143">
        <v>5.4432182157649702</v>
      </c>
      <c r="D24" s="64">
        <v>275.51724764742102</v>
      </c>
      <c r="E24" s="143">
        <v>2.5568393545760402</v>
      </c>
      <c r="F24" s="64">
        <v>289.135946246956</v>
      </c>
      <c r="G24" s="143">
        <v>2.5202198454512601</v>
      </c>
      <c r="H24" s="64">
        <v>12.2971926250118</v>
      </c>
      <c r="I24" s="55">
        <v>2.5108072831641701</v>
      </c>
      <c r="J24" s="38"/>
      <c r="K24" s="15" t="s">
        <v>31</v>
      </c>
      <c r="L24" s="64">
        <v>266.51650730641398</v>
      </c>
      <c r="M24" s="143">
        <v>1.34207311154308</v>
      </c>
      <c r="N24" s="64">
        <v>278.63437819347803</v>
      </c>
      <c r="O24" s="143">
        <v>1.5654051886454201</v>
      </c>
      <c r="P24" s="64">
        <v>291.18099808745598</v>
      </c>
      <c r="Q24" s="143">
        <v>2.04952712164663</v>
      </c>
      <c r="R24" s="64">
        <v>12.293175062369601</v>
      </c>
      <c r="S24" s="55">
        <v>1.1533921007547201</v>
      </c>
      <c r="U24" s="38"/>
      <c r="V24" s="15" t="s">
        <v>31</v>
      </c>
      <c r="W24" s="64">
        <v>237.88163031496299</v>
      </c>
      <c r="X24" s="143">
        <v>1.32571410234932</v>
      </c>
      <c r="Y24" s="64">
        <v>253.57702179077</v>
      </c>
      <c r="Z24" s="143">
        <v>2.37988306889013</v>
      </c>
      <c r="AA24" s="64">
        <v>273.01180440320599</v>
      </c>
      <c r="AB24" s="143">
        <v>3.0940265275215699</v>
      </c>
      <c r="AC24" s="64">
        <v>17.1183061307771</v>
      </c>
      <c r="AD24" s="55">
        <v>1.52809245688728</v>
      </c>
      <c r="AF24" s="38"/>
      <c r="AG24" s="15" t="s">
        <v>31</v>
      </c>
      <c r="AH24" s="64">
        <v>249.82005096907301</v>
      </c>
      <c r="AI24" s="143">
        <v>0.90256856996355606</v>
      </c>
      <c r="AJ24" s="64">
        <v>272.92089241235601</v>
      </c>
      <c r="AK24" s="143">
        <v>1.45266347662071</v>
      </c>
      <c r="AL24" s="64">
        <v>286.87400311350399</v>
      </c>
      <c r="AM24" s="143">
        <v>1.5075416737392699</v>
      </c>
      <c r="AN24" s="64">
        <v>19.256601776603599</v>
      </c>
      <c r="AO24" s="55">
        <v>0.86991887201078</v>
      </c>
    </row>
    <row r="25" spans="1:41" x14ac:dyDescent="0.2">
      <c r="A25" s="15" t="s">
        <v>32</v>
      </c>
      <c r="B25" s="64">
        <v>267.968453648543</v>
      </c>
      <c r="C25" s="143">
        <v>3.1598203717529101</v>
      </c>
      <c r="D25" s="64">
        <v>281.99472471951901</v>
      </c>
      <c r="E25" s="143">
        <v>3.00133836415944</v>
      </c>
      <c r="F25" s="27">
        <v>299.962907692594</v>
      </c>
      <c r="G25" s="174">
        <v>2.4503921977938199</v>
      </c>
      <c r="H25" s="27">
        <v>16.189466342501301</v>
      </c>
      <c r="I25" s="43">
        <v>1.8387967904838001</v>
      </c>
      <c r="J25" s="38"/>
      <c r="K25" s="15" t="s">
        <v>32</v>
      </c>
      <c r="L25" s="64">
        <v>276.58392923193298</v>
      </c>
      <c r="M25" s="143">
        <v>2.3931691783321698</v>
      </c>
      <c r="N25" s="64">
        <v>295.53068311873602</v>
      </c>
      <c r="O25" s="143">
        <v>2.4484893275584101</v>
      </c>
      <c r="P25" s="27">
        <v>307.918188723323</v>
      </c>
      <c r="Q25" s="174">
        <v>2.0872420808861398</v>
      </c>
      <c r="R25" s="27">
        <v>15.836985272106199</v>
      </c>
      <c r="S25" s="43">
        <v>1.5454587911222699</v>
      </c>
      <c r="U25" s="38"/>
      <c r="V25" s="15" t="s">
        <v>32</v>
      </c>
      <c r="W25" s="64">
        <v>263.02790483858303</v>
      </c>
      <c r="X25" s="143">
        <v>1.4359866601823299</v>
      </c>
      <c r="Y25" s="64">
        <v>281.56898668137097</v>
      </c>
      <c r="Z25" s="143">
        <v>2.6039318317472899</v>
      </c>
      <c r="AA25" s="27">
        <v>294.72392928266203</v>
      </c>
      <c r="AB25" s="174">
        <v>2.77328505883606</v>
      </c>
      <c r="AC25" s="27">
        <v>16.389225168488</v>
      </c>
      <c r="AD25" s="43">
        <v>1.54686275186864</v>
      </c>
      <c r="AF25" s="38"/>
      <c r="AG25" s="15" t="s">
        <v>32</v>
      </c>
      <c r="AH25" s="64">
        <v>268.02900153296702</v>
      </c>
      <c r="AI25" s="143">
        <v>1.12259119226861</v>
      </c>
      <c r="AJ25" s="64">
        <v>287.66423336080999</v>
      </c>
      <c r="AK25" s="143">
        <v>1.48755084928257</v>
      </c>
      <c r="AL25" s="27">
        <v>302.35863058581901</v>
      </c>
      <c r="AM25" s="174">
        <v>1.55590844064433</v>
      </c>
      <c r="AN25" s="27">
        <v>17.392352194687501</v>
      </c>
      <c r="AO25" s="43">
        <v>0.90566558274416498</v>
      </c>
    </row>
    <row r="26" spans="1:41" x14ac:dyDescent="0.2">
      <c r="A26" s="15" t="s">
        <v>33</v>
      </c>
      <c r="B26" s="27">
        <v>228.114788863542</v>
      </c>
      <c r="C26" s="174">
        <v>7.3316426026305601</v>
      </c>
      <c r="D26" s="27">
        <v>266.48300446819599</v>
      </c>
      <c r="E26" s="174">
        <v>2.9909816037826702</v>
      </c>
      <c r="F26" s="27">
        <v>281.19295522298199</v>
      </c>
      <c r="G26" s="174">
        <v>2.2585485614104299</v>
      </c>
      <c r="H26" s="27">
        <v>20.480869937267698</v>
      </c>
      <c r="I26" s="43">
        <v>3.0522630731138198</v>
      </c>
      <c r="J26" s="38"/>
      <c r="K26" s="15" t="s">
        <v>33</v>
      </c>
      <c r="L26" s="27">
        <v>260.60791915605802</v>
      </c>
      <c r="M26" s="174">
        <v>4.2853411351091397</v>
      </c>
      <c r="N26" s="27">
        <v>285.26659488257002</v>
      </c>
      <c r="O26" s="174">
        <v>2.1339913083045801</v>
      </c>
      <c r="P26" s="27">
        <v>302.65023365855802</v>
      </c>
      <c r="Q26" s="174">
        <v>2.2371953328196299</v>
      </c>
      <c r="R26" s="27">
        <v>20.407385384473599</v>
      </c>
      <c r="S26" s="43">
        <v>2.4024643031047201</v>
      </c>
      <c r="U26" s="38"/>
      <c r="V26" s="15" t="s">
        <v>33</v>
      </c>
      <c r="W26" s="27">
        <v>260.53808898518503</v>
      </c>
      <c r="X26" s="174">
        <v>1.99298531035356</v>
      </c>
      <c r="Y26" s="27">
        <v>278.847843865161</v>
      </c>
      <c r="Z26" s="174">
        <v>1.9278389414621899</v>
      </c>
      <c r="AA26" s="27">
        <v>292.35245288855202</v>
      </c>
      <c r="AB26" s="174">
        <v>2.6942125073585501</v>
      </c>
      <c r="AC26" s="27">
        <v>16.279639018423499</v>
      </c>
      <c r="AD26" s="43">
        <v>1.59521677902193</v>
      </c>
      <c r="AF26" s="38"/>
      <c r="AG26" s="15" t="s">
        <v>33</v>
      </c>
      <c r="AH26" s="27">
        <v>259.22193628401499</v>
      </c>
      <c r="AI26" s="174">
        <v>1.7847680289126999</v>
      </c>
      <c r="AJ26" s="27">
        <v>279.41182324652698</v>
      </c>
      <c r="AK26" s="174">
        <v>1.27371810428485</v>
      </c>
      <c r="AL26" s="27">
        <v>294.16096472681699</v>
      </c>
      <c r="AM26" s="174">
        <v>1.54967503395341</v>
      </c>
      <c r="AN26" s="27">
        <v>17.3292464406778</v>
      </c>
      <c r="AO26" s="43">
        <v>1.1444384400239</v>
      </c>
    </row>
    <row r="27" spans="1:41" x14ac:dyDescent="0.2">
      <c r="A27" s="15" t="s">
        <v>34</v>
      </c>
      <c r="B27" s="27">
        <v>232.2900920916</v>
      </c>
      <c r="C27" s="174">
        <v>6.3973079317419499</v>
      </c>
      <c r="D27" s="27">
        <v>264.58333173963501</v>
      </c>
      <c r="E27" s="174">
        <v>1.37145132386855</v>
      </c>
      <c r="F27" s="27">
        <v>287.73704775951398</v>
      </c>
      <c r="G27" s="174">
        <v>2.0138235416602202</v>
      </c>
      <c r="H27" s="27">
        <v>24.577024764334102</v>
      </c>
      <c r="I27" s="43">
        <v>2.2423239011932399</v>
      </c>
      <c r="J27" s="38"/>
      <c r="K27" s="15" t="s">
        <v>34</v>
      </c>
      <c r="L27" s="27">
        <v>245.8818093598</v>
      </c>
      <c r="M27" s="174">
        <v>3.57193861185032</v>
      </c>
      <c r="N27" s="27">
        <v>265.59375570892701</v>
      </c>
      <c r="O27" s="174">
        <v>1.66066318230242</v>
      </c>
      <c r="P27" s="27">
        <v>295.63092765365099</v>
      </c>
      <c r="Q27" s="174">
        <v>2.9339777986758699</v>
      </c>
      <c r="R27" s="27">
        <v>25.043523798677999</v>
      </c>
      <c r="S27" s="43">
        <v>2.2887863925477001</v>
      </c>
      <c r="U27" s="38"/>
      <c r="V27" s="15" t="s">
        <v>34</v>
      </c>
      <c r="W27" s="27">
        <v>237.43265231558701</v>
      </c>
      <c r="X27" s="174">
        <v>1.93226341412651</v>
      </c>
      <c r="Y27" s="27">
        <v>261.796605340057</v>
      </c>
      <c r="Z27" s="174">
        <v>1.72277394715062</v>
      </c>
      <c r="AA27" s="27">
        <v>274.75815733972399</v>
      </c>
      <c r="AB27" s="174">
        <v>5.4818822997514296</v>
      </c>
      <c r="AC27" s="27">
        <v>21.360045725059301</v>
      </c>
      <c r="AD27" s="43">
        <v>2.0633703626365598</v>
      </c>
      <c r="AF27" s="38"/>
      <c r="AG27" s="15" t="s">
        <v>34</v>
      </c>
      <c r="AH27" s="27">
        <v>239.23166546488599</v>
      </c>
      <c r="AI27" s="174">
        <v>1.81361316219525</v>
      </c>
      <c r="AJ27" s="27">
        <v>264.313259545525</v>
      </c>
      <c r="AK27" s="174">
        <v>0.974245015637759</v>
      </c>
      <c r="AL27" s="27">
        <v>288.97999853522202</v>
      </c>
      <c r="AM27" s="174">
        <v>1.8809591549897799</v>
      </c>
      <c r="AN27" s="27">
        <v>24.915715089475</v>
      </c>
      <c r="AO27" s="43">
        <v>1.3392968183717</v>
      </c>
    </row>
    <row r="28" spans="1:41" x14ac:dyDescent="0.2">
      <c r="A28" s="15" t="s">
        <v>35</v>
      </c>
      <c r="B28" s="27">
        <v>222.06694077079001</v>
      </c>
      <c r="C28" s="174">
        <v>5.4869694365576196</v>
      </c>
      <c r="D28" s="27">
        <v>279.58165696292298</v>
      </c>
      <c r="E28" s="174">
        <v>1.8750759611601999</v>
      </c>
      <c r="F28" s="27">
        <v>295.757578115191</v>
      </c>
      <c r="G28" s="174">
        <v>2.86042149535947</v>
      </c>
      <c r="H28" s="27">
        <v>29.737543595586398</v>
      </c>
      <c r="I28" s="43">
        <v>2.9347574131715799</v>
      </c>
      <c r="J28" s="38"/>
      <c r="K28" s="15" t="s">
        <v>35</v>
      </c>
      <c r="L28" s="27">
        <v>239.99440466123599</v>
      </c>
      <c r="M28" s="174">
        <v>3.1375808072448699</v>
      </c>
      <c r="N28" s="27">
        <v>286.05348687033597</v>
      </c>
      <c r="O28" s="174">
        <v>1.36864320931925</v>
      </c>
      <c r="P28" s="27">
        <v>305.96604215818502</v>
      </c>
      <c r="Q28" s="174">
        <v>2.5963606624066098</v>
      </c>
      <c r="R28" s="27">
        <v>34.042187661398103</v>
      </c>
      <c r="S28" s="43">
        <v>2.2654787144136002</v>
      </c>
      <c r="U28" s="38"/>
      <c r="V28" s="15" t="s">
        <v>35</v>
      </c>
      <c r="W28" s="27">
        <v>255.697295215721</v>
      </c>
      <c r="X28" s="174">
        <v>1.66667098311158</v>
      </c>
      <c r="Y28" s="27">
        <v>283.209302304983</v>
      </c>
      <c r="Z28" s="174">
        <v>1.3749863214128399</v>
      </c>
      <c r="AA28" s="27">
        <v>297.90255174066903</v>
      </c>
      <c r="AB28" s="174">
        <v>4.3766259199741402</v>
      </c>
      <c r="AC28" s="27">
        <v>24.4504890794984</v>
      </c>
      <c r="AD28" s="43">
        <v>1.74593189064012</v>
      </c>
      <c r="AF28" s="38"/>
      <c r="AG28" s="15" t="s">
        <v>35</v>
      </c>
      <c r="AH28" s="27">
        <v>249.535542712048</v>
      </c>
      <c r="AI28" s="174">
        <v>1.4674328150729701</v>
      </c>
      <c r="AJ28" s="27">
        <v>283.86915423012601</v>
      </c>
      <c r="AK28" s="174">
        <v>0.948551907402576</v>
      </c>
      <c r="AL28" s="27">
        <v>301.03807309321701</v>
      </c>
      <c r="AM28" s="174">
        <v>1.8200498048009801</v>
      </c>
      <c r="AN28" s="27">
        <v>27.750593875636099</v>
      </c>
      <c r="AO28" s="43">
        <v>1.24054319364861</v>
      </c>
    </row>
    <row r="29" spans="1:41" x14ac:dyDescent="0.2">
      <c r="A29" s="15" t="s">
        <v>36</v>
      </c>
      <c r="B29" s="27">
        <v>244.473109326339</v>
      </c>
      <c r="C29" s="174">
        <v>2.4385588142097001</v>
      </c>
      <c r="D29" s="27">
        <v>258.61113797476497</v>
      </c>
      <c r="E29" s="174">
        <v>2.7405318312830298</v>
      </c>
      <c r="F29" s="27">
        <v>274.16936482492002</v>
      </c>
      <c r="G29" s="174">
        <v>2.4572224109936802</v>
      </c>
      <c r="H29" s="27">
        <v>14.7788635997843</v>
      </c>
      <c r="I29" s="43">
        <v>1.6299432801329199</v>
      </c>
      <c r="J29" s="38"/>
      <c r="K29" s="15" t="s">
        <v>36</v>
      </c>
      <c r="L29" s="27">
        <v>249.099073027662</v>
      </c>
      <c r="M29" s="174">
        <v>1.15011073207298</v>
      </c>
      <c r="N29" s="27">
        <v>264.96009264112001</v>
      </c>
      <c r="O29" s="174">
        <v>2.4269294690463599</v>
      </c>
      <c r="P29" s="27">
        <v>282.39176185503601</v>
      </c>
      <c r="Q29" s="174">
        <v>2.5773004068896999</v>
      </c>
      <c r="R29" s="27">
        <v>16.511907402532401</v>
      </c>
      <c r="S29" s="43">
        <v>1.35689695018546</v>
      </c>
      <c r="U29" s="38"/>
      <c r="V29" s="15" t="s">
        <v>36</v>
      </c>
      <c r="W29" s="27">
        <v>227.405254769891</v>
      </c>
      <c r="X29" s="174">
        <v>1.26389234759214</v>
      </c>
      <c r="Y29" s="27">
        <v>254.476586577929</v>
      </c>
      <c r="Z29" s="174">
        <v>3.8110642451268602</v>
      </c>
      <c r="AA29" s="27">
        <v>272.61838279242301</v>
      </c>
      <c r="AB29" s="174">
        <v>4.28077019353913</v>
      </c>
      <c r="AC29" s="27">
        <v>23.450167932197399</v>
      </c>
      <c r="AD29" s="43">
        <v>1.93240993885025</v>
      </c>
      <c r="AF29" s="38"/>
      <c r="AG29" s="15" t="s">
        <v>36</v>
      </c>
      <c r="AH29" s="27">
        <v>238.089898511016</v>
      </c>
      <c r="AI29" s="174">
        <v>0.81742872324603999</v>
      </c>
      <c r="AJ29" s="27">
        <v>261.11182864543798</v>
      </c>
      <c r="AK29" s="174">
        <v>1.59023991121341</v>
      </c>
      <c r="AL29" s="27">
        <v>278.140121207552</v>
      </c>
      <c r="AM29" s="174">
        <v>1.7935276166777001</v>
      </c>
      <c r="AN29" s="27">
        <v>20.560801092884599</v>
      </c>
      <c r="AO29" s="43">
        <v>0.95510725548492903</v>
      </c>
    </row>
    <row r="30" spans="1:41" x14ac:dyDescent="0.2">
      <c r="A30" s="15" t="s">
        <v>37</v>
      </c>
      <c r="B30" s="27">
        <v>259.31592542206499</v>
      </c>
      <c r="C30" s="174">
        <v>6.4897878501128696</v>
      </c>
      <c r="D30" s="27">
        <v>274.76922285926298</v>
      </c>
      <c r="E30" s="174">
        <v>3.05831236</v>
      </c>
      <c r="F30" s="27">
        <v>287.81501535859502</v>
      </c>
      <c r="G30" s="174">
        <v>2.30901740043045</v>
      </c>
      <c r="H30" s="27">
        <v>13.6737562080831</v>
      </c>
      <c r="I30" s="43">
        <v>3.04176483246277</v>
      </c>
      <c r="J30" s="38"/>
      <c r="K30" s="15" t="s">
        <v>37</v>
      </c>
      <c r="L30" s="27">
        <v>267.644778738924</v>
      </c>
      <c r="M30" s="174">
        <v>3.1657727272601699</v>
      </c>
      <c r="N30" s="27">
        <v>287.564999004865</v>
      </c>
      <c r="O30" s="174">
        <v>2.9327731347456898</v>
      </c>
      <c r="P30" s="27">
        <v>301.892740348551</v>
      </c>
      <c r="Q30" s="174">
        <v>2.0788531629368698</v>
      </c>
      <c r="R30" s="27">
        <v>16.945674091981999</v>
      </c>
      <c r="S30" s="43">
        <v>1.93865366130696</v>
      </c>
      <c r="U30" s="38"/>
      <c r="V30" s="15" t="s">
        <v>37</v>
      </c>
      <c r="W30" s="27">
        <v>264.90708531241501</v>
      </c>
      <c r="X30" s="174">
        <v>1.78805651072519</v>
      </c>
      <c r="Y30" s="27">
        <v>282.31548504657502</v>
      </c>
      <c r="Z30" s="174">
        <v>3.02291899810057</v>
      </c>
      <c r="AA30" s="27">
        <v>292.11169970996701</v>
      </c>
      <c r="AB30" s="174">
        <v>3.12254208698422</v>
      </c>
      <c r="AC30" s="27">
        <v>13.992277982273899</v>
      </c>
      <c r="AD30" s="43">
        <v>1.6220430293663699</v>
      </c>
      <c r="AF30" s="38"/>
      <c r="AG30" s="15" t="s">
        <v>37</v>
      </c>
      <c r="AH30" s="27">
        <v>265.49949215363802</v>
      </c>
      <c r="AI30" s="174">
        <v>1.5766117680079299</v>
      </c>
      <c r="AJ30" s="27">
        <v>282.66579225207499</v>
      </c>
      <c r="AK30" s="174">
        <v>1.86762056444934</v>
      </c>
      <c r="AL30" s="27">
        <v>295.48215494479899</v>
      </c>
      <c r="AM30" s="174">
        <v>1.33824950647</v>
      </c>
      <c r="AN30" s="27">
        <v>15.012277791843299</v>
      </c>
      <c r="AO30" s="43">
        <v>1.01999136552354</v>
      </c>
    </row>
    <row r="31" spans="1:41" x14ac:dyDescent="0.2">
      <c r="A31" s="15" t="s">
        <v>38</v>
      </c>
      <c r="B31" s="27">
        <v>218.567244848748</v>
      </c>
      <c r="C31" s="174">
        <v>6.9420469246315797</v>
      </c>
      <c r="D31" s="27">
        <v>244.10139701542599</v>
      </c>
      <c r="E31" s="174">
        <v>3.4721102215268802</v>
      </c>
      <c r="F31" s="27">
        <v>263.29176005501199</v>
      </c>
      <c r="G31" s="174">
        <v>3.3793389754536101</v>
      </c>
      <c r="H31" s="27">
        <v>21.134083354654301</v>
      </c>
      <c r="I31" s="43">
        <v>2.8557558894972002</v>
      </c>
      <c r="J31" s="38"/>
      <c r="K31" s="15" t="s">
        <v>38</v>
      </c>
      <c r="L31" s="27">
        <v>210.37100752794601</v>
      </c>
      <c r="M31" s="174">
        <v>4.4474029562626498</v>
      </c>
      <c r="N31" s="27">
        <v>255.47861319058001</v>
      </c>
      <c r="O31" s="174">
        <v>2.2079411047134601</v>
      </c>
      <c r="P31" s="27">
        <v>282.46780133930702</v>
      </c>
      <c r="Q31" s="174">
        <v>2.3290606951110999</v>
      </c>
      <c r="R31" s="27">
        <v>33.745001895603501</v>
      </c>
      <c r="S31" s="43">
        <v>2.51112478239141</v>
      </c>
      <c r="U31" s="38"/>
      <c r="V31" s="15" t="s">
        <v>38</v>
      </c>
      <c r="W31" s="27">
        <v>211.63885793917399</v>
      </c>
      <c r="X31" s="174">
        <v>3.3608328458872898</v>
      </c>
      <c r="Y31" s="27">
        <v>258.16909838511702</v>
      </c>
      <c r="Z31" s="174">
        <v>1.9700960470577999</v>
      </c>
      <c r="AA31" s="27">
        <v>275.081723854318</v>
      </c>
      <c r="AB31" s="174">
        <v>2.5017604418795099</v>
      </c>
      <c r="AC31" s="27">
        <v>31.274828407731</v>
      </c>
      <c r="AD31" s="43">
        <v>2.2871317163208702</v>
      </c>
      <c r="AF31" s="38"/>
      <c r="AG31" s="15" t="s">
        <v>38</v>
      </c>
      <c r="AH31" s="27">
        <v>211.89134107994099</v>
      </c>
      <c r="AI31" s="174">
        <v>3.0878764013049902</v>
      </c>
      <c r="AJ31" s="27">
        <v>254.74780019852</v>
      </c>
      <c r="AK31" s="174">
        <v>1.5422155299211699</v>
      </c>
      <c r="AL31" s="27">
        <v>275.78042903564</v>
      </c>
      <c r="AM31" s="174">
        <v>1.7091424942861899</v>
      </c>
      <c r="AN31" s="27">
        <v>30.002987850268301</v>
      </c>
      <c r="AO31" s="43">
        <v>1.77455488131622</v>
      </c>
    </row>
    <row r="32" spans="1:41" x14ac:dyDescent="0.2">
      <c r="A32" s="15"/>
      <c r="B32" s="7"/>
      <c r="C32" s="7"/>
      <c r="D32" s="7"/>
      <c r="E32" s="7"/>
      <c r="F32" s="7"/>
      <c r="G32" s="7"/>
      <c r="H32" s="7"/>
      <c r="I32" s="13"/>
      <c r="J32" s="38"/>
      <c r="K32" s="15"/>
      <c r="L32" s="7"/>
      <c r="M32" s="7"/>
      <c r="N32" s="7"/>
      <c r="O32" s="7"/>
      <c r="P32" s="7"/>
      <c r="Q32" s="7"/>
      <c r="R32" s="7"/>
      <c r="S32" s="13"/>
      <c r="U32" s="38"/>
      <c r="V32" s="15"/>
      <c r="W32" s="7"/>
      <c r="X32" s="7"/>
      <c r="Y32" s="7"/>
      <c r="Z32" s="7"/>
      <c r="AA32" s="7"/>
      <c r="AB32" s="7"/>
      <c r="AC32" s="7"/>
      <c r="AD32" s="13"/>
      <c r="AF32" s="38"/>
      <c r="AG32" s="15"/>
      <c r="AH32" s="7"/>
      <c r="AI32" s="7"/>
      <c r="AJ32" s="7"/>
      <c r="AK32" s="7"/>
      <c r="AL32" s="7"/>
      <c r="AM32" s="7"/>
      <c r="AN32" s="7"/>
      <c r="AO32" s="13"/>
    </row>
    <row r="33" spans="1:42" x14ac:dyDescent="0.2">
      <c r="A33" s="14" t="s">
        <v>39</v>
      </c>
      <c r="B33" s="7"/>
      <c r="C33" s="7"/>
      <c r="D33" s="7"/>
      <c r="E33" s="7"/>
      <c r="F33" s="7"/>
      <c r="G33" s="7"/>
      <c r="H33" s="7"/>
      <c r="I33" s="13"/>
      <c r="J33" s="38"/>
      <c r="K33" s="14" t="s">
        <v>39</v>
      </c>
      <c r="L33" s="7"/>
      <c r="M33" s="7"/>
      <c r="N33" s="7"/>
      <c r="O33" s="7"/>
      <c r="P33" s="7"/>
      <c r="Q33" s="7"/>
      <c r="R33" s="7"/>
      <c r="S33" s="13"/>
      <c r="U33" s="38"/>
      <c r="V33" s="14" t="s">
        <v>39</v>
      </c>
      <c r="W33" s="7"/>
      <c r="X33" s="7"/>
      <c r="Y33" s="7"/>
      <c r="Z33" s="7"/>
      <c r="AA33" s="7"/>
      <c r="AB33" s="7"/>
      <c r="AC33" s="7"/>
      <c r="AD33" s="13"/>
      <c r="AF33" s="38"/>
      <c r="AG33" s="14" t="s">
        <v>39</v>
      </c>
      <c r="AH33" s="7"/>
      <c r="AI33" s="7"/>
      <c r="AJ33" s="7"/>
      <c r="AK33" s="7"/>
      <c r="AL33" s="7"/>
      <c r="AM33" s="7"/>
      <c r="AN33" s="7"/>
      <c r="AO33" s="13"/>
    </row>
    <row r="34" spans="1:42" x14ac:dyDescent="0.2">
      <c r="A34" s="15" t="s">
        <v>40</v>
      </c>
      <c r="B34" s="27">
        <v>246.08993193369301</v>
      </c>
      <c r="C34" s="174">
        <v>6.2797159670013896</v>
      </c>
      <c r="D34" s="27">
        <v>277.35518747611502</v>
      </c>
      <c r="E34" s="174">
        <v>2.9513828409856799</v>
      </c>
      <c r="F34" s="27">
        <v>297.77650285694801</v>
      </c>
      <c r="G34" s="174">
        <v>2.0795815522727001</v>
      </c>
      <c r="H34" s="27">
        <v>23.8749625727676</v>
      </c>
      <c r="I34" s="43">
        <v>2.7332295626018999</v>
      </c>
      <c r="J34" s="38"/>
      <c r="K34" s="15" t="s">
        <v>40</v>
      </c>
      <c r="L34" s="27">
        <v>271.92951803660497</v>
      </c>
      <c r="M34" s="174">
        <v>2.6876663376800898</v>
      </c>
      <c r="N34" s="27">
        <v>294.37419631283899</v>
      </c>
      <c r="O34" s="174">
        <v>1.8671306268794201</v>
      </c>
      <c r="P34" s="27">
        <v>311.282165073106</v>
      </c>
      <c r="Q34" s="174">
        <v>2.09202366021248</v>
      </c>
      <c r="R34" s="27">
        <v>19.595747128619401</v>
      </c>
      <c r="S34" s="43">
        <v>1.49204617764918</v>
      </c>
      <c r="U34" s="38"/>
      <c r="V34" s="15" t="s">
        <v>40</v>
      </c>
      <c r="W34" s="27">
        <v>259.12851765920999</v>
      </c>
      <c r="X34" s="174">
        <v>1.6116672025463199</v>
      </c>
      <c r="Y34" s="27">
        <v>284.016395307538</v>
      </c>
      <c r="Z34" s="174">
        <v>1.9855776164196699</v>
      </c>
      <c r="AA34" s="27">
        <v>300.533366428497</v>
      </c>
      <c r="AB34" s="174">
        <v>2.8327303151404801</v>
      </c>
      <c r="AC34" s="27">
        <v>21.7127406424237</v>
      </c>
      <c r="AD34" s="43">
        <v>1.4119988736340701</v>
      </c>
      <c r="AF34" s="38"/>
      <c r="AG34" s="15" t="s">
        <v>40</v>
      </c>
      <c r="AH34" s="27">
        <v>262.03459389235701</v>
      </c>
      <c r="AI34" s="174">
        <v>1.35611209145022</v>
      </c>
      <c r="AJ34" s="27">
        <v>287.39484388780301</v>
      </c>
      <c r="AK34" s="174">
        <v>1.2846049019465799</v>
      </c>
      <c r="AL34" s="27">
        <v>304.80961459760101</v>
      </c>
      <c r="AM34" s="174">
        <v>1.3180913060774</v>
      </c>
      <c r="AN34" s="27">
        <v>21.677115215378301</v>
      </c>
      <c r="AO34" s="43">
        <v>0.90310177451234197</v>
      </c>
    </row>
    <row r="35" spans="1:42" x14ac:dyDescent="0.2">
      <c r="A35" s="15" t="s">
        <v>41</v>
      </c>
      <c r="B35" s="27">
        <v>214.18160720179901</v>
      </c>
      <c r="C35" s="174">
        <v>6.9593935008102799</v>
      </c>
      <c r="D35" s="27">
        <v>261.25320703235201</v>
      </c>
      <c r="E35" s="174">
        <v>3.2820308470961401</v>
      </c>
      <c r="F35" s="27">
        <v>282.70212318844398</v>
      </c>
      <c r="G35" s="174">
        <v>4.65793631883332</v>
      </c>
      <c r="H35" s="27">
        <v>30.029692431287302</v>
      </c>
      <c r="I35" s="43">
        <v>4.2852942855291003</v>
      </c>
      <c r="J35" s="6"/>
      <c r="K35" s="15" t="s">
        <v>41</v>
      </c>
      <c r="L35" s="27">
        <v>236.84283901949999</v>
      </c>
      <c r="M35" s="174">
        <v>3.4792436843704699</v>
      </c>
      <c r="N35" s="27">
        <v>274.86623789508297</v>
      </c>
      <c r="O35" s="174">
        <v>2.4502047839520702</v>
      </c>
      <c r="P35" s="27">
        <v>293.34270230680602</v>
      </c>
      <c r="Q35" s="174">
        <v>2.5550481533239102</v>
      </c>
      <c r="R35" s="27">
        <v>27.0944742363064</v>
      </c>
      <c r="S35" s="43">
        <v>2.1278466055649301</v>
      </c>
      <c r="U35" s="38"/>
      <c r="V35" s="15" t="s">
        <v>41</v>
      </c>
      <c r="W35" s="27">
        <v>242.92049683430801</v>
      </c>
      <c r="X35" s="174">
        <v>2.2637108724361901</v>
      </c>
      <c r="Y35" s="27">
        <v>271.121644651564</v>
      </c>
      <c r="Z35" s="174">
        <v>2.5141887817720598</v>
      </c>
      <c r="AA35" s="27">
        <v>287.23153761184699</v>
      </c>
      <c r="AB35" s="174">
        <v>3.64517368047288</v>
      </c>
      <c r="AC35" s="27">
        <v>23.465589788150599</v>
      </c>
      <c r="AD35" s="43">
        <v>2.1243333406631701</v>
      </c>
      <c r="AF35" s="38"/>
      <c r="AG35" s="15" t="s">
        <v>41</v>
      </c>
      <c r="AH35" s="27">
        <v>239.217135166177</v>
      </c>
      <c r="AI35" s="174">
        <v>1.83606407615477</v>
      </c>
      <c r="AJ35" s="27">
        <v>270.94373444379602</v>
      </c>
      <c r="AK35" s="174">
        <v>1.60175438239586</v>
      </c>
      <c r="AL35" s="27">
        <v>289.198363410463</v>
      </c>
      <c r="AM35" s="174">
        <v>1.8680576928628601</v>
      </c>
      <c r="AN35" s="27">
        <v>25.085059921098999</v>
      </c>
      <c r="AO35" s="43">
        <v>1.2238471883448201</v>
      </c>
    </row>
    <row r="36" spans="1:42" x14ac:dyDescent="0.2">
      <c r="A36" s="15" t="s">
        <v>42</v>
      </c>
      <c r="B36" s="27">
        <v>228.49597014513299</v>
      </c>
      <c r="C36" s="174">
        <v>7.3977852958434198</v>
      </c>
      <c r="D36" s="27">
        <v>262.39194611935801</v>
      </c>
      <c r="E36" s="174">
        <v>4.4611482157180999</v>
      </c>
      <c r="F36" s="27">
        <v>291.74000450808302</v>
      </c>
      <c r="G36" s="174">
        <v>5.1755938282299896</v>
      </c>
      <c r="H36" s="27">
        <v>31.300806223867401</v>
      </c>
      <c r="I36" s="43">
        <v>3.90616933671591</v>
      </c>
      <c r="J36" s="6"/>
      <c r="K36" s="15" t="s">
        <v>42</v>
      </c>
      <c r="L36" s="27">
        <v>247.88602115616999</v>
      </c>
      <c r="M36" s="174">
        <v>3.4417923917132001</v>
      </c>
      <c r="N36" s="27">
        <v>272.61887073029499</v>
      </c>
      <c r="O36" s="174">
        <v>2.7217253705783402</v>
      </c>
      <c r="P36" s="27">
        <v>292.61797336375201</v>
      </c>
      <c r="Q36" s="174">
        <v>3.6209333836584801</v>
      </c>
      <c r="R36" s="27">
        <v>22.6741476787642</v>
      </c>
      <c r="S36" s="43">
        <v>2.2335738626280199</v>
      </c>
      <c r="U36" s="38"/>
      <c r="V36" s="15" t="s">
        <v>42</v>
      </c>
      <c r="W36" s="27">
        <v>240.30408891536101</v>
      </c>
      <c r="X36" s="174">
        <v>2.5333564616273798</v>
      </c>
      <c r="Y36" s="27">
        <v>258.56824647473502</v>
      </c>
      <c r="Z36" s="174">
        <v>3.39358585806588</v>
      </c>
      <c r="AA36" s="27">
        <v>285.56020425056198</v>
      </c>
      <c r="AB36" s="174">
        <v>5.3983140802273901</v>
      </c>
      <c r="AC36" s="27">
        <v>20.779341950351601</v>
      </c>
      <c r="AD36" s="43">
        <v>2.65402449343319</v>
      </c>
      <c r="AF36" s="38"/>
      <c r="AG36" s="15" t="s">
        <v>42</v>
      </c>
      <c r="AH36" s="27">
        <v>241.862749838404</v>
      </c>
      <c r="AI36" s="174">
        <v>2.2497675906163099</v>
      </c>
      <c r="AJ36" s="27">
        <v>266.14122566292599</v>
      </c>
      <c r="AK36" s="174">
        <v>2.3516251207582002</v>
      </c>
      <c r="AL36" s="27">
        <v>291.07055421463502</v>
      </c>
      <c r="AM36" s="174">
        <v>2.7190296739273898</v>
      </c>
      <c r="AN36" s="27">
        <v>24.539317978907</v>
      </c>
      <c r="AO36" s="43">
        <v>1.5202560016622599</v>
      </c>
    </row>
    <row r="37" spans="1:42" x14ac:dyDescent="0.2">
      <c r="A37" s="15" t="s">
        <v>43</v>
      </c>
      <c r="B37" s="27">
        <v>215.10952013309699</v>
      </c>
      <c r="C37" s="174">
        <v>6.5494017339259001</v>
      </c>
      <c r="D37" s="27">
        <v>261.30227290422403</v>
      </c>
      <c r="E37" s="174">
        <v>3.1002592211209499</v>
      </c>
      <c r="F37" s="27">
        <v>282.99659440488801</v>
      </c>
      <c r="G37" s="174">
        <v>4.5423349953479004</v>
      </c>
      <c r="H37" s="27">
        <v>30.008874165848901</v>
      </c>
      <c r="I37" s="43">
        <v>4.1023890368949001</v>
      </c>
      <c r="J37" s="6"/>
      <c r="K37" s="15" t="s">
        <v>43</v>
      </c>
      <c r="L37" s="27">
        <v>237.50663390140301</v>
      </c>
      <c r="M37" s="174">
        <v>3.31911262428076</v>
      </c>
      <c r="N37" s="27">
        <v>274.78216647014898</v>
      </c>
      <c r="O37" s="174">
        <v>2.35554659250346</v>
      </c>
      <c r="P37" s="27">
        <v>293.326308281781</v>
      </c>
      <c r="Q37" s="174">
        <v>2.50984540926411</v>
      </c>
      <c r="R37" s="27">
        <v>26.893415721125201</v>
      </c>
      <c r="S37" s="43">
        <v>2.0595618782167602</v>
      </c>
      <c r="U37" s="38"/>
      <c r="V37" s="15" t="s">
        <v>43</v>
      </c>
      <c r="W37" s="27">
        <v>242.79251425294399</v>
      </c>
      <c r="X37" s="174">
        <v>2.16315846761076</v>
      </c>
      <c r="Y37" s="27">
        <v>270.74855449800299</v>
      </c>
      <c r="Z37" s="174">
        <v>2.4440436274089001</v>
      </c>
      <c r="AA37" s="27">
        <v>287.20218223371398</v>
      </c>
      <c r="AB37" s="174">
        <v>3.5875465939287299</v>
      </c>
      <c r="AC37" s="27">
        <v>23.486539318076499</v>
      </c>
      <c r="AD37" s="43">
        <v>2.0667363033208201</v>
      </c>
      <c r="AF37" s="38"/>
      <c r="AG37" s="15" t="s">
        <v>43</v>
      </c>
      <c r="AH37" s="27">
        <v>239.35815048165199</v>
      </c>
      <c r="AI37" s="174">
        <v>1.7623745468492999</v>
      </c>
      <c r="AJ37" s="27">
        <v>270.77185850867897</v>
      </c>
      <c r="AK37" s="174">
        <v>1.5293924268603101</v>
      </c>
      <c r="AL37" s="27">
        <v>289.24315376387602</v>
      </c>
      <c r="AM37" s="174">
        <v>1.83154824198526</v>
      </c>
      <c r="AN37" s="27">
        <v>25.077423792295999</v>
      </c>
      <c r="AO37" s="43">
        <v>1.1844635378805699</v>
      </c>
    </row>
    <row r="38" spans="1:42" x14ac:dyDescent="0.2">
      <c r="A38" s="20"/>
      <c r="B38" s="7"/>
      <c r="C38" s="7"/>
      <c r="D38" s="7"/>
      <c r="E38" s="7"/>
      <c r="F38" s="7"/>
      <c r="G38" s="7"/>
      <c r="H38" s="7"/>
      <c r="I38" s="13"/>
      <c r="J38" s="6"/>
      <c r="K38" s="20"/>
      <c r="L38" s="7"/>
      <c r="M38" s="7"/>
      <c r="N38" s="7"/>
      <c r="O38" s="7"/>
      <c r="P38" s="7"/>
      <c r="Q38" s="7"/>
      <c r="R38" s="7"/>
      <c r="S38" s="13"/>
      <c r="U38" s="38"/>
      <c r="V38" s="20"/>
      <c r="W38" s="7"/>
      <c r="X38" s="7"/>
      <c r="Y38" s="7"/>
      <c r="Z38" s="7"/>
      <c r="AA38" s="7"/>
      <c r="AB38" s="7"/>
      <c r="AC38" s="7"/>
      <c r="AD38" s="13"/>
      <c r="AF38" s="38"/>
      <c r="AG38" s="20"/>
      <c r="AH38" s="7"/>
      <c r="AI38" s="7"/>
      <c r="AJ38" s="7"/>
      <c r="AK38" s="7"/>
      <c r="AL38" s="7"/>
      <c r="AM38" s="7"/>
      <c r="AN38" s="7"/>
      <c r="AO38" s="13"/>
    </row>
    <row r="39" spans="1:42" x14ac:dyDescent="0.2">
      <c r="A39" s="21" t="s">
        <v>44</v>
      </c>
      <c r="B39" s="22">
        <f>AVERAGE(B12:B19,B20:B31,B34,B37)</f>
        <v>241.52607282554217</v>
      </c>
      <c r="C39" s="45">
        <f>SQRT(SUMSQ(C12:C19,C20:C31,C34,C37)/(COUNT(C12:C19,C20:C31,C34,C37)*COUNT(C12:C19,C20:C31,C34,C37)))</f>
        <v>1.3972255514076113</v>
      </c>
      <c r="D39" s="22">
        <f>AVERAGE(D12:D19,D20:D31,D34,D37)</f>
        <v>267.57344481459296</v>
      </c>
      <c r="E39" s="45">
        <f>SQRT(SUMSQ(E12:E19,E20:E31,E34,E37)/(COUNT(E12:E19,E20:E31,E34,E37)*COUNT(E12:E19,E20:E31,E34,E37)))</f>
        <v>0.60060931801589001</v>
      </c>
      <c r="F39" s="22">
        <f>AVERAGE(F12:F19,F20:F31,F34,F37)</f>
        <v>286.92527093891408</v>
      </c>
      <c r="G39" s="45">
        <f>SQRT(SUMSQ(G12:G19,G20:G31,G34,G37)/(COUNT(G12:G19,G20:G31,G34,G37)*COUNT(G12:G19,G20:G31,G34,G37)))</f>
        <v>0.64187044325494469</v>
      </c>
      <c r="H39" s="22">
        <f>AVERAGE(H12:H19,H20:H31,H34,H37)</f>
        <v>20.871995228537987</v>
      </c>
      <c r="I39" s="46">
        <f>SQRT(SUMSQ(I12:I19,I20:I31,I34,I37)/(COUNT(I12:I19,I20:I31,I34,I37)*COUNT(I12:I19,I20:I31,I34,I37)))</f>
        <v>0.63766701604122789</v>
      </c>
      <c r="J39" s="6"/>
      <c r="K39" s="21" t="s">
        <v>44</v>
      </c>
      <c r="L39" s="22">
        <f>AVERAGE(L12:L19,L20:L31,L34,L37)</f>
        <v>255.32924815446279</v>
      </c>
      <c r="M39" s="45">
        <f>SQRT(SUMSQ(M12:M19,M20:M31,M34,M37)/(COUNT(M12:M19,M20:M31,M34,M37)*COUNT(M12:M19,M20:M31,M34,M37)))</f>
        <v>0.68848731167870525</v>
      </c>
      <c r="N39" s="22">
        <f>AVERAGE(N12:N19,N20:N31,N34,N37)</f>
        <v>279.8177379890858</v>
      </c>
      <c r="O39" s="45">
        <f>SQRT(SUMSQ(O12:O19,O20:O31,O34,O37)/(COUNT(O12:O19,O20:O31,O34,O37)*COUNT(O12:O19,O20:O31,O34,O37)))</f>
        <v>0.42912945155120141</v>
      </c>
      <c r="P39" s="22">
        <f>AVERAGE(P12:P19,P20:P31,P34,P37)</f>
        <v>297.30188935227875</v>
      </c>
      <c r="Q39" s="45">
        <f>SQRT(SUMSQ(Q12:Q19,Q20:Q31,Q34,Q37)/(COUNT(Q12:Q19,Q20:Q31,Q34,Q37)*COUNT(Q12:Q19,Q20:Q31,Q34,Q37)))</f>
        <v>0.53320073758018038</v>
      </c>
      <c r="R39" s="22">
        <f>AVERAGE(R12:R19,R20:R31,R34,R37)</f>
        <v>20.677135574116377</v>
      </c>
      <c r="S39" s="46">
        <f>SQRT(SUMSQ(S12:S19,S20:S31,S34,S37)/(COUNT(S12:S19,S20:S31,S34,S37)*COUNT(S12:S19,S20:S31,S34,S37)))</f>
        <v>0.41465822931404589</v>
      </c>
      <c r="U39" s="38"/>
      <c r="V39" s="21" t="s">
        <v>44</v>
      </c>
      <c r="W39" s="22">
        <f>AVERAGE(W12:W19,W20:W31,W34,W37)</f>
        <v>247.67859232030375</v>
      </c>
      <c r="X39" s="45">
        <f>SQRT(SUMSQ(X12:X19,X20:X31,X34,X37)/(COUNT(X12:X19,X20:X31,X34,X37)*COUNT(X12:X19,X20:X31,X34,X37)))</f>
        <v>0.44883175679082199</v>
      </c>
      <c r="Y39" s="22">
        <f>AVERAGE(Y12:Y19,Y20:Y31,Y34,Y37)</f>
        <v>270.43365551456105</v>
      </c>
      <c r="Z39" s="45">
        <f>SQRT(SUMSQ(Z12:Z19,Z20:Z31,Z34,Z37)/(COUNT(Z12:Z19,Z20:Z31,Z34,Z37)*COUNT(Z12:Z19,Z20:Z31,Z34,Z37)))</f>
        <v>0.50896910598813783</v>
      </c>
      <c r="AA39" s="22">
        <f>AVERAGE(AA12:AA19,AA20:AA31,AA34,AA37)</f>
        <v>286.05360010633336</v>
      </c>
      <c r="AB39" s="45">
        <f>SQRT(SUMSQ(AB12:AB19,AB20:AB31,AB34,AB37)/(COUNT(AB12:AB19,AB20:AB31,AB34,AB37)*COUNT(AB12:AB19,AB20:AB31,AB34,AB37)))</f>
        <v>0.76103520603860586</v>
      </c>
      <c r="AC39" s="22">
        <f>AVERAGE(AC12:AC19,AC20:AC31,AC34,AC37)</f>
        <v>19.91430361123972</v>
      </c>
      <c r="AD39" s="46">
        <f>SQRT(SUMSQ(AD12:AD19,AD20:AD31,AD34,AD37)/(COUNT(AD12:AD19,AD20:AD31,AD34,AD37)*COUNT(AD12:AD19,AD20:AD31,AD34,AD37)))</f>
        <v>0.40475620943990909</v>
      </c>
      <c r="AF39" s="38"/>
      <c r="AG39" s="21" t="s">
        <v>44</v>
      </c>
      <c r="AH39" s="22">
        <f>AVERAGE(AH12:AH19,AH20:AH31,AH34,AH37)</f>
        <v>250.02958558571407</v>
      </c>
      <c r="AI39" s="45">
        <f>SQRT(SUMSQ(AI12:AI19,AI20:AI31,AI34,AI37)/(COUNT(AI12:AI19,AI20:AI31,AI34,AI37)*COUNT(AI12:AI19,AI20:AI31,AI34,AI37)))</f>
        <v>0.38139949963050646</v>
      </c>
      <c r="AJ39" s="22">
        <f>AVERAGE(AJ12:AJ19,AJ20:AJ31,AJ34,AJ37)</f>
        <v>274.33375588884536</v>
      </c>
      <c r="AK39" s="45">
        <f>SQRT(SUMSQ(AK12:AK19,AK20:AK31,AK34,AK37)/(COUNT(AK12:AK19,AK20:AK31,AK34,AK37)*COUNT(AK12:AK19,AK20:AK31,AK34,AK37)))</f>
        <v>0.29628042886847727</v>
      </c>
      <c r="AL39" s="22">
        <f>AVERAGE(AL12:AL19,AL20:AL31,AL34,AL37)</f>
        <v>291.77306697843551</v>
      </c>
      <c r="AM39" s="45">
        <f>SQRT(SUMSQ(AM12:AM19,AM20:AM31,AM34,AM37)/(COUNT(AM12:AM19,AM20:AM31,AM34,AM37)*COUNT(AM12:AM19,AM20:AM31,AM34,AM37)))</f>
        <v>0.36904013198351593</v>
      </c>
      <c r="AN39" s="22">
        <f>AVERAGE(AN12:AN19,AN20:AN31,AN34,AN37)</f>
        <v>21.039227978185693</v>
      </c>
      <c r="AO39" s="46">
        <f>SQRT(SUMSQ(AO12:AO19,AO20:AO31,AO34,AO37)/(COUNT(AO12:AO19,AO20:AO31,AO34,AO37)*COUNT(AO12:AO19,AO20:AO31,AO34,AO37)))</f>
        <v>0.2525242772376543</v>
      </c>
    </row>
    <row r="40" spans="1:42" x14ac:dyDescent="0.2">
      <c r="A40" s="31"/>
      <c r="B40" s="122"/>
      <c r="C40" s="122"/>
      <c r="D40" s="122"/>
      <c r="E40" s="122"/>
      <c r="F40" s="122"/>
      <c r="G40" s="122"/>
      <c r="H40" s="122"/>
      <c r="I40" s="48"/>
      <c r="J40" s="6"/>
      <c r="K40" s="31"/>
      <c r="L40" s="122"/>
      <c r="M40" s="122"/>
      <c r="N40" s="122"/>
      <c r="O40" s="122"/>
      <c r="P40" s="122"/>
      <c r="Q40" s="122"/>
      <c r="R40" s="122"/>
      <c r="S40" s="48"/>
      <c r="U40" s="38"/>
      <c r="V40" s="31"/>
      <c r="W40" s="122"/>
      <c r="X40" s="122"/>
      <c r="Y40" s="122"/>
      <c r="Z40" s="122"/>
      <c r="AA40" s="122"/>
      <c r="AB40" s="122"/>
      <c r="AC40" s="122"/>
      <c r="AD40" s="48"/>
      <c r="AF40" s="38"/>
      <c r="AG40" s="31"/>
      <c r="AH40" s="122"/>
      <c r="AI40" s="122"/>
      <c r="AJ40" s="122"/>
      <c r="AK40" s="122"/>
      <c r="AL40" s="122"/>
      <c r="AM40" s="122"/>
      <c r="AN40" s="122"/>
      <c r="AO40" s="48"/>
    </row>
    <row r="41" spans="1:42" x14ac:dyDescent="0.2">
      <c r="A41" s="25" t="s">
        <v>45</v>
      </c>
      <c r="B41" s="7"/>
      <c r="C41" s="7"/>
      <c r="D41" s="7"/>
      <c r="E41" s="7"/>
      <c r="F41" s="7"/>
      <c r="G41" s="7"/>
      <c r="H41" s="7"/>
      <c r="I41" s="13"/>
      <c r="J41" s="6"/>
      <c r="K41" s="25" t="s">
        <v>45</v>
      </c>
      <c r="L41" s="7"/>
      <c r="M41" s="7"/>
      <c r="N41" s="7"/>
      <c r="O41" s="7"/>
      <c r="P41" s="7"/>
      <c r="Q41" s="7"/>
      <c r="R41" s="7"/>
      <c r="S41" s="13"/>
      <c r="U41" s="38"/>
      <c r="V41" s="25" t="s">
        <v>45</v>
      </c>
      <c r="W41" s="7"/>
      <c r="X41" s="7"/>
      <c r="Y41" s="7"/>
      <c r="Z41" s="7"/>
      <c r="AA41" s="7"/>
      <c r="AB41" s="7"/>
      <c r="AC41" s="7"/>
      <c r="AD41" s="13"/>
      <c r="AF41" s="38"/>
      <c r="AG41" s="25" t="s">
        <v>45</v>
      </c>
      <c r="AH41" s="7"/>
      <c r="AI41" s="7"/>
      <c r="AJ41" s="7"/>
      <c r="AK41" s="7"/>
      <c r="AL41" s="7"/>
      <c r="AM41" s="7"/>
      <c r="AN41" s="7"/>
      <c r="AO41" s="13"/>
    </row>
    <row r="42" spans="1:42" ht="12.75" customHeight="1" x14ac:dyDescent="0.2">
      <c r="A42" s="15" t="s">
        <v>68</v>
      </c>
      <c r="B42" s="27">
        <v>246.197908453281</v>
      </c>
      <c r="C42" s="174">
        <v>4.6184699662564297</v>
      </c>
      <c r="D42" s="27">
        <v>263.27707531107501</v>
      </c>
      <c r="E42" s="174">
        <v>2.96931837380047</v>
      </c>
      <c r="F42" s="27">
        <v>276.06761481289601</v>
      </c>
      <c r="G42" s="174">
        <v>3.2350604480722902</v>
      </c>
      <c r="H42" s="27">
        <v>14.6133757884653</v>
      </c>
      <c r="I42" s="43">
        <v>2.7115946871265302</v>
      </c>
      <c r="J42" s="6"/>
      <c r="K42" s="15" t="s">
        <v>68</v>
      </c>
      <c r="L42" s="27">
        <v>262.06557947108303</v>
      </c>
      <c r="M42" s="174">
        <v>1.6852792629454101</v>
      </c>
      <c r="N42" s="27">
        <v>274.77544368231599</v>
      </c>
      <c r="O42" s="174">
        <v>2.3423716771088201</v>
      </c>
      <c r="P42" s="27">
        <v>289.01650174846799</v>
      </c>
      <c r="Q42" s="174">
        <v>2.6637025407404802</v>
      </c>
      <c r="R42" s="27">
        <v>13.3676859577575</v>
      </c>
      <c r="S42" s="43">
        <v>1.6310166356190099</v>
      </c>
      <c r="U42" s="38"/>
      <c r="V42" s="15" t="s">
        <v>68</v>
      </c>
      <c r="W42" s="27">
        <v>254.721471968646</v>
      </c>
      <c r="X42" s="174">
        <v>1.5137807897892399</v>
      </c>
      <c r="Y42" s="27">
        <v>271.51395307955102</v>
      </c>
      <c r="Z42" s="174">
        <v>4.1352905668864901</v>
      </c>
      <c r="AA42" s="27">
        <v>286.35714081218498</v>
      </c>
      <c r="AB42" s="174">
        <v>4.4324718449203901</v>
      </c>
      <c r="AC42" s="27">
        <v>16.0584846691915</v>
      </c>
      <c r="AD42" s="43">
        <v>2.2524559420705201</v>
      </c>
      <c r="AF42" s="38"/>
      <c r="AG42" s="15" t="s">
        <v>68</v>
      </c>
      <c r="AH42" s="27">
        <v>256.85271302621499</v>
      </c>
      <c r="AI42" s="174">
        <v>1.1006012555476501</v>
      </c>
      <c r="AJ42" s="27">
        <v>269.72013981288399</v>
      </c>
      <c r="AK42" s="174">
        <v>1.74864223728068</v>
      </c>
      <c r="AL42" s="27">
        <v>283.61646305997198</v>
      </c>
      <c r="AM42" s="174">
        <v>1.80385494061186</v>
      </c>
      <c r="AN42" s="27">
        <v>13.294103662470199</v>
      </c>
      <c r="AO42" s="43">
        <v>1.1214771018876799</v>
      </c>
    </row>
    <row r="43" spans="1:42" ht="12.75" customHeight="1" x14ac:dyDescent="0.2">
      <c r="A43" s="26" t="s">
        <v>316</v>
      </c>
      <c r="B43" s="117">
        <v>245.76898769056899</v>
      </c>
      <c r="C43" s="148">
        <v>8.8383433286823596</v>
      </c>
      <c r="D43" s="117">
        <v>273.53185412745302</v>
      </c>
      <c r="E43" s="148">
        <v>4.4605294765322201</v>
      </c>
      <c r="F43" s="117">
        <v>276.66155459548003</v>
      </c>
      <c r="G43" s="148">
        <v>4.4218013335715796</v>
      </c>
      <c r="H43" s="117">
        <v>9.7138424023755299</v>
      </c>
      <c r="I43" s="50">
        <v>2.8039814403860999</v>
      </c>
      <c r="J43" s="6"/>
      <c r="K43" s="26" t="s">
        <v>316</v>
      </c>
      <c r="L43" s="117">
        <v>261.17937598493802</v>
      </c>
      <c r="M43" s="148">
        <v>4.7574067202965997</v>
      </c>
      <c r="N43" s="117">
        <v>269.63599324391703</v>
      </c>
      <c r="O43" s="148">
        <v>3.8791714466084599</v>
      </c>
      <c r="P43" s="117">
        <v>273.65808179134098</v>
      </c>
      <c r="Q43" s="148">
        <v>3.46914432159498</v>
      </c>
      <c r="R43" s="117">
        <v>5.9056474025088397</v>
      </c>
      <c r="S43" s="50">
        <v>2.8541144365412801</v>
      </c>
      <c r="U43" s="6"/>
      <c r="V43" s="26" t="s">
        <v>316</v>
      </c>
      <c r="W43" s="117">
        <v>264.31794391634497</v>
      </c>
      <c r="X43" s="148">
        <v>3.8242796219691799</v>
      </c>
      <c r="Y43" s="117">
        <v>271.56092633519</v>
      </c>
      <c r="Z43" s="148">
        <v>3.1005847030083298</v>
      </c>
      <c r="AA43" s="117">
        <v>283.08153087743602</v>
      </c>
      <c r="AB43" s="148">
        <v>4.76600071595435</v>
      </c>
      <c r="AC43" s="117">
        <v>8.9988933795510206</v>
      </c>
      <c r="AD43" s="50">
        <v>2.0906850770014702</v>
      </c>
      <c r="AF43" s="6"/>
      <c r="AG43" s="26" t="s">
        <v>316</v>
      </c>
      <c r="AH43" s="117">
        <v>262.51220012202202</v>
      </c>
      <c r="AI43" s="148">
        <v>3.1349897349476299</v>
      </c>
      <c r="AJ43" s="117">
        <v>270.95263083218498</v>
      </c>
      <c r="AK43" s="148">
        <v>2.9759507545758299</v>
      </c>
      <c r="AL43" s="117">
        <v>276.76942331374897</v>
      </c>
      <c r="AM43" s="148">
        <v>3.6170988253737502</v>
      </c>
      <c r="AN43" s="117">
        <v>7.0792577843433104</v>
      </c>
      <c r="AO43" s="50">
        <v>1.58289595063338</v>
      </c>
    </row>
    <row r="44" spans="1:42" ht="108" customHeight="1" x14ac:dyDescent="0.2">
      <c r="A44" s="252" t="s">
        <v>47</v>
      </c>
      <c r="B44" s="252"/>
      <c r="C44" s="252"/>
      <c r="D44" s="252"/>
      <c r="E44" s="252"/>
      <c r="F44" s="252"/>
      <c r="G44" s="252"/>
      <c r="H44" s="252"/>
      <c r="I44" s="252"/>
      <c r="J44" s="149"/>
      <c r="K44" s="268" t="s">
        <v>47</v>
      </c>
      <c r="L44" s="268"/>
      <c r="M44" s="268"/>
      <c r="N44" s="268"/>
      <c r="O44" s="268"/>
      <c r="P44" s="268"/>
      <c r="Q44" s="268"/>
      <c r="R44" s="268"/>
      <c r="S44" s="268"/>
      <c r="V44" s="268" t="s">
        <v>47</v>
      </c>
      <c r="W44" s="268"/>
      <c r="X44" s="268"/>
      <c r="Y44" s="268"/>
      <c r="Z44" s="268"/>
      <c r="AA44" s="268"/>
      <c r="AB44" s="268"/>
      <c r="AC44" s="268"/>
      <c r="AD44" s="268"/>
      <c r="AG44" s="268" t="s">
        <v>47</v>
      </c>
      <c r="AH44" s="268"/>
      <c r="AI44" s="268"/>
      <c r="AJ44" s="268"/>
      <c r="AK44" s="268"/>
      <c r="AL44" s="268"/>
      <c r="AM44" s="268"/>
      <c r="AN44" s="268"/>
      <c r="AO44" s="268"/>
    </row>
    <row r="45" spans="1:42" ht="71.25" customHeight="1" x14ac:dyDescent="0.2">
      <c r="A45" s="252" t="s">
        <v>317</v>
      </c>
      <c r="B45" s="252"/>
      <c r="C45" s="252"/>
      <c r="D45" s="252"/>
      <c r="E45" s="252"/>
      <c r="F45" s="252"/>
      <c r="G45" s="252"/>
      <c r="H45" s="252"/>
      <c r="I45" s="252"/>
      <c r="J45" s="149"/>
      <c r="K45" s="252" t="s">
        <v>317</v>
      </c>
      <c r="L45" s="252"/>
      <c r="M45" s="252"/>
      <c r="N45" s="252"/>
      <c r="O45" s="252"/>
      <c r="P45" s="252"/>
      <c r="Q45" s="252"/>
      <c r="R45" s="252"/>
      <c r="S45" s="252"/>
      <c r="V45" s="252" t="s">
        <v>317</v>
      </c>
      <c r="W45" s="252"/>
      <c r="X45" s="252"/>
      <c r="Y45" s="252"/>
      <c r="Z45" s="252"/>
      <c r="AA45" s="252"/>
      <c r="AB45" s="252"/>
      <c r="AC45" s="252"/>
      <c r="AD45" s="252"/>
      <c r="AG45" s="252" t="s">
        <v>317</v>
      </c>
      <c r="AH45" s="252"/>
      <c r="AI45" s="252"/>
      <c r="AJ45" s="252"/>
      <c r="AK45" s="252"/>
      <c r="AL45" s="252"/>
      <c r="AM45" s="252"/>
      <c r="AN45" s="252"/>
      <c r="AO45" s="252"/>
    </row>
    <row r="46" spans="1:42" x14ac:dyDescent="0.2">
      <c r="A46" s="28" t="s">
        <v>69</v>
      </c>
      <c r="B46" s="32"/>
      <c r="C46" s="32"/>
      <c r="D46" s="32"/>
      <c r="E46" s="32"/>
      <c r="F46" s="32"/>
      <c r="G46" s="32"/>
      <c r="H46" s="32"/>
      <c r="K46" s="28" t="s">
        <v>69</v>
      </c>
      <c r="L46" s="32"/>
      <c r="M46" s="32"/>
      <c r="N46" s="32"/>
      <c r="O46" s="32"/>
      <c r="P46" s="32"/>
      <c r="Q46" s="32"/>
      <c r="R46" s="32"/>
      <c r="V46" s="28" t="s">
        <v>69</v>
      </c>
      <c r="W46" s="32"/>
      <c r="X46" s="32"/>
      <c r="Y46" s="32"/>
      <c r="Z46" s="32"/>
      <c r="AA46" s="32"/>
      <c r="AB46" s="32"/>
      <c r="AC46" s="32"/>
      <c r="AG46" s="28" t="s">
        <v>69</v>
      </c>
      <c r="AH46" s="32"/>
      <c r="AI46" s="32"/>
      <c r="AJ46" s="32"/>
      <c r="AK46" s="32"/>
      <c r="AL46" s="32"/>
      <c r="AM46" s="32"/>
      <c r="AN46" s="32"/>
    </row>
    <row r="47" spans="1:42" ht="12.75" customHeight="1" x14ac:dyDescent="0.2">
      <c r="A47" s="276" t="s">
        <v>241</v>
      </c>
      <c r="B47" s="276"/>
      <c r="C47" s="276"/>
      <c r="D47" s="276"/>
      <c r="E47" s="276"/>
      <c r="F47" s="276"/>
      <c r="G47" s="276"/>
      <c r="H47" s="276"/>
      <c r="I47" s="276"/>
      <c r="J47" s="276"/>
      <c r="K47" s="276" t="s">
        <v>241</v>
      </c>
      <c r="L47" s="276"/>
      <c r="M47" s="276"/>
      <c r="N47" s="276"/>
      <c r="O47" s="276"/>
      <c r="P47" s="276"/>
      <c r="Q47" s="276"/>
      <c r="R47" s="276"/>
      <c r="S47" s="276"/>
      <c r="T47" s="276"/>
      <c r="V47" s="276" t="s">
        <v>241</v>
      </c>
      <c r="W47" s="276"/>
      <c r="X47" s="276"/>
      <c r="Y47" s="276"/>
      <c r="Z47" s="276"/>
      <c r="AA47" s="276"/>
      <c r="AB47" s="276"/>
      <c r="AC47" s="276"/>
      <c r="AD47" s="276"/>
      <c r="AE47" s="276"/>
      <c r="AG47" s="276" t="s">
        <v>241</v>
      </c>
      <c r="AH47" s="276"/>
      <c r="AI47" s="276"/>
      <c r="AJ47" s="276"/>
      <c r="AK47" s="276"/>
      <c r="AL47" s="276"/>
      <c r="AM47" s="276"/>
      <c r="AN47" s="276"/>
      <c r="AO47" s="276"/>
      <c r="AP47" s="276"/>
    </row>
    <row r="48" spans="1:42" ht="21" customHeight="1" x14ac:dyDescent="0.2">
      <c r="A48" s="276"/>
      <c r="B48" s="276"/>
      <c r="C48" s="276"/>
      <c r="D48" s="276"/>
      <c r="E48" s="276"/>
      <c r="F48" s="276"/>
      <c r="G48" s="276"/>
      <c r="H48" s="276"/>
      <c r="I48" s="276"/>
      <c r="J48" s="276"/>
      <c r="K48" s="276"/>
      <c r="L48" s="276"/>
      <c r="M48" s="276"/>
      <c r="N48" s="276"/>
      <c r="O48" s="276"/>
      <c r="P48" s="276"/>
      <c r="Q48" s="276"/>
      <c r="R48" s="276"/>
      <c r="S48" s="276"/>
      <c r="T48" s="276"/>
      <c r="V48" s="276"/>
      <c r="W48" s="276"/>
      <c r="X48" s="276"/>
      <c r="Y48" s="276"/>
      <c r="Z48" s="276"/>
      <c r="AA48" s="276"/>
      <c r="AB48" s="276"/>
      <c r="AC48" s="276"/>
      <c r="AD48" s="276"/>
      <c r="AE48" s="276"/>
      <c r="AG48" s="276"/>
      <c r="AH48" s="276"/>
      <c r="AI48" s="276"/>
      <c r="AJ48" s="276"/>
      <c r="AK48" s="276"/>
      <c r="AL48" s="276"/>
      <c r="AM48" s="276"/>
      <c r="AN48" s="276"/>
      <c r="AO48" s="276"/>
      <c r="AP48" s="276"/>
    </row>
    <row r="49" spans="1:33" x14ac:dyDescent="0.2">
      <c r="A49" s="52"/>
      <c r="B49" s="29"/>
      <c r="K49" s="52"/>
      <c r="V49" s="52"/>
      <c r="AG49" s="52"/>
    </row>
    <row r="50" spans="1:33" x14ac:dyDescent="0.2">
      <c r="A50" s="28" t="s">
        <v>48</v>
      </c>
      <c r="K50" s="28" t="s">
        <v>48</v>
      </c>
      <c r="V50" s="28" t="s">
        <v>48</v>
      </c>
      <c r="AG50" s="28" t="s">
        <v>48</v>
      </c>
    </row>
    <row r="51" spans="1:33" x14ac:dyDescent="0.2">
      <c r="A51"/>
      <c r="B51"/>
      <c r="C51"/>
      <c r="D51"/>
      <c r="E51"/>
      <c r="F51"/>
      <c r="G51"/>
      <c r="H51"/>
    </row>
    <row r="52" spans="1:33" x14ac:dyDescent="0.2">
      <c r="A52"/>
      <c r="B52"/>
      <c r="C52"/>
      <c r="D52"/>
      <c r="E52"/>
      <c r="F52"/>
      <c r="G52"/>
      <c r="H52"/>
    </row>
    <row r="53" spans="1:33" x14ac:dyDescent="0.2">
      <c r="A53"/>
      <c r="B53"/>
      <c r="C53"/>
      <c r="D53"/>
      <c r="E53"/>
      <c r="F53"/>
      <c r="G53"/>
      <c r="H53"/>
    </row>
    <row r="54" spans="1:33" x14ac:dyDescent="0.2">
      <c r="A54"/>
      <c r="B54"/>
      <c r="C54"/>
      <c r="D54"/>
      <c r="E54"/>
      <c r="F54"/>
      <c r="G54"/>
      <c r="H54"/>
    </row>
    <row r="55" spans="1:33" x14ac:dyDescent="0.2">
      <c r="A55"/>
      <c r="B55"/>
      <c r="C55"/>
      <c r="D55"/>
      <c r="E55"/>
      <c r="F55"/>
      <c r="G55"/>
      <c r="H55"/>
    </row>
    <row r="56" spans="1:33" x14ac:dyDescent="0.2">
      <c r="A56"/>
      <c r="B56"/>
      <c r="C56"/>
      <c r="D56"/>
      <c r="E56"/>
      <c r="F56"/>
      <c r="G56"/>
      <c r="H56"/>
    </row>
    <row r="57" spans="1:33" x14ac:dyDescent="0.2">
      <c r="A57"/>
      <c r="B57"/>
      <c r="C57"/>
      <c r="D57"/>
      <c r="E57"/>
      <c r="F57"/>
      <c r="G57"/>
      <c r="H57"/>
    </row>
    <row r="58" spans="1:33" x14ac:dyDescent="0.2">
      <c r="A58"/>
      <c r="B58"/>
      <c r="C58"/>
      <c r="D58"/>
      <c r="E58"/>
      <c r="F58"/>
      <c r="G58"/>
      <c r="H58"/>
    </row>
  </sheetData>
  <mergeCells count="36">
    <mergeCell ref="V47:AE48"/>
    <mergeCell ref="AG47:AP48"/>
    <mergeCell ref="AH8:AI8"/>
    <mergeCell ref="AJ8:AK8"/>
    <mergeCell ref="AL8:AM8"/>
    <mergeCell ref="AN8:AO8"/>
    <mergeCell ref="V44:AD44"/>
    <mergeCell ref="AG44:AO44"/>
    <mergeCell ref="W8:X8"/>
    <mergeCell ref="Y8:Z8"/>
    <mergeCell ref="V45:AD45"/>
    <mergeCell ref="AG45:AO45"/>
    <mergeCell ref="AA8:AB8"/>
    <mergeCell ref="AC8:AD8"/>
    <mergeCell ref="F8:G8"/>
    <mergeCell ref="H8:I8"/>
    <mergeCell ref="L8:M8"/>
    <mergeCell ref="N8:O8"/>
    <mergeCell ref="A47:J48"/>
    <mergeCell ref="K47:T48"/>
    <mergeCell ref="A44:I44"/>
    <mergeCell ref="K44:S44"/>
    <mergeCell ref="P8:Q8"/>
    <mergeCell ref="R8:S8"/>
    <mergeCell ref="A45:I45"/>
    <mergeCell ref="K45:S45"/>
    <mergeCell ref="B8:C8"/>
    <mergeCell ref="D8:E8"/>
    <mergeCell ref="A2:J4"/>
    <mergeCell ref="K2:U4"/>
    <mergeCell ref="V2:AF4"/>
    <mergeCell ref="AG2:AQ4"/>
    <mergeCell ref="B7:H7"/>
    <mergeCell ref="L7:S7"/>
    <mergeCell ref="W7:AD7"/>
    <mergeCell ref="AH7:AO7"/>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P55"/>
  <sheetViews>
    <sheetView zoomScaleNormal="100" workbookViewId="0">
      <selection activeCell="F43" sqref="F43"/>
    </sheetView>
  </sheetViews>
  <sheetFormatPr defaultRowHeight="12.75" x14ac:dyDescent="0.2"/>
  <cols>
    <col min="1" max="1" width="16.7109375" style="1" customWidth="1"/>
    <col min="2" max="10" width="7" style="1" customWidth="1"/>
    <col min="11" max="11" width="4" style="1" customWidth="1"/>
    <col min="12" max="12" width="4.28515625" style="1" customWidth="1"/>
    <col min="13" max="13" width="4" style="1" customWidth="1"/>
    <col min="14" max="14" width="4.140625" style="1" customWidth="1"/>
    <col min="15" max="16384" width="9.140625" style="1"/>
  </cols>
  <sheetData>
    <row r="1" spans="1:16" x14ac:dyDescent="0.2">
      <c r="A1" s="2" t="s">
        <v>245</v>
      </c>
      <c r="B1" s="2"/>
      <c r="C1" s="2"/>
      <c r="D1" s="2"/>
      <c r="E1" s="2"/>
      <c r="F1" s="2"/>
      <c r="G1" s="2"/>
      <c r="H1" s="2"/>
      <c r="I1" s="2"/>
      <c r="J1" s="2"/>
      <c r="K1" s="2"/>
      <c r="L1" s="2"/>
      <c r="M1" s="52"/>
    </row>
    <row r="2" spans="1:16" ht="12.75" customHeight="1" x14ac:dyDescent="0.2">
      <c r="A2" s="254" t="s">
        <v>246</v>
      </c>
      <c r="B2" s="254"/>
      <c r="C2" s="254"/>
      <c r="D2" s="254"/>
      <c r="E2" s="254"/>
      <c r="F2" s="254"/>
      <c r="G2" s="254"/>
      <c r="H2" s="254"/>
      <c r="I2" s="254"/>
      <c r="J2" s="254"/>
      <c r="K2" s="254"/>
      <c r="L2" s="254"/>
      <c r="M2" s="254"/>
      <c r="N2" s="3"/>
      <c r="O2" s="3"/>
    </row>
    <row r="3" spans="1:16" x14ac:dyDescent="0.2">
      <c r="A3" s="254"/>
      <c r="B3" s="254"/>
      <c r="C3" s="254"/>
      <c r="D3" s="254"/>
      <c r="E3" s="254"/>
      <c r="F3" s="254"/>
      <c r="G3" s="254"/>
      <c r="H3" s="254"/>
      <c r="I3" s="254"/>
      <c r="J3" s="254"/>
      <c r="K3" s="254"/>
      <c r="L3" s="254"/>
      <c r="M3" s="254"/>
      <c r="N3" s="3"/>
      <c r="O3" s="3"/>
    </row>
    <row r="4" spans="1:16" ht="19.5" customHeight="1" x14ac:dyDescent="0.2">
      <c r="A4" s="254"/>
      <c r="B4" s="254"/>
      <c r="C4" s="254"/>
      <c r="D4" s="254"/>
      <c r="E4" s="254"/>
      <c r="F4" s="254"/>
      <c r="G4" s="254"/>
      <c r="H4" s="254"/>
      <c r="I4" s="254"/>
      <c r="J4" s="254"/>
      <c r="K4" s="254"/>
      <c r="L4" s="254"/>
      <c r="M4" s="254"/>
      <c r="N4" s="3"/>
      <c r="O4" s="3"/>
    </row>
    <row r="5" spans="1:16" x14ac:dyDescent="0.2">
      <c r="A5" s="30"/>
      <c r="B5" s="30"/>
      <c r="C5" s="30"/>
      <c r="D5" s="30"/>
      <c r="E5" s="30"/>
      <c r="F5" s="30"/>
      <c r="G5" s="30"/>
      <c r="H5" s="30"/>
      <c r="I5" s="30"/>
      <c r="J5" s="30"/>
      <c r="K5" s="30"/>
      <c r="L5" s="30"/>
      <c r="M5" s="30"/>
      <c r="N5" s="30"/>
      <c r="O5" s="30"/>
    </row>
    <row r="6" spans="1:16" ht="15" x14ac:dyDescent="0.25">
      <c r="C6" s="5"/>
      <c r="D6" s="51"/>
      <c r="E6" s="51"/>
      <c r="F6" s="51"/>
      <c r="G6" s="51"/>
      <c r="H6" s="51"/>
      <c r="I6" s="51"/>
      <c r="J6" s="51"/>
      <c r="K6" s="51"/>
      <c r="L6" s="51"/>
    </row>
    <row r="7" spans="1:16" x14ac:dyDescent="0.2">
      <c r="A7" s="7"/>
      <c r="B7" s="180"/>
      <c r="C7" s="180"/>
      <c r="D7" s="180"/>
      <c r="E7" s="180"/>
      <c r="F7" s="180"/>
      <c r="G7" s="180"/>
      <c r="H7" s="180"/>
      <c r="I7" s="180"/>
      <c r="J7" s="180"/>
      <c r="K7" s="150"/>
      <c r="L7" s="150"/>
      <c r="M7" s="150"/>
      <c r="N7" s="150"/>
      <c r="O7" s="150"/>
      <c r="P7" s="6"/>
    </row>
    <row r="8" spans="1:16" ht="45.75" customHeight="1" x14ac:dyDescent="0.2">
      <c r="A8"/>
      <c r="B8" s="250" t="s">
        <v>58</v>
      </c>
      <c r="C8" s="251"/>
      <c r="D8" s="250" t="s">
        <v>59</v>
      </c>
      <c r="E8" s="251"/>
      <c r="F8" s="250" t="s">
        <v>60</v>
      </c>
      <c r="G8" s="251"/>
      <c r="H8" s="250" t="s">
        <v>11</v>
      </c>
      <c r="I8" s="262"/>
      <c r="J8" s="251"/>
    </row>
    <row r="9" spans="1:16" s="11" customFormat="1" ht="20.25" customHeight="1" x14ac:dyDescent="0.2">
      <c r="A9" s="8"/>
      <c r="B9" s="9" t="s">
        <v>131</v>
      </c>
      <c r="C9" s="10" t="s">
        <v>67</v>
      </c>
      <c r="D9" s="9" t="s">
        <v>131</v>
      </c>
      <c r="E9" s="10" t="s">
        <v>67</v>
      </c>
      <c r="F9" s="9" t="s">
        <v>131</v>
      </c>
      <c r="G9" s="10" t="s">
        <v>67</v>
      </c>
      <c r="H9" s="140" t="s">
        <v>132</v>
      </c>
      <c r="I9" s="56" t="s">
        <v>67</v>
      </c>
      <c r="J9" s="10" t="s">
        <v>15</v>
      </c>
      <c r="N9"/>
      <c r="O9"/>
    </row>
    <row r="10" spans="1:16" x14ac:dyDescent="0.2">
      <c r="A10" s="12" t="s">
        <v>16</v>
      </c>
      <c r="B10" s="36"/>
      <c r="C10" s="36"/>
      <c r="D10" s="36"/>
      <c r="E10" s="36"/>
      <c r="F10" s="36"/>
      <c r="G10" s="36"/>
      <c r="H10" s="70"/>
      <c r="I10" s="70"/>
      <c r="J10" s="157"/>
      <c r="N10"/>
      <c r="O10"/>
    </row>
    <row r="11" spans="1:16" x14ac:dyDescent="0.2">
      <c r="A11" s="14" t="s">
        <v>17</v>
      </c>
      <c r="B11"/>
      <c r="C11"/>
      <c r="D11"/>
      <c r="E11"/>
      <c r="F11"/>
      <c r="G11"/>
      <c r="J11" s="38"/>
      <c r="N11"/>
      <c r="O11"/>
    </row>
    <row r="12" spans="1:16" x14ac:dyDescent="0.2">
      <c r="A12" s="15" t="s">
        <v>18</v>
      </c>
      <c r="B12" s="16">
        <v>252.65819571034501</v>
      </c>
      <c r="C12" s="42">
        <v>1.59371110411596</v>
      </c>
      <c r="D12" s="16">
        <v>281.513214822404</v>
      </c>
      <c r="E12" s="42">
        <v>1.5078561533070001</v>
      </c>
      <c r="F12" s="16">
        <v>302.26878781123497</v>
      </c>
      <c r="G12" s="42">
        <v>1.22552752107315</v>
      </c>
      <c r="H12" s="54">
        <f t="shared" ref="H12:H31" si="0">F12-B12</f>
        <v>49.61059210088996</v>
      </c>
      <c r="I12" s="143">
        <v>1.9086587704484499</v>
      </c>
      <c r="J12" s="186">
        <v>6.1163369048755526E-149</v>
      </c>
      <c r="N12"/>
      <c r="O12"/>
    </row>
    <row r="13" spans="1:16" ht="12.75" customHeight="1" x14ac:dyDescent="0.2">
      <c r="A13" s="15" t="s">
        <v>19</v>
      </c>
      <c r="B13" s="16">
        <v>245.374207216663</v>
      </c>
      <c r="C13" s="42">
        <v>1.73477372723602</v>
      </c>
      <c r="D13" s="16">
        <v>271.06313418299902</v>
      </c>
      <c r="E13" s="42">
        <v>0.85577120321640299</v>
      </c>
      <c r="F13" s="16">
        <v>296.366888877816</v>
      </c>
      <c r="G13" s="42">
        <v>1.30658272267774</v>
      </c>
      <c r="H13" s="54">
        <f t="shared" si="0"/>
        <v>50.992681661153</v>
      </c>
      <c r="I13" s="57">
        <v>1.93987862238494</v>
      </c>
      <c r="J13" s="186">
        <v>2.886965263107783E-152</v>
      </c>
      <c r="N13"/>
      <c r="O13"/>
    </row>
    <row r="14" spans="1:16" x14ac:dyDescent="0.2">
      <c r="A14" s="15" t="s">
        <v>20</v>
      </c>
      <c r="B14" s="16">
        <v>233.611015392658</v>
      </c>
      <c r="C14" s="42">
        <v>1.6121166596944301</v>
      </c>
      <c r="D14" s="16">
        <v>268.54633641713798</v>
      </c>
      <c r="E14" s="42">
        <v>0.95380133228226904</v>
      </c>
      <c r="F14" s="16">
        <v>290.42215729288898</v>
      </c>
      <c r="G14" s="42">
        <v>0.75981089562655801</v>
      </c>
      <c r="H14" s="54">
        <f t="shared" si="0"/>
        <v>56.811141900230979</v>
      </c>
      <c r="I14" s="57">
        <v>1.8345127162638899</v>
      </c>
      <c r="J14" s="186">
        <v>1.4794349888764095E-210</v>
      </c>
      <c r="N14"/>
      <c r="O14"/>
    </row>
    <row r="15" spans="1:16" x14ac:dyDescent="0.2">
      <c r="A15" s="15" t="s">
        <v>21</v>
      </c>
      <c r="B15" s="16">
        <v>255.83858022186399</v>
      </c>
      <c r="C15" s="42">
        <v>2.4882441983963899</v>
      </c>
      <c r="D15" s="16">
        <v>270.920926473858</v>
      </c>
      <c r="E15" s="42">
        <v>0.955392710616217</v>
      </c>
      <c r="F15" s="16">
        <v>301.46961392994098</v>
      </c>
      <c r="G15" s="42">
        <v>2.2857178260001301</v>
      </c>
      <c r="H15" s="54">
        <f t="shared" si="0"/>
        <v>45.631033708076984</v>
      </c>
      <c r="I15" s="57">
        <v>3.0757299393591602</v>
      </c>
      <c r="J15" s="186">
        <v>8.6351033483059408E-50</v>
      </c>
      <c r="N15"/>
      <c r="O15"/>
    </row>
    <row r="16" spans="1:16" x14ac:dyDescent="0.2">
      <c r="A16" s="15" t="s">
        <v>22</v>
      </c>
      <c r="B16" s="16">
        <v>246.13456793726999</v>
      </c>
      <c r="C16" s="42">
        <v>1.48300196042745</v>
      </c>
      <c r="D16" s="16">
        <v>268.79558677194802</v>
      </c>
      <c r="E16" s="42">
        <v>1.0326547190075299</v>
      </c>
      <c r="F16" s="16">
        <v>292.221581506826</v>
      </c>
      <c r="G16" s="42">
        <v>1.0324657061502001</v>
      </c>
      <c r="H16" s="54">
        <f t="shared" si="0"/>
        <v>46.087013569556007</v>
      </c>
      <c r="I16" s="57">
        <v>1.8264976289261201</v>
      </c>
      <c r="J16" s="186">
        <v>1.8490005721290364E-140</v>
      </c>
      <c r="N16"/>
      <c r="O16"/>
    </row>
    <row r="17" spans="1:15" x14ac:dyDescent="0.2">
      <c r="A17" s="15" t="s">
        <v>23</v>
      </c>
      <c r="B17" s="16">
        <v>257.46278181369399</v>
      </c>
      <c r="C17" s="42">
        <v>1.6060183050591901</v>
      </c>
      <c r="D17" s="16">
        <v>271.73979145418798</v>
      </c>
      <c r="E17" s="42">
        <v>0.90911285624549598</v>
      </c>
      <c r="F17" s="16">
        <v>290.10646855139402</v>
      </c>
      <c r="G17" s="42">
        <v>0.97352929333748395</v>
      </c>
      <c r="H17" s="54">
        <f t="shared" si="0"/>
        <v>32.643686737700023</v>
      </c>
      <c r="I17" s="57">
        <v>1.68546215579694</v>
      </c>
      <c r="J17" s="186">
        <v>1.5514386687261392E-83</v>
      </c>
      <c r="N17"/>
      <c r="O17"/>
    </row>
    <row r="18" spans="1:15" x14ac:dyDescent="0.2">
      <c r="A18" s="15" t="s">
        <v>24</v>
      </c>
      <c r="B18" s="16">
        <v>260.35515815756202</v>
      </c>
      <c r="C18" s="42">
        <v>1.8546236101993001</v>
      </c>
      <c r="D18" s="16">
        <v>282.093082574726</v>
      </c>
      <c r="E18" s="42">
        <v>1.22623139127891</v>
      </c>
      <c r="F18" s="16">
        <v>308.83276438723198</v>
      </c>
      <c r="G18" s="42">
        <v>1.05105760392208</v>
      </c>
      <c r="H18" s="54">
        <f t="shared" si="0"/>
        <v>48.477606229669959</v>
      </c>
      <c r="I18" s="57">
        <v>2.1874263166694901</v>
      </c>
      <c r="J18" s="186">
        <v>8.2544027977694466E-109</v>
      </c>
      <c r="N18"/>
      <c r="O18"/>
    </row>
    <row r="19" spans="1:15" x14ac:dyDescent="0.2">
      <c r="A19" s="15" t="s">
        <v>25</v>
      </c>
      <c r="B19" s="16">
        <v>231.91257681290799</v>
      </c>
      <c r="C19" s="42">
        <v>1.10350740950492</v>
      </c>
      <c r="D19" s="16">
        <v>261.627601004832</v>
      </c>
      <c r="E19" s="42">
        <v>0.83372098975555897</v>
      </c>
      <c r="F19" s="16">
        <v>294.40238594066602</v>
      </c>
      <c r="G19" s="42">
        <v>0.90063933736757096</v>
      </c>
      <c r="H19" s="54">
        <f t="shared" si="0"/>
        <v>62.489809127758036</v>
      </c>
      <c r="I19" s="57">
        <v>1.4208072293010701</v>
      </c>
      <c r="J19" s="189">
        <v>0</v>
      </c>
      <c r="N19"/>
      <c r="O19"/>
    </row>
    <row r="20" spans="1:15" x14ac:dyDescent="0.2">
      <c r="A20" s="15" t="s">
        <v>26</v>
      </c>
      <c r="B20" s="16">
        <v>244.359925019397</v>
      </c>
      <c r="C20" s="42">
        <v>2.2796859780965502</v>
      </c>
      <c r="D20" s="16">
        <v>265.24631047544</v>
      </c>
      <c r="E20" s="42">
        <v>1.04884172793946</v>
      </c>
      <c r="F20" s="16">
        <v>292.970763624315</v>
      </c>
      <c r="G20" s="42">
        <v>1.3203477094176801</v>
      </c>
      <c r="H20" s="54">
        <f t="shared" si="0"/>
        <v>48.610838604918001</v>
      </c>
      <c r="I20" s="57">
        <v>2.2616136454009399</v>
      </c>
      <c r="J20" s="186">
        <v>1.7803676319093536E-102</v>
      </c>
      <c r="N20"/>
      <c r="O20"/>
    </row>
    <row r="21" spans="1:15" x14ac:dyDescent="0.2">
      <c r="A21" s="15" t="s">
        <v>27</v>
      </c>
      <c r="B21" s="16">
        <v>237.35418486388099</v>
      </c>
      <c r="C21" s="42">
        <v>1.6248932010983099</v>
      </c>
      <c r="D21" s="16">
        <v>267.54607085301302</v>
      </c>
      <c r="E21" s="42">
        <v>1.4198593849451799</v>
      </c>
      <c r="F21" s="16">
        <v>291.69815984972502</v>
      </c>
      <c r="G21" s="42">
        <v>1.1743813545703099</v>
      </c>
      <c r="H21" s="54">
        <f t="shared" si="0"/>
        <v>54.343974985844028</v>
      </c>
      <c r="I21" s="57">
        <v>1.9206886097428799</v>
      </c>
      <c r="J21" s="186">
        <v>4.4795358451307716E-176</v>
      </c>
      <c r="N21"/>
      <c r="O21"/>
    </row>
    <row r="22" spans="1:15" x14ac:dyDescent="0.2">
      <c r="A22" s="15" t="s">
        <v>28</v>
      </c>
      <c r="B22" s="16">
        <v>235.05424087319599</v>
      </c>
      <c r="C22" s="42">
        <v>1.6095028548086501</v>
      </c>
      <c r="D22" s="16">
        <v>263.648362252369</v>
      </c>
      <c r="E22" s="42">
        <v>1.2795030461752199</v>
      </c>
      <c r="F22" s="16">
        <v>281.819401589937</v>
      </c>
      <c r="G22" s="42">
        <v>1.5744360974276801</v>
      </c>
      <c r="H22" s="54">
        <f t="shared" si="0"/>
        <v>46.765160716741008</v>
      </c>
      <c r="I22" s="57">
        <v>2.1445559657615099</v>
      </c>
      <c r="J22" s="186">
        <v>2.0194619866727969E-105</v>
      </c>
      <c r="N22"/>
      <c r="O22"/>
    </row>
    <row r="23" spans="1:15" x14ac:dyDescent="0.2">
      <c r="A23" s="15" t="s">
        <v>29</v>
      </c>
      <c r="B23" s="16">
        <v>269.49736575388403</v>
      </c>
      <c r="C23" s="42">
        <v>2.0220649577553602</v>
      </c>
      <c r="D23" s="16">
        <v>288.96823714549498</v>
      </c>
      <c r="E23" s="42">
        <v>0.95482550801872401</v>
      </c>
      <c r="F23" s="16">
        <v>313.35875753488398</v>
      </c>
      <c r="G23" s="42">
        <v>0.85463311230244199</v>
      </c>
      <c r="H23" s="54">
        <f t="shared" si="0"/>
        <v>43.861391780999952</v>
      </c>
      <c r="I23" s="57">
        <v>2.1919062389324502</v>
      </c>
      <c r="J23" s="186">
        <v>4.4552118915051414E-89</v>
      </c>
      <c r="N23"/>
      <c r="O23"/>
    </row>
    <row r="24" spans="1:15" x14ac:dyDescent="0.2">
      <c r="A24" s="15" t="s">
        <v>31</v>
      </c>
      <c r="B24" s="16">
        <v>243.95999108175599</v>
      </c>
      <c r="C24" s="42">
        <v>1.5674147227609401</v>
      </c>
      <c r="D24" s="16">
        <v>271.96667288079601</v>
      </c>
      <c r="E24" s="42">
        <v>0.91996531334500198</v>
      </c>
      <c r="F24" s="16">
        <v>290.959138151486</v>
      </c>
      <c r="G24" s="42">
        <v>0.908399631559072</v>
      </c>
      <c r="H24" s="54">
        <f t="shared" si="0"/>
        <v>46.999147069730014</v>
      </c>
      <c r="I24" s="57">
        <v>1.82374229279164</v>
      </c>
      <c r="J24" s="186">
        <v>1.8995283361819406E-146</v>
      </c>
      <c r="N24"/>
      <c r="O24"/>
    </row>
    <row r="25" spans="1:15" x14ac:dyDescent="0.2">
      <c r="A25" s="15" t="s">
        <v>32</v>
      </c>
      <c r="B25" s="16">
        <v>253.52380125799701</v>
      </c>
      <c r="C25" s="42">
        <v>1.4394200135626001</v>
      </c>
      <c r="D25" s="16">
        <v>287.48814797485198</v>
      </c>
      <c r="E25" s="42">
        <v>1.1723569028059799</v>
      </c>
      <c r="F25" s="16">
        <v>310.51675559847001</v>
      </c>
      <c r="G25" s="42">
        <v>1.2035348048055701</v>
      </c>
      <c r="H25" s="54">
        <f t="shared" si="0"/>
        <v>56.992954340473005</v>
      </c>
      <c r="I25" s="57">
        <v>1.9277052111264701</v>
      </c>
      <c r="J25" s="186">
        <v>4.3117225066328419E-192</v>
      </c>
      <c r="N25"/>
      <c r="O25"/>
    </row>
    <row r="26" spans="1:15" x14ac:dyDescent="0.2">
      <c r="A26" s="15" t="s">
        <v>33</v>
      </c>
      <c r="B26" s="16">
        <v>255.81759560994999</v>
      </c>
      <c r="C26" s="42">
        <v>1.33615356052518</v>
      </c>
      <c r="D26" s="16">
        <v>273.96380586857498</v>
      </c>
      <c r="E26" s="42">
        <v>1.2241625163527801</v>
      </c>
      <c r="F26" s="16">
        <v>301.12042460420099</v>
      </c>
      <c r="G26" s="42">
        <v>0.91549007517640102</v>
      </c>
      <c r="H26" s="54">
        <f t="shared" si="0"/>
        <v>45.302828994251001</v>
      </c>
      <c r="I26" s="57">
        <v>1.63889078844381</v>
      </c>
      <c r="J26" s="186">
        <v>3.7094068956237318E-168</v>
      </c>
      <c r="N26"/>
      <c r="O26"/>
    </row>
    <row r="27" spans="1:15" x14ac:dyDescent="0.2">
      <c r="A27" s="15" t="s">
        <v>34</v>
      </c>
      <c r="B27" s="16">
        <v>248.78819293884499</v>
      </c>
      <c r="C27" s="42">
        <v>1.8427224079092901</v>
      </c>
      <c r="D27" s="16">
        <v>258.48503715518399</v>
      </c>
      <c r="E27" s="42">
        <v>0.835030524615613</v>
      </c>
      <c r="F27" s="16">
        <v>297.04865442961398</v>
      </c>
      <c r="G27" s="42">
        <v>1.2016857005525701</v>
      </c>
      <c r="H27" s="54">
        <f t="shared" si="0"/>
        <v>48.260461490768989</v>
      </c>
      <c r="I27" s="57">
        <v>2.2462498117116301</v>
      </c>
      <c r="J27" s="186">
        <v>2.1656185979662549E-102</v>
      </c>
      <c r="N27"/>
      <c r="O27"/>
    </row>
    <row r="28" spans="1:15" x14ac:dyDescent="0.2">
      <c r="A28" s="15" t="s">
        <v>35</v>
      </c>
      <c r="B28" s="16">
        <v>247.69423641081301</v>
      </c>
      <c r="C28" s="42">
        <v>1.53303079152873</v>
      </c>
      <c r="D28" s="16">
        <v>276.06022752155201</v>
      </c>
      <c r="E28" s="42">
        <v>0.81616840944965696</v>
      </c>
      <c r="F28" s="16">
        <v>295.21472788453201</v>
      </c>
      <c r="G28" s="42">
        <v>1.2914565989069799</v>
      </c>
      <c r="H28" s="54">
        <f t="shared" si="0"/>
        <v>47.520491473719005</v>
      </c>
      <c r="I28" s="57">
        <v>2.2353307935180902</v>
      </c>
      <c r="J28" s="186">
        <v>2.8252573948957798E-100</v>
      </c>
      <c r="N28"/>
      <c r="O28"/>
    </row>
    <row r="29" spans="1:15" x14ac:dyDescent="0.2">
      <c r="A29" s="15" t="s">
        <v>36</v>
      </c>
      <c r="B29" s="16">
        <v>228.240112202669</v>
      </c>
      <c r="C29" s="42">
        <v>1.20704610221423</v>
      </c>
      <c r="D29" s="16">
        <v>261.804490003078</v>
      </c>
      <c r="E29" s="42">
        <v>1.1666245527226899</v>
      </c>
      <c r="F29" s="16">
        <v>282.26749592498101</v>
      </c>
      <c r="G29" s="42">
        <v>1.11569871695906</v>
      </c>
      <c r="H29" s="54">
        <f t="shared" si="0"/>
        <v>54.02738372231201</v>
      </c>
      <c r="I29" s="57">
        <v>1.55319003812854</v>
      </c>
      <c r="J29" s="186">
        <v>4.195807645156809E-265</v>
      </c>
      <c r="N29"/>
      <c r="O29"/>
    </row>
    <row r="30" spans="1:15" x14ac:dyDescent="0.2">
      <c r="A30" s="15" t="s">
        <v>37</v>
      </c>
      <c r="B30" s="16">
        <v>247.592767807229</v>
      </c>
      <c r="C30" s="42">
        <v>1.64108474544073</v>
      </c>
      <c r="D30" s="16">
        <v>279.73748636002398</v>
      </c>
      <c r="E30" s="42">
        <v>1.0320141462563199</v>
      </c>
      <c r="F30" s="16">
        <v>305.62457705495802</v>
      </c>
      <c r="G30" s="42">
        <v>1.2440072463069001</v>
      </c>
      <c r="H30" s="54">
        <f t="shared" si="0"/>
        <v>58.031809247729029</v>
      </c>
      <c r="I30" s="57">
        <v>2.0512236395444199</v>
      </c>
      <c r="J30" s="186">
        <v>4.6550009433257151E-176</v>
      </c>
      <c r="N30"/>
      <c r="O30"/>
    </row>
    <row r="31" spans="1:15" x14ac:dyDescent="0.2">
      <c r="A31" s="15" t="s">
        <v>38</v>
      </c>
      <c r="B31" s="16">
        <v>230.254384118167</v>
      </c>
      <c r="C31" s="42">
        <v>2.1264173696865698</v>
      </c>
      <c r="D31" s="16">
        <v>261.71279314705299</v>
      </c>
      <c r="E31" s="42">
        <v>1.1570045154853399</v>
      </c>
      <c r="F31" s="16">
        <v>297.65553546944301</v>
      </c>
      <c r="G31" s="42">
        <v>1.50028999898952</v>
      </c>
      <c r="H31" s="54">
        <f t="shared" si="0"/>
        <v>67.401151351276013</v>
      </c>
      <c r="I31" s="57">
        <v>2.3886880237819001</v>
      </c>
      <c r="J31" s="186">
        <v>3.6434398720373511E-175</v>
      </c>
      <c r="N31"/>
      <c r="O31"/>
    </row>
    <row r="32" spans="1:15" x14ac:dyDescent="0.2">
      <c r="A32" s="15"/>
      <c r="B32"/>
      <c r="C32"/>
      <c r="D32"/>
      <c r="E32"/>
      <c r="F32"/>
      <c r="G32"/>
      <c r="I32" s="60"/>
      <c r="J32" s="187"/>
      <c r="N32"/>
      <c r="O32"/>
    </row>
    <row r="33" spans="1:15" x14ac:dyDescent="0.2">
      <c r="A33" s="14" t="s">
        <v>39</v>
      </c>
      <c r="B33"/>
      <c r="C33"/>
      <c r="D33"/>
      <c r="E33"/>
      <c r="F33"/>
      <c r="G33"/>
      <c r="I33" s="60"/>
      <c r="J33" s="187"/>
      <c r="N33"/>
      <c r="O33"/>
    </row>
    <row r="34" spans="1:15" x14ac:dyDescent="0.2">
      <c r="A34" s="15" t="s">
        <v>40</v>
      </c>
      <c r="B34" s="16">
        <v>242.31378461768401</v>
      </c>
      <c r="C34" s="42">
        <v>1.7309821815695801</v>
      </c>
      <c r="D34" s="16">
        <v>269.00067321046203</v>
      </c>
      <c r="E34" s="42">
        <v>1.07759926479376</v>
      </c>
      <c r="F34" s="16">
        <v>302.62529813685501</v>
      </c>
      <c r="G34" s="42">
        <v>1.1914477523882401</v>
      </c>
      <c r="H34" s="54">
        <f>F34-B34</f>
        <v>60.311513519171001</v>
      </c>
      <c r="I34" s="57">
        <v>1.95211795716665</v>
      </c>
      <c r="J34" s="186">
        <v>1.5286012709858913E-209</v>
      </c>
      <c r="N34"/>
      <c r="O34"/>
    </row>
    <row r="35" spans="1:15" x14ac:dyDescent="0.2">
      <c r="A35" s="15" t="s">
        <v>41</v>
      </c>
      <c r="B35" s="16">
        <v>238.997921323463</v>
      </c>
      <c r="C35" s="42">
        <v>1.45742637457861</v>
      </c>
      <c r="D35" s="16">
        <v>273.31076087404102</v>
      </c>
      <c r="E35" s="42">
        <v>1.4842394136196899</v>
      </c>
      <c r="F35" s="16">
        <v>294.448279337543</v>
      </c>
      <c r="G35" s="42">
        <v>1.4621108257761499</v>
      </c>
      <c r="H35" s="54">
        <f>F35-B35</f>
        <v>55.450358014079995</v>
      </c>
      <c r="I35" s="57">
        <v>1.9989603912548799</v>
      </c>
      <c r="J35" s="186">
        <v>2.3434607176387841E-169</v>
      </c>
      <c r="N35"/>
      <c r="O35"/>
    </row>
    <row r="36" spans="1:15" x14ac:dyDescent="0.2">
      <c r="A36" s="15" t="s">
        <v>42</v>
      </c>
      <c r="B36" s="16">
        <v>239.32688037050801</v>
      </c>
      <c r="C36" s="42">
        <v>2.3687641866503601</v>
      </c>
      <c r="D36" s="16">
        <v>274.30968079025001</v>
      </c>
      <c r="E36" s="42">
        <v>2.19638729974645</v>
      </c>
      <c r="F36" s="16">
        <v>293.95719790433799</v>
      </c>
      <c r="G36" s="42">
        <v>2.4488820723731699</v>
      </c>
      <c r="H36" s="54">
        <f>F36-B36</f>
        <v>54.630317533829981</v>
      </c>
      <c r="I36" s="57">
        <v>2.4169911854678698</v>
      </c>
      <c r="J36" s="186">
        <v>4.4785984933163924E-113</v>
      </c>
      <c r="N36"/>
      <c r="O36"/>
    </row>
    <row r="37" spans="1:15" x14ac:dyDescent="0.2">
      <c r="A37" s="15" t="s">
        <v>43</v>
      </c>
      <c r="B37" s="16">
        <v>239.01257539394399</v>
      </c>
      <c r="C37" s="42">
        <v>1.3933549558546501</v>
      </c>
      <c r="D37" s="16">
        <v>273.34142734539199</v>
      </c>
      <c r="E37" s="42">
        <v>1.4496740038635001</v>
      </c>
      <c r="F37" s="16">
        <v>294.43503171375801</v>
      </c>
      <c r="G37" s="42">
        <v>1.4248005523785401</v>
      </c>
      <c r="H37" s="54">
        <f>F37-B37</f>
        <v>55.422456319814017</v>
      </c>
      <c r="I37" s="57">
        <v>1.9436355376113099</v>
      </c>
      <c r="J37" s="186">
        <v>7.7304387326741634E-179</v>
      </c>
      <c r="N37"/>
      <c r="O37"/>
    </row>
    <row r="38" spans="1:15" x14ac:dyDescent="0.2">
      <c r="A38" s="20"/>
      <c r="B38"/>
      <c r="C38"/>
      <c r="D38"/>
      <c r="E38"/>
      <c r="F38"/>
      <c r="G38"/>
      <c r="I38" s="60"/>
      <c r="J38" s="187"/>
      <c r="N38"/>
      <c r="O38"/>
    </row>
    <row r="39" spans="1:15" x14ac:dyDescent="0.2">
      <c r="A39" s="14" t="s">
        <v>44</v>
      </c>
      <c r="B39" s="64">
        <f>AVERAGE(B12:B19,B20:B31,B34,B37)</f>
        <v>245.76410187328977</v>
      </c>
      <c r="C39" s="143">
        <f>SQRT(SUMSQ(C12:C19,C20:C31,C34,C37)/(COUNT(C12:C19,C20:C31,C34,C37)*COUNT(C12:C19,C20:C31,C34,C37)))</f>
        <v>0.36352673221290849</v>
      </c>
      <c r="D39" s="64">
        <f>AVERAGE(D12:D19,D20:D31,D34,D37)</f>
        <v>271.60315526797177</v>
      </c>
      <c r="E39" s="143">
        <f>SQRT(SUMSQ(E12:E19,E20:E31,E34,E37)/(COUNT(E12:E19,E20:E31,E34,E37)*COUNT(E12:E19,E20:E31,E34,E37)))</f>
        <v>0.23485185342463943</v>
      </c>
      <c r="F39" s="64">
        <f>AVERAGE(F12:F19,F20:F31,F34,F37)</f>
        <v>296.97297135750711</v>
      </c>
      <c r="G39" s="143">
        <f>SQRT(SUMSQ(G12:G19,G20:G31,G34,G37)/(COUNT(G12:G19,G20:G31,G34,G37)*COUNT(G12:G19,G20:G31,G34,G37)))</f>
        <v>0.26499952400903659</v>
      </c>
      <c r="H39" s="64">
        <f>F39-B39</f>
        <v>51.208869484217331</v>
      </c>
      <c r="I39" s="213">
        <f>SQRT(SUMSQ(I12:I19,I20:I31,I34,I37)/(COUNT(I12:I19,I20:I31,I34,I37)*COUNT(I12:I19,I20:I31,I34,I37)))</f>
        <v>0.43385690188906284</v>
      </c>
      <c r="J39" s="206">
        <f>TDIST(ABS(H39)/I39,100000,2)</f>
        <v>0</v>
      </c>
      <c r="N39"/>
      <c r="O39"/>
    </row>
    <row r="40" spans="1:15" x14ac:dyDescent="0.2">
      <c r="A40" s="31"/>
      <c r="B40" s="122"/>
      <c r="C40" s="122"/>
      <c r="D40" s="122"/>
      <c r="E40" s="122"/>
      <c r="F40" s="122"/>
      <c r="G40" s="122"/>
      <c r="H40" s="120"/>
      <c r="I40" s="214"/>
      <c r="J40" s="215"/>
      <c r="N40"/>
      <c r="O40"/>
    </row>
    <row r="41" spans="1:15" x14ac:dyDescent="0.2">
      <c r="A41" s="25" t="s">
        <v>45</v>
      </c>
      <c r="B41" s="7"/>
      <c r="C41" s="7"/>
      <c r="D41" s="7"/>
      <c r="E41" s="7"/>
      <c r="F41" s="7"/>
      <c r="G41" s="7"/>
      <c r="H41" s="6"/>
      <c r="I41" s="65"/>
      <c r="J41" s="187"/>
      <c r="N41"/>
      <c r="O41"/>
    </row>
    <row r="42" spans="1:15" ht="12.75" customHeight="1" x14ac:dyDescent="0.2">
      <c r="A42" s="15" t="s">
        <v>68</v>
      </c>
      <c r="B42" s="27">
        <v>251.60872037782201</v>
      </c>
      <c r="C42" s="174">
        <v>1.63716525576254</v>
      </c>
      <c r="D42" s="27">
        <v>266.91675371764097</v>
      </c>
      <c r="E42" s="174">
        <v>1.0136669957739199</v>
      </c>
      <c r="F42" s="27">
        <v>283.402859415286</v>
      </c>
      <c r="G42" s="174">
        <v>1.2279569528180601</v>
      </c>
      <c r="H42" s="64">
        <f>F42-B42</f>
        <v>31.794139037463992</v>
      </c>
      <c r="I42" s="213">
        <v>1.81328085897257</v>
      </c>
      <c r="J42" s="186">
        <v>8.6298143530836185E-69</v>
      </c>
      <c r="N42"/>
      <c r="O42"/>
    </row>
    <row r="43" spans="1:15" ht="12.75" customHeight="1" x14ac:dyDescent="0.2">
      <c r="A43" s="26" t="s">
        <v>316</v>
      </c>
      <c r="B43" s="22">
        <v>251.78247491344999</v>
      </c>
      <c r="C43" s="45">
        <v>5.5618371316336797</v>
      </c>
      <c r="D43" s="22">
        <v>272.90354719362699</v>
      </c>
      <c r="E43" s="45">
        <v>3.0870485296286798</v>
      </c>
      <c r="F43" s="22">
        <v>279.131213751357</v>
      </c>
      <c r="G43" s="45">
        <v>2.6501427002948601</v>
      </c>
      <c r="H43" s="22">
        <v>27.348738837907007</v>
      </c>
      <c r="I43" s="61">
        <v>4.7730437061552697</v>
      </c>
      <c r="J43" s="161">
        <v>1.0053059701331102E-8</v>
      </c>
      <c r="N43"/>
      <c r="O43"/>
    </row>
    <row r="44" spans="1:15" ht="105.75" customHeight="1" x14ac:dyDescent="0.2">
      <c r="A44" s="252" t="s">
        <v>47</v>
      </c>
      <c r="B44" s="252"/>
      <c r="C44" s="252"/>
      <c r="D44" s="252"/>
      <c r="E44" s="252"/>
      <c r="F44" s="252"/>
      <c r="G44" s="252"/>
      <c r="H44" s="252"/>
      <c r="I44" s="252"/>
      <c r="J44" s="252"/>
      <c r="K44" s="149"/>
      <c r="L44" s="149"/>
      <c r="M44" s="149"/>
      <c r="N44" s="7"/>
      <c r="O44"/>
    </row>
    <row r="45" spans="1:15" ht="72" customHeight="1" x14ac:dyDescent="0.2">
      <c r="A45" s="252" t="s">
        <v>317</v>
      </c>
      <c r="B45" s="252"/>
      <c r="C45" s="252"/>
      <c r="D45" s="252"/>
      <c r="E45" s="252"/>
      <c r="F45" s="252"/>
      <c r="G45" s="252"/>
      <c r="H45" s="252"/>
      <c r="I45" s="252"/>
      <c r="J45" s="252"/>
      <c r="K45" s="149"/>
      <c r="N45"/>
      <c r="O45"/>
    </row>
    <row r="46" spans="1:15" ht="12.75" customHeight="1" x14ac:dyDescent="0.2">
      <c r="A46" s="28" t="s">
        <v>69</v>
      </c>
      <c r="B46" s="32"/>
      <c r="C46" s="32"/>
      <c r="D46" s="32"/>
      <c r="E46" s="32"/>
      <c r="F46" s="32"/>
      <c r="G46" s="32"/>
      <c r="H46" s="32"/>
      <c r="N46"/>
      <c r="O46"/>
    </row>
    <row r="47" spans="1:15" ht="22.5" customHeight="1" x14ac:dyDescent="0.2">
      <c r="A47" s="276" t="s">
        <v>242</v>
      </c>
      <c r="B47" s="276"/>
      <c r="C47" s="276"/>
      <c r="D47" s="276"/>
      <c r="E47" s="276"/>
      <c r="F47" s="276"/>
      <c r="G47" s="276"/>
      <c r="H47" s="276"/>
      <c r="I47" s="276"/>
      <c r="J47" s="276"/>
    </row>
    <row r="48" spans="1:15" x14ac:dyDescent="0.2">
      <c r="A48" s="276"/>
      <c r="B48" s="276"/>
      <c r="C48" s="276"/>
      <c r="D48" s="276"/>
      <c r="E48" s="276"/>
      <c r="F48" s="276"/>
      <c r="G48" s="276"/>
      <c r="H48" s="276"/>
      <c r="I48" s="276"/>
      <c r="J48" s="276"/>
    </row>
    <row r="49" spans="1:5" x14ac:dyDescent="0.2">
      <c r="A49" s="28" t="s">
        <v>48</v>
      </c>
      <c r="B49" s="29"/>
    </row>
    <row r="52" spans="1:5" x14ac:dyDescent="0.2">
      <c r="A52"/>
      <c r="B52"/>
      <c r="C52"/>
      <c r="D52"/>
      <c r="E52"/>
    </row>
    <row r="53" spans="1:5" x14ac:dyDescent="0.2">
      <c r="A53"/>
      <c r="B53"/>
      <c r="C53"/>
      <c r="D53"/>
      <c r="E53"/>
    </row>
    <row r="54" spans="1:5" x14ac:dyDescent="0.2">
      <c r="A54"/>
      <c r="B54"/>
      <c r="C54"/>
      <c r="D54"/>
      <c r="E54"/>
    </row>
    <row r="55" spans="1:5" x14ac:dyDescent="0.2">
      <c r="A55"/>
      <c r="B55"/>
      <c r="C55"/>
      <c r="D55"/>
      <c r="E55"/>
    </row>
  </sheetData>
  <mergeCells count="8">
    <mergeCell ref="A47:J48"/>
    <mergeCell ref="A2:M4"/>
    <mergeCell ref="B8:C8"/>
    <mergeCell ref="D8:E8"/>
    <mergeCell ref="F8:G8"/>
    <mergeCell ref="H8:J8"/>
    <mergeCell ref="A44:J44"/>
    <mergeCell ref="A45:J45"/>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sheetPr>
  <dimension ref="A1:P55"/>
  <sheetViews>
    <sheetView zoomScaleNormal="100" workbookViewId="0">
      <selection activeCell="L16" sqref="L16"/>
    </sheetView>
  </sheetViews>
  <sheetFormatPr defaultRowHeight="12.75" x14ac:dyDescent="0.2"/>
  <cols>
    <col min="1" max="1" width="16.7109375" style="1" customWidth="1"/>
    <col min="2" max="10" width="7" style="1" customWidth="1"/>
    <col min="11" max="11" width="4" style="1" customWidth="1"/>
    <col min="12" max="12" width="4.28515625" style="1" customWidth="1"/>
    <col min="13" max="13" width="4" style="1" customWidth="1"/>
    <col min="14" max="14" width="4.140625" style="1" customWidth="1"/>
    <col min="15" max="16384" width="9.140625" style="1"/>
  </cols>
  <sheetData>
    <row r="1" spans="1:16" x14ac:dyDescent="0.2">
      <c r="A1" s="2" t="s">
        <v>247</v>
      </c>
      <c r="B1" s="2"/>
      <c r="C1" s="2"/>
      <c r="D1" s="2"/>
      <c r="E1" s="2"/>
      <c r="F1" s="2"/>
      <c r="G1" s="2"/>
      <c r="H1" s="2"/>
      <c r="I1" s="2"/>
      <c r="J1" s="2"/>
      <c r="K1" s="2"/>
      <c r="L1" s="2"/>
      <c r="M1" s="52"/>
    </row>
    <row r="2" spans="1:16" ht="12.75" customHeight="1" x14ac:dyDescent="0.2">
      <c r="A2" s="249" t="s">
        <v>248</v>
      </c>
      <c r="B2" s="249"/>
      <c r="C2" s="249"/>
      <c r="D2" s="249"/>
      <c r="E2" s="249"/>
      <c r="F2" s="249"/>
      <c r="G2" s="249"/>
      <c r="H2" s="249"/>
      <c r="I2" s="249"/>
      <c r="J2" s="249"/>
      <c r="K2" s="249"/>
      <c r="L2" s="249"/>
      <c r="M2" s="249"/>
      <c r="N2" s="3"/>
      <c r="O2" s="3"/>
    </row>
    <row r="3" spans="1:16" x14ac:dyDescent="0.2">
      <c r="A3" s="249"/>
      <c r="B3" s="249"/>
      <c r="C3" s="249"/>
      <c r="D3" s="249"/>
      <c r="E3" s="249"/>
      <c r="F3" s="249"/>
      <c r="G3" s="249"/>
      <c r="H3" s="249"/>
      <c r="I3" s="249"/>
      <c r="J3" s="249"/>
      <c r="K3" s="249"/>
      <c r="L3" s="249"/>
      <c r="M3" s="249"/>
      <c r="N3" s="3"/>
      <c r="O3" s="3"/>
    </row>
    <row r="4" spans="1:16" ht="19.5" customHeight="1" x14ac:dyDescent="0.2">
      <c r="A4" s="249"/>
      <c r="B4" s="249"/>
      <c r="C4" s="249"/>
      <c r="D4" s="249"/>
      <c r="E4" s="249"/>
      <c r="F4" s="249"/>
      <c r="G4" s="249"/>
      <c r="H4" s="249"/>
      <c r="I4" s="249"/>
      <c r="J4" s="249"/>
      <c r="K4" s="249"/>
      <c r="L4" s="249"/>
      <c r="M4" s="249"/>
      <c r="N4" s="3"/>
      <c r="O4" s="3"/>
    </row>
    <row r="5" spans="1:16" x14ac:dyDescent="0.2">
      <c r="A5" s="30"/>
      <c r="B5" s="30"/>
      <c r="C5" s="30"/>
      <c r="D5" s="30"/>
      <c r="E5" s="30"/>
      <c r="F5" s="30"/>
      <c r="G5" s="30"/>
      <c r="H5" s="30"/>
      <c r="I5" s="30"/>
      <c r="J5" s="30"/>
      <c r="K5" s="30"/>
      <c r="L5" s="30"/>
      <c r="M5" s="30"/>
      <c r="N5" s="30"/>
      <c r="O5" s="30"/>
    </row>
    <row r="6" spans="1:16" ht="15" x14ac:dyDescent="0.25">
      <c r="C6" s="5"/>
      <c r="D6" s="51"/>
      <c r="E6" s="51"/>
      <c r="F6" s="51"/>
      <c r="G6" s="51"/>
      <c r="H6" s="51"/>
      <c r="I6" s="51"/>
      <c r="J6" s="51"/>
      <c r="K6" s="51"/>
      <c r="L6" s="51"/>
    </row>
    <row r="7" spans="1:16" x14ac:dyDescent="0.2">
      <c r="A7" s="7"/>
      <c r="B7" s="180"/>
      <c r="C7" s="180"/>
      <c r="D7" s="180"/>
      <c r="E7" s="180"/>
      <c r="F7" s="180"/>
      <c r="G7" s="180"/>
      <c r="H7" s="180"/>
      <c r="I7" s="180"/>
      <c r="J7" s="180"/>
      <c r="K7" s="150"/>
      <c r="L7" s="150"/>
      <c r="M7" s="150"/>
      <c r="N7" s="150"/>
      <c r="O7" s="150"/>
      <c r="P7" s="6"/>
    </row>
    <row r="8" spans="1:16" ht="45.75" customHeight="1" x14ac:dyDescent="0.2">
      <c r="A8"/>
      <c r="B8" s="250" t="s">
        <v>58</v>
      </c>
      <c r="C8" s="251"/>
      <c r="D8" s="250" t="s">
        <v>59</v>
      </c>
      <c r="E8" s="251"/>
      <c r="F8" s="250" t="s">
        <v>60</v>
      </c>
      <c r="G8" s="251"/>
      <c r="H8" s="250" t="s">
        <v>11</v>
      </c>
      <c r="I8" s="262"/>
      <c r="J8" s="251"/>
    </row>
    <row r="9" spans="1:16" s="11" customFormat="1" ht="20.25" customHeight="1" x14ac:dyDescent="0.2">
      <c r="A9" s="8"/>
      <c r="B9" s="9" t="s">
        <v>131</v>
      </c>
      <c r="C9" s="10" t="s">
        <v>67</v>
      </c>
      <c r="D9" s="9" t="s">
        <v>131</v>
      </c>
      <c r="E9" s="10" t="s">
        <v>67</v>
      </c>
      <c r="F9" s="9" t="s">
        <v>131</v>
      </c>
      <c r="G9" s="10" t="s">
        <v>67</v>
      </c>
      <c r="H9" s="140" t="s">
        <v>132</v>
      </c>
      <c r="I9" s="56" t="s">
        <v>67</v>
      </c>
      <c r="J9" s="10" t="s">
        <v>15</v>
      </c>
    </row>
    <row r="10" spans="1:16" x14ac:dyDescent="0.2">
      <c r="A10" s="12" t="s">
        <v>16</v>
      </c>
      <c r="B10" s="36"/>
      <c r="C10" s="36"/>
      <c r="D10" s="36"/>
      <c r="E10" s="36"/>
      <c r="F10" s="36"/>
      <c r="G10" s="36"/>
      <c r="H10" s="70"/>
      <c r="I10" s="70"/>
      <c r="J10" s="157"/>
    </row>
    <row r="11" spans="1:16" x14ac:dyDescent="0.2">
      <c r="A11" s="14" t="s">
        <v>17</v>
      </c>
      <c r="B11"/>
      <c r="C11"/>
      <c r="D11"/>
      <c r="E11"/>
      <c r="F11"/>
      <c r="G11"/>
      <c r="J11" s="38"/>
    </row>
    <row r="12" spans="1:16" x14ac:dyDescent="0.2">
      <c r="A12" s="15" t="s">
        <v>18</v>
      </c>
      <c r="B12" s="16">
        <v>236.147588457137</v>
      </c>
      <c r="C12" s="42">
        <v>1.68524257428518</v>
      </c>
      <c r="D12" s="16">
        <v>269.46063974129902</v>
      </c>
      <c r="E12" s="42">
        <v>1.5800571695457899</v>
      </c>
      <c r="F12" s="16">
        <v>291.773403294557</v>
      </c>
      <c r="G12" s="42">
        <v>1.3316769200084999</v>
      </c>
      <c r="H12" s="54">
        <f t="shared" ref="H12:H31" si="0">F12-B12</f>
        <v>55.625814837419995</v>
      </c>
      <c r="I12" s="143">
        <v>2.1542983551791801</v>
      </c>
      <c r="J12" s="186">
        <v>5.2379403623446168E-147</v>
      </c>
    </row>
    <row r="13" spans="1:16" ht="12.75" customHeight="1" x14ac:dyDescent="0.2">
      <c r="A13" s="15" t="s">
        <v>19</v>
      </c>
      <c r="B13" s="16">
        <v>245.18927388854999</v>
      </c>
      <c r="C13" s="42">
        <v>1.9963512614815699</v>
      </c>
      <c r="D13" s="16">
        <v>277.71314302787101</v>
      </c>
      <c r="E13" s="42">
        <v>1.1171882375236399</v>
      </c>
      <c r="F13" s="16">
        <v>306.01281960145099</v>
      </c>
      <c r="G13" s="42">
        <v>1.45712112639849</v>
      </c>
      <c r="H13" s="54">
        <f t="shared" si="0"/>
        <v>60.823545712900994</v>
      </c>
      <c r="I13" s="57">
        <v>2.3341185349331401</v>
      </c>
      <c r="J13" s="186">
        <v>1.1369709023549778E-149</v>
      </c>
    </row>
    <row r="14" spans="1:16" x14ac:dyDescent="0.2">
      <c r="A14" s="15" t="s">
        <v>20</v>
      </c>
      <c r="B14" s="16">
        <v>222.22645154001</v>
      </c>
      <c r="C14" s="42">
        <v>2.0152008917226301</v>
      </c>
      <c r="D14" s="16">
        <v>258.94439908310898</v>
      </c>
      <c r="E14" s="42">
        <v>1.17730716075894</v>
      </c>
      <c r="F14" s="16">
        <v>284.81432247195102</v>
      </c>
      <c r="G14" s="42">
        <v>0.85967770812556898</v>
      </c>
      <c r="H14" s="54">
        <f t="shared" si="0"/>
        <v>62.587870931941012</v>
      </c>
      <c r="I14" s="57">
        <v>2.1065976452181299</v>
      </c>
      <c r="J14" s="186">
        <v>5.7131863029975555E-194</v>
      </c>
    </row>
    <row r="15" spans="1:16" x14ac:dyDescent="0.2">
      <c r="A15" s="15" t="s">
        <v>21</v>
      </c>
      <c r="B15" s="16">
        <v>248.84481056127601</v>
      </c>
      <c r="C15" s="42">
        <v>2.4268887243535899</v>
      </c>
      <c r="D15" s="16">
        <v>272.85067621942602</v>
      </c>
      <c r="E15" s="42">
        <v>0.98457180489666596</v>
      </c>
      <c r="F15" s="16">
        <v>310.05834540332597</v>
      </c>
      <c r="G15" s="42">
        <v>2.4354238947732898</v>
      </c>
      <c r="H15" s="54">
        <f t="shared" si="0"/>
        <v>61.213534842049967</v>
      </c>
      <c r="I15" s="57">
        <v>3.1290146329684099</v>
      </c>
      <c r="J15" s="186">
        <v>3.2326037406921343E-85</v>
      </c>
    </row>
    <row r="16" spans="1:16" x14ac:dyDescent="0.2">
      <c r="A16" s="15" t="s">
        <v>22</v>
      </c>
      <c r="B16" s="16">
        <v>248.18131923103101</v>
      </c>
      <c r="C16" s="42">
        <v>1.72866521151116</v>
      </c>
      <c r="D16" s="16">
        <v>278.08756227875301</v>
      </c>
      <c r="E16" s="42">
        <v>1.19923679969217</v>
      </c>
      <c r="F16" s="16">
        <v>301.82535579409898</v>
      </c>
      <c r="G16" s="42">
        <v>1.0826317483721599</v>
      </c>
      <c r="H16" s="54">
        <f t="shared" si="0"/>
        <v>53.644036563067971</v>
      </c>
      <c r="I16" s="57">
        <v>1.95739107891387</v>
      </c>
      <c r="J16" s="186">
        <v>2.4895444098916606E-165</v>
      </c>
    </row>
    <row r="17" spans="1:10" x14ac:dyDescent="0.2">
      <c r="A17" s="15" t="s">
        <v>23</v>
      </c>
      <c r="B17" s="16">
        <v>248.25077978371999</v>
      </c>
      <c r="C17" s="42">
        <v>1.51178656425103</v>
      </c>
      <c r="D17" s="16">
        <v>269.13476881329598</v>
      </c>
      <c r="E17" s="42">
        <v>0.86150455477003496</v>
      </c>
      <c r="F17" s="16">
        <v>290.33290712445302</v>
      </c>
      <c r="G17" s="42">
        <v>0.90425981282985601</v>
      </c>
      <c r="H17" s="54">
        <f t="shared" si="0"/>
        <v>42.082127340733024</v>
      </c>
      <c r="I17" s="57">
        <v>1.69813396889178</v>
      </c>
      <c r="J17" s="186">
        <v>1.7270135750059959E-135</v>
      </c>
    </row>
    <row r="18" spans="1:10" x14ac:dyDescent="0.2">
      <c r="A18" s="15" t="s">
        <v>24</v>
      </c>
      <c r="B18" s="16">
        <v>254.75192664503899</v>
      </c>
      <c r="C18" s="42">
        <v>1.89184109096282</v>
      </c>
      <c r="D18" s="16">
        <v>275.56295270601498</v>
      </c>
      <c r="E18" s="42">
        <v>1.04951942703788</v>
      </c>
      <c r="F18" s="16">
        <v>305.13224725652299</v>
      </c>
      <c r="G18" s="42">
        <v>1.2395999243597999</v>
      </c>
      <c r="H18" s="54">
        <f t="shared" si="0"/>
        <v>50.380320611483995</v>
      </c>
      <c r="I18" s="57">
        <v>2.3138038156441199</v>
      </c>
      <c r="J18" s="186">
        <v>4.2303334095909651E-105</v>
      </c>
    </row>
    <row r="19" spans="1:10" x14ac:dyDescent="0.2">
      <c r="A19" s="15" t="s">
        <v>25</v>
      </c>
      <c r="B19" s="16">
        <v>216.193740729056</v>
      </c>
      <c r="C19" s="42">
        <v>1.07943466966906</v>
      </c>
      <c r="D19" s="16">
        <v>253.40231743636701</v>
      </c>
      <c r="E19" s="42">
        <v>0.89159550559343304</v>
      </c>
      <c r="F19" s="16">
        <v>295.01283479335899</v>
      </c>
      <c r="G19" s="42">
        <v>0.98190989704475895</v>
      </c>
      <c r="H19" s="54">
        <f t="shared" si="0"/>
        <v>78.819094064302988</v>
      </c>
      <c r="I19" s="57">
        <v>1.4991663440002001</v>
      </c>
      <c r="J19" s="189">
        <v>0</v>
      </c>
    </row>
    <row r="20" spans="1:10" x14ac:dyDescent="0.2">
      <c r="A20" s="15" t="s">
        <v>26</v>
      </c>
      <c r="B20" s="16">
        <v>237.086310918561</v>
      </c>
      <c r="C20" s="42">
        <v>2.5910134023209901</v>
      </c>
      <c r="D20" s="16">
        <v>267.00858948187698</v>
      </c>
      <c r="E20" s="42">
        <v>1.1943054144043601</v>
      </c>
      <c r="F20" s="16">
        <v>300.64245890831302</v>
      </c>
      <c r="G20" s="42">
        <v>1.51256900444854</v>
      </c>
      <c r="H20" s="54">
        <f t="shared" si="0"/>
        <v>63.55614798975202</v>
      </c>
      <c r="I20" s="57">
        <v>2.9001864771269701</v>
      </c>
      <c r="J20" s="186">
        <v>1.8938310414559546E-106</v>
      </c>
    </row>
    <row r="21" spans="1:10" x14ac:dyDescent="0.2">
      <c r="A21" s="15" t="s">
        <v>27</v>
      </c>
      <c r="B21" s="16">
        <v>223.93558276116801</v>
      </c>
      <c r="C21" s="42">
        <v>1.8630911194865301</v>
      </c>
      <c r="D21" s="16">
        <v>255.22946621921901</v>
      </c>
      <c r="E21" s="42">
        <v>1.53945473226759</v>
      </c>
      <c r="F21" s="16">
        <v>284.839069485214</v>
      </c>
      <c r="G21" s="42">
        <v>1.38444182365276</v>
      </c>
      <c r="H21" s="54">
        <f t="shared" si="0"/>
        <v>60.90348672404599</v>
      </c>
      <c r="I21" s="57">
        <v>2.3879399966766601</v>
      </c>
      <c r="J21" s="186">
        <v>1.8589945685117718E-143</v>
      </c>
    </row>
    <row r="22" spans="1:10" x14ac:dyDescent="0.2">
      <c r="A22" s="15" t="s">
        <v>28</v>
      </c>
      <c r="B22" s="16">
        <v>229.06526022380001</v>
      </c>
      <c r="C22" s="42">
        <v>1.4874523792748</v>
      </c>
      <c r="D22" s="16">
        <v>263.840331558419</v>
      </c>
      <c r="E22" s="42">
        <v>1.41637576863174</v>
      </c>
      <c r="F22" s="16">
        <v>280.19011458888201</v>
      </c>
      <c r="G22" s="42">
        <v>2.0679585290776199</v>
      </c>
      <c r="H22" s="54">
        <f t="shared" si="0"/>
        <v>51.124854365082001</v>
      </c>
      <c r="I22" s="57">
        <v>2.4892393910397099</v>
      </c>
      <c r="J22" s="186">
        <v>9.8012219450004244E-94</v>
      </c>
    </row>
    <row r="23" spans="1:10" x14ac:dyDescent="0.2">
      <c r="A23" s="15" t="s">
        <v>29</v>
      </c>
      <c r="B23" s="16">
        <v>254.073271349078</v>
      </c>
      <c r="C23" s="42">
        <v>2.2052620779057999</v>
      </c>
      <c r="D23" s="16">
        <v>281.71064567041498</v>
      </c>
      <c r="E23" s="42">
        <v>1.2865541130459901</v>
      </c>
      <c r="F23" s="16">
        <v>307.03352923121997</v>
      </c>
      <c r="G23" s="42">
        <v>0.91888212561388904</v>
      </c>
      <c r="H23" s="54">
        <f t="shared" si="0"/>
        <v>52.960257882141974</v>
      </c>
      <c r="I23" s="57">
        <v>2.5132781331074301</v>
      </c>
      <c r="J23" s="186">
        <v>1.4333214101392985E-98</v>
      </c>
    </row>
    <row r="24" spans="1:10" x14ac:dyDescent="0.2">
      <c r="A24" s="15" t="s">
        <v>31</v>
      </c>
      <c r="B24" s="16">
        <v>229.65587494993099</v>
      </c>
      <c r="C24" s="42">
        <v>1.6451603038601299</v>
      </c>
      <c r="D24" s="16">
        <v>262.43396924734702</v>
      </c>
      <c r="E24" s="42">
        <v>0.92207267109481805</v>
      </c>
      <c r="F24" s="16">
        <v>285.37623219622901</v>
      </c>
      <c r="G24" s="42">
        <v>1.2452146789699901</v>
      </c>
      <c r="H24" s="54">
        <f t="shared" si="0"/>
        <v>55.720357246298022</v>
      </c>
      <c r="I24" s="57">
        <v>1.98945364749079</v>
      </c>
      <c r="J24" s="186">
        <v>1.3133740263411443E-172</v>
      </c>
    </row>
    <row r="25" spans="1:10" x14ac:dyDescent="0.2">
      <c r="A25" s="15" t="s">
        <v>32</v>
      </c>
      <c r="B25" s="16">
        <v>248.616285925873</v>
      </c>
      <c r="C25" s="42">
        <v>1.5427599544630299</v>
      </c>
      <c r="D25" s="16">
        <v>283.99506450115598</v>
      </c>
      <c r="E25" s="42">
        <v>1.13658970760726</v>
      </c>
      <c r="F25" s="16">
        <v>307.89750766542198</v>
      </c>
      <c r="G25" s="42">
        <v>1.2453120352495699</v>
      </c>
      <c r="H25" s="54">
        <f t="shared" si="0"/>
        <v>59.281221739548982</v>
      </c>
      <c r="I25" s="57">
        <v>1.9126878343396301</v>
      </c>
      <c r="J25" s="186">
        <v>6.7894628837506983E-211</v>
      </c>
    </row>
    <row r="26" spans="1:10" x14ac:dyDescent="0.2">
      <c r="A26" s="15" t="s">
        <v>33</v>
      </c>
      <c r="B26" s="16">
        <v>249.61372406057399</v>
      </c>
      <c r="C26" s="42">
        <v>1.7285292922828399</v>
      </c>
      <c r="D26" s="16">
        <v>275.032821208754</v>
      </c>
      <c r="E26" s="42">
        <v>1.3162795041694899</v>
      </c>
      <c r="F26" s="16">
        <v>304.48532367598801</v>
      </c>
      <c r="G26" s="42">
        <v>1.2018307797360801</v>
      </c>
      <c r="H26" s="54">
        <f t="shared" si="0"/>
        <v>54.871599615414027</v>
      </c>
      <c r="I26" s="57">
        <v>2.0617617683880698</v>
      </c>
      <c r="J26" s="186">
        <v>4.9871916931406763E-156</v>
      </c>
    </row>
    <row r="27" spans="1:10" x14ac:dyDescent="0.2">
      <c r="A27" s="15" t="s">
        <v>34</v>
      </c>
      <c r="B27" s="16">
        <v>234.62432258087901</v>
      </c>
      <c r="C27" s="42">
        <v>2.1916434267973401</v>
      </c>
      <c r="D27" s="16">
        <v>253.094946952247</v>
      </c>
      <c r="E27" s="42">
        <v>1.0732068311843601</v>
      </c>
      <c r="F27" s="16">
        <v>290.08961254176501</v>
      </c>
      <c r="G27" s="42">
        <v>1.4268497649254499</v>
      </c>
      <c r="H27" s="54">
        <f t="shared" si="0"/>
        <v>55.465289960885997</v>
      </c>
      <c r="I27" s="57">
        <v>2.66229271740248</v>
      </c>
      <c r="J27" s="186">
        <v>2.1537713291076084E-96</v>
      </c>
    </row>
    <row r="28" spans="1:10" x14ac:dyDescent="0.2">
      <c r="A28" s="15" t="s">
        <v>35</v>
      </c>
      <c r="B28" s="16">
        <v>241.02901252019799</v>
      </c>
      <c r="C28" s="42">
        <v>1.99774302055752</v>
      </c>
      <c r="D28" s="16">
        <v>278.44544753340602</v>
      </c>
      <c r="E28" s="42">
        <v>0.92900558594897797</v>
      </c>
      <c r="F28" s="16">
        <v>305.21293816837903</v>
      </c>
      <c r="G28" s="42">
        <v>1.41429346394549</v>
      </c>
      <c r="H28" s="54">
        <f t="shared" si="0"/>
        <v>64.183925648181031</v>
      </c>
      <c r="I28" s="57">
        <v>2.5670023266715298</v>
      </c>
      <c r="J28" s="186">
        <v>5.9778765557542598E-138</v>
      </c>
    </row>
    <row r="29" spans="1:10" x14ac:dyDescent="0.2">
      <c r="A29" s="15" t="s">
        <v>36</v>
      </c>
      <c r="B29" s="16">
        <v>220.443520171106</v>
      </c>
      <c r="C29" s="42">
        <v>1.16710176361394</v>
      </c>
      <c r="D29" s="16">
        <v>257.41130372409799</v>
      </c>
      <c r="E29" s="42">
        <v>1.27619720102134</v>
      </c>
      <c r="F29" s="16">
        <v>278.01862912618202</v>
      </c>
      <c r="G29" s="42">
        <v>1.05935752394906</v>
      </c>
      <c r="H29" s="54">
        <f t="shared" si="0"/>
        <v>57.575108955076018</v>
      </c>
      <c r="I29" s="57">
        <v>1.66348554173144</v>
      </c>
      <c r="J29" s="186">
        <v>1.7448255826115684E-262</v>
      </c>
    </row>
    <row r="30" spans="1:10" x14ac:dyDescent="0.2">
      <c r="A30" s="15" t="s">
        <v>37</v>
      </c>
      <c r="B30" s="16">
        <v>244.502352639187</v>
      </c>
      <c r="C30" s="42">
        <v>1.78952688055334</v>
      </c>
      <c r="D30" s="16">
        <v>279.836126897496</v>
      </c>
      <c r="E30" s="42">
        <v>1.13651454457164</v>
      </c>
      <c r="F30" s="16">
        <v>307.37278038928099</v>
      </c>
      <c r="G30" s="42">
        <v>1.28443657197131</v>
      </c>
      <c r="H30" s="54">
        <f t="shared" si="0"/>
        <v>62.870427750093995</v>
      </c>
      <c r="I30" s="57">
        <v>2.0798322372306401</v>
      </c>
      <c r="J30" s="186">
        <v>1.0665982263065507E-200</v>
      </c>
    </row>
    <row r="31" spans="1:10" x14ac:dyDescent="0.2">
      <c r="A31" s="15" t="s">
        <v>38</v>
      </c>
      <c r="B31" s="16">
        <v>203.71921122433801</v>
      </c>
      <c r="C31" s="42">
        <v>2.2825007477692698</v>
      </c>
      <c r="D31" s="16">
        <v>243.385436874146</v>
      </c>
      <c r="E31" s="42">
        <v>1.3530717302880999</v>
      </c>
      <c r="F31" s="16">
        <v>286.60264534315701</v>
      </c>
      <c r="G31" s="42">
        <v>1.56400936336255</v>
      </c>
      <c r="H31" s="54">
        <f t="shared" si="0"/>
        <v>82.883434118818997</v>
      </c>
      <c r="I31" s="57">
        <v>2.6137741545567499</v>
      </c>
      <c r="J31" s="186">
        <v>1.1251128928619021E-220</v>
      </c>
    </row>
    <row r="32" spans="1:10" x14ac:dyDescent="0.2">
      <c r="A32" s="15"/>
      <c r="B32"/>
      <c r="C32"/>
      <c r="D32"/>
      <c r="E32"/>
      <c r="F32"/>
      <c r="G32"/>
      <c r="I32" s="60"/>
      <c r="J32" s="187"/>
    </row>
    <row r="33" spans="1:11" x14ac:dyDescent="0.2">
      <c r="A33" s="14" t="s">
        <v>39</v>
      </c>
      <c r="B33"/>
      <c r="C33"/>
      <c r="D33"/>
      <c r="E33"/>
      <c r="F33"/>
      <c r="G33"/>
      <c r="I33" s="60"/>
      <c r="J33" s="187"/>
    </row>
    <row r="34" spans="1:11" x14ac:dyDescent="0.2">
      <c r="A34" s="15" t="s">
        <v>40</v>
      </c>
      <c r="B34" s="16">
        <v>243.55634995118399</v>
      </c>
      <c r="C34" s="42">
        <v>1.6312249682764499</v>
      </c>
      <c r="D34" s="16">
        <v>273.87693201530197</v>
      </c>
      <c r="E34" s="42">
        <v>1.1479849727679201</v>
      </c>
      <c r="F34" s="16">
        <v>309.616055177276</v>
      </c>
      <c r="G34" s="42">
        <v>1.09059234402758</v>
      </c>
      <c r="H34" s="54">
        <f>F34-B34</f>
        <v>66.059705226092007</v>
      </c>
      <c r="I34" s="57">
        <v>1.8596551788646001</v>
      </c>
      <c r="J34" s="186">
        <v>2.6495524013665387E-276</v>
      </c>
    </row>
    <row r="35" spans="1:11" x14ac:dyDescent="0.2">
      <c r="A35" s="15" t="s">
        <v>41</v>
      </c>
      <c r="B35" s="16">
        <v>224.914762239401</v>
      </c>
      <c r="C35" s="42">
        <v>1.77615986386525</v>
      </c>
      <c r="D35" s="16">
        <v>262.17253018944501</v>
      </c>
      <c r="E35" s="42">
        <v>1.50799937592843</v>
      </c>
      <c r="F35" s="16">
        <v>286.31063299029501</v>
      </c>
      <c r="G35" s="42">
        <v>1.64748421536084</v>
      </c>
      <c r="H35" s="54">
        <f>F35-B35</f>
        <v>61.395870750894005</v>
      </c>
      <c r="I35" s="57">
        <v>2.4982011952226602</v>
      </c>
      <c r="J35" s="186">
        <v>2.2898341927400415E-133</v>
      </c>
    </row>
    <row r="36" spans="1:11" x14ac:dyDescent="0.2">
      <c r="A36" s="15" t="s">
        <v>42</v>
      </c>
      <c r="B36" s="16">
        <v>225.79627149682699</v>
      </c>
      <c r="C36" s="42">
        <v>2.85869455437191</v>
      </c>
      <c r="D36" s="16">
        <v>265.33804964523199</v>
      </c>
      <c r="E36" s="42">
        <v>2.0704453945262302</v>
      </c>
      <c r="F36" s="16">
        <v>288.14352318482702</v>
      </c>
      <c r="G36" s="42">
        <v>2.0578009393991401</v>
      </c>
      <c r="H36" s="54">
        <f>F36-B36</f>
        <v>62.347251688000028</v>
      </c>
      <c r="I36" s="57">
        <v>2.8055856916544002</v>
      </c>
      <c r="J36" s="186">
        <v>2.2663516808940596E-109</v>
      </c>
    </row>
    <row r="37" spans="1:11" x14ac:dyDescent="0.2">
      <c r="A37" s="15" t="s">
        <v>43</v>
      </c>
      <c r="B37" s="16">
        <v>224.95403064957</v>
      </c>
      <c r="C37" s="42">
        <v>1.7194846086853499</v>
      </c>
      <c r="D37" s="16">
        <v>262.26971046398597</v>
      </c>
      <c r="E37" s="42">
        <v>1.46805289268619</v>
      </c>
      <c r="F37" s="16">
        <v>286.36007782387298</v>
      </c>
      <c r="G37" s="42">
        <v>1.5997789845206101</v>
      </c>
      <c r="H37" s="54">
        <f>F37-B37</f>
        <v>61.406047174302984</v>
      </c>
      <c r="I37" s="57">
        <v>2.4333073532034901</v>
      </c>
      <c r="J37" s="186">
        <v>1.6366025163635867E-140</v>
      </c>
    </row>
    <row r="38" spans="1:11" x14ac:dyDescent="0.2">
      <c r="A38" s="20"/>
      <c r="B38"/>
      <c r="C38"/>
      <c r="D38"/>
      <c r="E38"/>
      <c r="F38"/>
      <c r="G38"/>
      <c r="I38" s="60"/>
      <c r="J38" s="187"/>
    </row>
    <row r="39" spans="1:11" x14ac:dyDescent="0.2">
      <c r="A39" s="14" t="s">
        <v>44</v>
      </c>
      <c r="B39" s="64">
        <f>AVERAGE(B12:B19,B20:B31,B34,B37)</f>
        <v>236.57550003460301</v>
      </c>
      <c r="C39" s="143">
        <f>SQRT(SUMSQ(C12:C19,C20:C31,C34,C37)/(COUNT(C12:C19,C20:C31,C34,C37)*COUNT(C12:C19,C20:C31,C34,C37)))</f>
        <v>0.39708410309447945</v>
      </c>
      <c r="D39" s="64">
        <f>AVERAGE(D12:D19,D20:D31,D34,D37)</f>
        <v>267.85123871154559</v>
      </c>
      <c r="E39" s="143">
        <f>SQRT(SUMSQ(E12:E19,E20:E31,E34,E37)/(COUNT(E12:E19,E20:E31,E34,E37)*COUNT(E12:E19,E20:E31,E34,E37)))</f>
        <v>0.25611614171341074</v>
      </c>
      <c r="F39" s="64">
        <f>AVERAGE(F12:F19,F20:F31,F34,F37)</f>
        <v>296.30450954822277</v>
      </c>
      <c r="G39" s="143">
        <f>SQRT(SUMSQ(G12:G19,G20:G31,G34,G37)/(COUNT(G12:G19,G20:G31,G34,G37)*COUNT(G12:G19,G20:G31,G34,G37)))</f>
        <v>0.29433874827794715</v>
      </c>
      <c r="H39" s="64">
        <f>F39-B39</f>
        <v>59.729009513619758</v>
      </c>
      <c r="I39" s="213">
        <f>SQRT(SUMSQ(I12:I19,I20:I31,I34,I37)/(COUNT(I12:I19,I20:I31,I34,I37)*COUNT(I12:I19,I20:I31,I34,I37)))</f>
        <v>0.48555266208191256</v>
      </c>
      <c r="J39" s="206">
        <f>TDIST(ABS(H39)/I39,100000,2)</f>
        <v>0</v>
      </c>
    </row>
    <row r="40" spans="1:11" x14ac:dyDescent="0.2">
      <c r="A40" s="31"/>
      <c r="B40" s="122"/>
      <c r="C40" s="122"/>
      <c r="D40" s="122"/>
      <c r="E40" s="122"/>
      <c r="F40" s="122"/>
      <c r="G40" s="122"/>
      <c r="H40" s="120"/>
      <c r="I40" s="214"/>
      <c r="J40" s="215"/>
    </row>
    <row r="41" spans="1:11" x14ac:dyDescent="0.2">
      <c r="A41" s="25" t="s">
        <v>45</v>
      </c>
      <c r="B41" s="7"/>
      <c r="C41" s="7"/>
      <c r="D41" s="7"/>
      <c r="E41" s="7"/>
      <c r="F41" s="7"/>
      <c r="G41" s="7"/>
      <c r="H41" s="6"/>
      <c r="I41" s="65"/>
      <c r="J41" s="187"/>
    </row>
    <row r="42" spans="1:11" ht="12.75" customHeight="1" x14ac:dyDescent="0.2">
      <c r="A42" s="15" t="s">
        <v>68</v>
      </c>
      <c r="B42" s="27">
        <v>236.183221444038</v>
      </c>
      <c r="C42" s="174">
        <v>2.0805678448207199</v>
      </c>
      <c r="D42" s="27">
        <v>264.904233116824</v>
      </c>
      <c r="E42" s="174">
        <v>1.21466260287225</v>
      </c>
      <c r="F42" s="27">
        <v>283.62522541583297</v>
      </c>
      <c r="G42" s="174">
        <v>1.1827030802494001</v>
      </c>
      <c r="H42" s="64">
        <f>F42-B42</f>
        <v>47.442003971794975</v>
      </c>
      <c r="I42" s="213">
        <v>2.26647748309728</v>
      </c>
      <c r="J42" s="186">
        <v>3.2910327717692534E-97</v>
      </c>
    </row>
    <row r="43" spans="1:11" ht="12.75" customHeight="1" x14ac:dyDescent="0.2">
      <c r="A43" s="26" t="s">
        <v>316</v>
      </c>
      <c r="B43" s="22">
        <v>241.880437805448</v>
      </c>
      <c r="C43" s="45">
        <v>6.04426027928029</v>
      </c>
      <c r="D43" s="22">
        <v>267.25964251641301</v>
      </c>
      <c r="E43" s="45">
        <v>3.2540223264897898</v>
      </c>
      <c r="F43" s="22">
        <v>274.54619898035799</v>
      </c>
      <c r="G43" s="45">
        <v>2.6664027619003798</v>
      </c>
      <c r="H43" s="22">
        <v>32.665761174909989</v>
      </c>
      <c r="I43" s="61">
        <v>5.3444976318885802</v>
      </c>
      <c r="J43" s="161">
        <v>9.8368679157026251E-10</v>
      </c>
    </row>
    <row r="44" spans="1:11" ht="105" customHeight="1" x14ac:dyDescent="0.2">
      <c r="A44" s="252" t="s">
        <v>47</v>
      </c>
      <c r="B44" s="252"/>
      <c r="C44" s="252"/>
      <c r="D44" s="252"/>
      <c r="E44" s="252"/>
      <c r="F44" s="252"/>
      <c r="G44" s="252"/>
      <c r="H44" s="252"/>
      <c r="I44" s="252"/>
      <c r="J44" s="252"/>
    </row>
    <row r="45" spans="1:11" ht="72" customHeight="1" x14ac:dyDescent="0.2">
      <c r="A45" s="252" t="s">
        <v>317</v>
      </c>
      <c r="B45" s="252"/>
      <c r="C45" s="252"/>
      <c r="D45" s="252"/>
      <c r="E45" s="252"/>
      <c r="F45" s="252"/>
      <c r="G45" s="252"/>
      <c r="H45" s="252"/>
      <c r="I45" s="252"/>
      <c r="J45" s="252"/>
      <c r="K45" s="149"/>
    </row>
    <row r="46" spans="1:11" x14ac:dyDescent="0.2">
      <c r="A46" s="28" t="s">
        <v>69</v>
      </c>
      <c r="B46" s="32"/>
      <c r="C46" s="32"/>
      <c r="D46" s="32"/>
      <c r="E46" s="32"/>
      <c r="F46" s="32"/>
      <c r="G46" s="32"/>
      <c r="H46" s="32"/>
    </row>
    <row r="47" spans="1:11" ht="24.75" customHeight="1" x14ac:dyDescent="0.2">
      <c r="A47" s="276" t="s">
        <v>70</v>
      </c>
      <c r="B47" s="276"/>
      <c r="C47" s="276"/>
      <c r="D47" s="276"/>
      <c r="E47" s="276"/>
      <c r="F47" s="276"/>
      <c r="G47" s="276"/>
      <c r="H47" s="276"/>
      <c r="I47" s="276"/>
      <c r="J47" s="276"/>
    </row>
    <row r="48" spans="1:11" x14ac:dyDescent="0.2">
      <c r="A48" s="276"/>
      <c r="B48" s="276"/>
      <c r="C48" s="276"/>
      <c r="D48" s="276"/>
      <c r="E48" s="276"/>
      <c r="F48" s="276"/>
      <c r="G48" s="276"/>
      <c r="H48" s="276"/>
      <c r="I48" s="276"/>
      <c r="J48" s="276"/>
    </row>
    <row r="49" spans="1:10" x14ac:dyDescent="0.2">
      <c r="A49" s="28" t="s">
        <v>48</v>
      </c>
    </row>
    <row r="52" spans="1:10" x14ac:dyDescent="0.2">
      <c r="A52"/>
      <c r="B52"/>
      <c r="C52"/>
      <c r="D52"/>
      <c r="E52"/>
      <c r="F52"/>
      <c r="G52"/>
      <c r="H52"/>
      <c r="I52"/>
      <c r="J52"/>
    </row>
    <row r="53" spans="1:10" x14ac:dyDescent="0.2">
      <c r="A53"/>
      <c r="B53"/>
      <c r="C53"/>
      <c r="D53"/>
      <c r="E53"/>
      <c r="F53"/>
      <c r="G53"/>
      <c r="H53"/>
      <c r="I53"/>
      <c r="J53"/>
    </row>
    <row r="54" spans="1:10" x14ac:dyDescent="0.2">
      <c r="A54"/>
      <c r="B54"/>
      <c r="C54"/>
      <c r="D54"/>
      <c r="E54"/>
      <c r="F54"/>
      <c r="G54"/>
      <c r="H54"/>
      <c r="I54"/>
      <c r="J54"/>
    </row>
    <row r="55" spans="1:10" x14ac:dyDescent="0.2">
      <c r="A55"/>
      <c r="B55"/>
      <c r="C55"/>
      <c r="D55"/>
      <c r="E55"/>
      <c r="F55"/>
      <c r="G55"/>
      <c r="H55"/>
      <c r="I55"/>
      <c r="J55"/>
    </row>
  </sheetData>
  <mergeCells count="8">
    <mergeCell ref="A47:J48"/>
    <mergeCell ref="A2:M4"/>
    <mergeCell ref="B8:C8"/>
    <mergeCell ref="D8:E8"/>
    <mergeCell ref="F8:G8"/>
    <mergeCell ref="H8:J8"/>
    <mergeCell ref="A44:J44"/>
    <mergeCell ref="A45:J45"/>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A1:AM51"/>
  <sheetViews>
    <sheetView zoomScaleNormal="100" workbookViewId="0">
      <selection activeCell="K43" sqref="K43"/>
    </sheetView>
  </sheetViews>
  <sheetFormatPr defaultRowHeight="12.75" x14ac:dyDescent="0.2"/>
  <cols>
    <col min="1" max="1" width="16.7109375" style="1" customWidth="1"/>
    <col min="2" max="11" width="5.7109375" style="1" customWidth="1"/>
    <col min="12" max="13" width="9.140625" style="1"/>
    <col min="14" max="14" width="16.7109375" style="1" customWidth="1"/>
    <col min="15" max="24" width="5.28515625" style="1" customWidth="1"/>
    <col min="25" max="26" width="9.140625" style="1"/>
    <col min="27" max="27" width="16.7109375" style="1" customWidth="1"/>
    <col min="28" max="37" width="5.140625" style="1" customWidth="1"/>
    <col min="38" max="16384" width="9.140625" style="1"/>
  </cols>
  <sheetData>
    <row r="1" spans="1:39" x14ac:dyDescent="0.2">
      <c r="A1" s="2" t="s">
        <v>53</v>
      </c>
      <c r="C1" s="2"/>
      <c r="F1" s="2"/>
      <c r="G1" s="2"/>
      <c r="N1" s="2" t="str">
        <f>A1</f>
        <v>Table A3.10 (L)</v>
      </c>
      <c r="O1" s="2"/>
      <c r="P1" s="2"/>
      <c r="Q1" s="2"/>
      <c r="R1" s="2"/>
      <c r="S1" s="2"/>
      <c r="T1" s="2"/>
      <c r="U1" s="2"/>
      <c r="V1" s="2"/>
      <c r="W1" s="2"/>
      <c r="X1" s="2"/>
      <c r="AA1" s="2" t="str">
        <f>A1</f>
        <v>Table A3.10 (L)</v>
      </c>
      <c r="AB1" s="2"/>
      <c r="AC1" s="2"/>
      <c r="AD1" s="2"/>
      <c r="AE1" s="2"/>
      <c r="AF1" s="2"/>
      <c r="AG1" s="2"/>
      <c r="AH1" s="2"/>
      <c r="AI1" s="2"/>
      <c r="AJ1" s="2"/>
      <c r="AK1" s="2"/>
    </row>
    <row r="2" spans="1:39" ht="12.75" customHeight="1" x14ac:dyDescent="0.2">
      <c r="A2" s="249" t="s">
        <v>54</v>
      </c>
      <c r="B2" s="249"/>
      <c r="C2" s="249"/>
      <c r="D2" s="249"/>
      <c r="E2" s="249"/>
      <c r="F2" s="249"/>
      <c r="G2" s="249"/>
      <c r="H2" s="249"/>
      <c r="I2" s="249"/>
      <c r="J2" s="249"/>
      <c r="K2" s="249"/>
      <c r="L2" s="249"/>
      <c r="M2" s="249"/>
      <c r="N2" s="249" t="str">
        <f>$A$2</f>
        <v>Percentage of adults at each proficiency level in literacy, by level of educational attainment</v>
      </c>
      <c r="O2" s="249"/>
      <c r="P2" s="249"/>
      <c r="Q2" s="249"/>
      <c r="R2" s="249"/>
      <c r="S2" s="249"/>
      <c r="T2" s="249"/>
      <c r="U2" s="249"/>
      <c r="V2" s="249"/>
      <c r="W2" s="249"/>
      <c r="X2" s="249"/>
      <c r="Y2" s="249"/>
      <c r="Z2" s="249"/>
      <c r="AA2" s="249" t="str">
        <f>$A$2</f>
        <v>Percentage of adults at each proficiency level in literacy, by level of educational attainment</v>
      </c>
      <c r="AB2" s="249"/>
      <c r="AC2" s="249"/>
      <c r="AD2" s="249"/>
      <c r="AE2" s="249"/>
      <c r="AF2" s="249"/>
      <c r="AG2" s="249"/>
      <c r="AH2" s="249"/>
      <c r="AI2" s="249"/>
      <c r="AJ2" s="249"/>
      <c r="AK2" s="249"/>
      <c r="AL2" s="249"/>
      <c r="AM2" s="249"/>
    </row>
    <row r="3" spans="1:39" x14ac:dyDescent="0.2">
      <c r="A3" s="249"/>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row>
    <row r="4" spans="1:39"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row>
    <row r="5" spans="1:39" x14ac:dyDescent="0.2">
      <c r="A5" s="30" t="s">
        <v>55</v>
      </c>
      <c r="B5" s="30"/>
      <c r="C5" s="30"/>
      <c r="D5" s="30"/>
      <c r="M5" s="30"/>
      <c r="N5" s="30" t="s">
        <v>56</v>
      </c>
      <c r="O5" s="30"/>
      <c r="P5" s="30"/>
      <c r="Q5" s="30"/>
      <c r="R5" s="30"/>
      <c r="S5" s="30"/>
      <c r="T5" s="30"/>
      <c r="U5" s="30"/>
      <c r="V5" s="30"/>
      <c r="W5" s="30"/>
      <c r="X5" s="30"/>
      <c r="AA5" s="30" t="s">
        <v>57</v>
      </c>
      <c r="AB5" s="30"/>
      <c r="AC5" s="30"/>
      <c r="AD5" s="30"/>
      <c r="AE5" s="30"/>
      <c r="AF5" s="30"/>
      <c r="AG5" s="30"/>
      <c r="AH5" s="30"/>
      <c r="AI5" s="30"/>
      <c r="AJ5" s="30"/>
      <c r="AK5" s="30"/>
    </row>
    <row r="6" spans="1:39" customFormat="1" x14ac:dyDescent="0.2">
      <c r="E6" s="1"/>
      <c r="J6" s="1"/>
    </row>
    <row r="7" spans="1:39" ht="15" x14ac:dyDescent="0.25">
      <c r="A7" s="5"/>
      <c r="B7" s="265" t="s">
        <v>58</v>
      </c>
      <c r="C7" s="266"/>
      <c r="D7" s="266"/>
      <c r="E7" s="266"/>
      <c r="F7" s="266"/>
      <c r="G7" s="266"/>
      <c r="H7" s="266"/>
      <c r="I7" s="266"/>
      <c r="J7" s="266"/>
      <c r="K7" s="267"/>
      <c r="N7" s="5"/>
      <c r="O7" s="265" t="s">
        <v>59</v>
      </c>
      <c r="P7" s="266"/>
      <c r="Q7" s="266"/>
      <c r="R7" s="266"/>
      <c r="S7" s="266"/>
      <c r="T7" s="266"/>
      <c r="U7" s="266"/>
      <c r="V7" s="266"/>
      <c r="W7" s="266"/>
      <c r="X7" s="267"/>
      <c r="AA7" s="5"/>
      <c r="AB7" s="265" t="s">
        <v>60</v>
      </c>
      <c r="AC7" s="266"/>
      <c r="AD7" s="266"/>
      <c r="AE7" s="266"/>
      <c r="AF7" s="266"/>
      <c r="AG7" s="266"/>
      <c r="AH7" s="266"/>
      <c r="AI7" s="266"/>
      <c r="AJ7" s="266"/>
      <c r="AK7" s="267"/>
    </row>
    <row r="8" spans="1:39" ht="24" customHeight="1" x14ac:dyDescent="0.2">
      <c r="A8"/>
      <c r="B8" s="250" t="s">
        <v>61</v>
      </c>
      <c r="C8" s="251"/>
      <c r="D8" s="250" t="s">
        <v>62</v>
      </c>
      <c r="E8" s="251"/>
      <c r="F8" s="250" t="s">
        <v>63</v>
      </c>
      <c r="G8" s="251"/>
      <c r="H8" s="250" t="s">
        <v>64</v>
      </c>
      <c r="I8" s="251"/>
      <c r="J8" s="250" t="s">
        <v>65</v>
      </c>
      <c r="K8" s="251"/>
      <c r="N8"/>
      <c r="O8" s="250" t="s">
        <v>61</v>
      </c>
      <c r="P8" s="251"/>
      <c r="Q8" s="250" t="s">
        <v>62</v>
      </c>
      <c r="R8" s="251"/>
      <c r="S8" s="250" t="s">
        <v>63</v>
      </c>
      <c r="T8" s="251"/>
      <c r="U8" s="250" t="s">
        <v>64</v>
      </c>
      <c r="V8" s="251"/>
      <c r="W8" s="250" t="s">
        <v>65</v>
      </c>
      <c r="X8" s="251"/>
      <c r="AA8"/>
      <c r="AB8" s="250" t="s">
        <v>61</v>
      </c>
      <c r="AC8" s="251"/>
      <c r="AD8" s="250" t="s">
        <v>62</v>
      </c>
      <c r="AE8" s="251"/>
      <c r="AF8" s="250" t="s">
        <v>63</v>
      </c>
      <c r="AG8" s="251"/>
      <c r="AH8" s="250" t="s">
        <v>64</v>
      </c>
      <c r="AI8" s="251"/>
      <c r="AJ8" s="250" t="s">
        <v>65</v>
      </c>
      <c r="AK8" s="251"/>
    </row>
    <row r="9" spans="1:39" s="11" customFormat="1" ht="20.25" customHeight="1" x14ac:dyDescent="0.2">
      <c r="A9" s="8"/>
      <c r="B9" s="34" t="s">
        <v>66</v>
      </c>
      <c r="C9" s="35" t="s">
        <v>67</v>
      </c>
      <c r="D9" s="34" t="s">
        <v>66</v>
      </c>
      <c r="E9" s="35" t="s">
        <v>67</v>
      </c>
      <c r="F9" s="34" t="s">
        <v>66</v>
      </c>
      <c r="G9" s="35" t="s">
        <v>67</v>
      </c>
      <c r="H9" s="34" t="s">
        <v>66</v>
      </c>
      <c r="I9" s="35" t="s">
        <v>67</v>
      </c>
      <c r="J9" s="34" t="s">
        <v>66</v>
      </c>
      <c r="K9" s="35" t="s">
        <v>67</v>
      </c>
      <c r="N9" s="8"/>
      <c r="O9" s="34" t="s">
        <v>66</v>
      </c>
      <c r="P9" s="35" t="s">
        <v>67</v>
      </c>
      <c r="Q9" s="34" t="s">
        <v>66</v>
      </c>
      <c r="R9" s="35" t="s">
        <v>67</v>
      </c>
      <c r="S9" s="34" t="s">
        <v>66</v>
      </c>
      <c r="T9" s="35" t="s">
        <v>67</v>
      </c>
      <c r="U9" s="34" t="s">
        <v>66</v>
      </c>
      <c r="V9" s="35" t="s">
        <v>67</v>
      </c>
      <c r="W9" s="34" t="s">
        <v>66</v>
      </c>
      <c r="X9" s="35" t="s">
        <v>67</v>
      </c>
      <c r="AA9" s="8"/>
      <c r="AB9" s="34" t="s">
        <v>66</v>
      </c>
      <c r="AC9" s="35" t="s">
        <v>67</v>
      </c>
      <c r="AD9" s="34" t="s">
        <v>66</v>
      </c>
      <c r="AE9" s="35" t="s">
        <v>67</v>
      </c>
      <c r="AF9" s="34" t="s">
        <v>66</v>
      </c>
      <c r="AG9" s="35" t="s">
        <v>67</v>
      </c>
      <c r="AH9" s="34" t="s">
        <v>66</v>
      </c>
      <c r="AI9" s="35" t="s">
        <v>67</v>
      </c>
      <c r="AJ9" s="34" t="s">
        <v>66</v>
      </c>
      <c r="AK9" s="35" t="s">
        <v>67</v>
      </c>
    </row>
    <row r="10" spans="1:39" x14ac:dyDescent="0.2">
      <c r="A10" s="12" t="s">
        <v>16</v>
      </c>
      <c r="B10" s="36"/>
      <c r="C10" s="36"/>
      <c r="D10" s="36"/>
      <c r="E10" s="36"/>
      <c r="F10" s="36"/>
      <c r="G10" s="36"/>
      <c r="H10" s="36"/>
      <c r="I10" s="36"/>
      <c r="J10" s="36"/>
      <c r="K10" s="37"/>
      <c r="M10" s="38"/>
      <c r="N10" s="39" t="s">
        <v>16</v>
      </c>
      <c r="O10" s="36"/>
      <c r="P10" s="36"/>
      <c r="Q10" s="36"/>
      <c r="R10" s="36"/>
      <c r="S10" s="36"/>
      <c r="T10" s="36"/>
      <c r="U10" s="36"/>
      <c r="V10" s="36"/>
      <c r="W10" s="36"/>
      <c r="X10" s="40"/>
      <c r="Z10" s="38"/>
      <c r="AA10" s="39" t="s">
        <v>16</v>
      </c>
      <c r="AB10" s="36"/>
      <c r="AC10" s="36"/>
      <c r="AD10" s="36"/>
      <c r="AE10" s="36"/>
      <c r="AF10" s="36"/>
      <c r="AG10" s="36"/>
      <c r="AH10" s="36"/>
      <c r="AI10" s="36"/>
      <c r="AJ10" s="36"/>
      <c r="AK10" s="40"/>
    </row>
    <row r="11" spans="1:39" x14ac:dyDescent="0.2">
      <c r="A11" s="14" t="s">
        <v>17</v>
      </c>
      <c r="B11"/>
      <c r="C11"/>
      <c r="D11"/>
      <c r="E11"/>
      <c r="F11"/>
      <c r="G11"/>
      <c r="H11"/>
      <c r="I11"/>
      <c r="J11"/>
      <c r="K11" s="13"/>
      <c r="M11" s="38"/>
      <c r="N11" s="41" t="s">
        <v>17</v>
      </c>
      <c r="O11"/>
      <c r="P11"/>
      <c r="Q11"/>
      <c r="R11"/>
      <c r="S11"/>
      <c r="T11"/>
      <c r="U11"/>
      <c r="V11"/>
      <c r="W11"/>
      <c r="X11" s="13"/>
      <c r="Z11" s="38"/>
      <c r="AA11" s="41" t="s">
        <v>17</v>
      </c>
      <c r="AB11"/>
      <c r="AC11"/>
      <c r="AD11"/>
      <c r="AE11"/>
      <c r="AF11"/>
      <c r="AG11"/>
      <c r="AH11"/>
      <c r="AI11"/>
      <c r="AJ11"/>
      <c r="AK11" s="13"/>
    </row>
    <row r="12" spans="1:39" x14ac:dyDescent="0.2">
      <c r="A12" s="15" t="s">
        <v>18</v>
      </c>
      <c r="B12" s="16">
        <v>7.9581292597351396</v>
      </c>
      <c r="C12" s="42">
        <v>0.79848292185975001</v>
      </c>
      <c r="D12" s="16">
        <v>17.6186910401501</v>
      </c>
      <c r="E12" s="42">
        <v>1.4307768577806099</v>
      </c>
      <c r="F12" s="16">
        <v>39.144845596823401</v>
      </c>
      <c r="G12" s="42">
        <v>1.8089665429269699</v>
      </c>
      <c r="H12" s="16">
        <v>29.480998056678899</v>
      </c>
      <c r="I12" s="42">
        <v>1.5503991153341901</v>
      </c>
      <c r="J12" s="16">
        <v>5.3108809810580997</v>
      </c>
      <c r="K12" s="43">
        <v>0.79755663644642105</v>
      </c>
      <c r="L12" s="44"/>
      <c r="M12" s="38"/>
      <c r="N12" s="28" t="s">
        <v>18</v>
      </c>
      <c r="O12" s="16">
        <v>1.68065213998426</v>
      </c>
      <c r="P12" s="42">
        <v>0.29748153748544298</v>
      </c>
      <c r="Q12" s="16">
        <v>8.6623957247232699</v>
      </c>
      <c r="R12" s="42">
        <v>0.80891565847102997</v>
      </c>
      <c r="S12" s="16">
        <v>31.413083151005601</v>
      </c>
      <c r="T12" s="42">
        <v>1.5222163345759501</v>
      </c>
      <c r="U12" s="16">
        <v>43.450204246220501</v>
      </c>
      <c r="V12" s="42">
        <v>1.47287719874414</v>
      </c>
      <c r="W12" s="16">
        <v>14.5433445896665</v>
      </c>
      <c r="X12" s="43">
        <v>1.3848401628251199</v>
      </c>
      <c r="Y12" s="44"/>
      <c r="Z12" s="38"/>
      <c r="AA12" s="28" t="s">
        <v>18</v>
      </c>
      <c r="AB12" s="16">
        <v>0.952145633199181</v>
      </c>
      <c r="AC12" s="42">
        <v>0.28785799215728303</v>
      </c>
      <c r="AD12" s="16">
        <v>3.9623543578036999</v>
      </c>
      <c r="AE12" s="42">
        <v>0.57015982912171503</v>
      </c>
      <c r="AF12" s="16">
        <v>19.5944324272815</v>
      </c>
      <c r="AG12" s="42">
        <v>1.45440463813416</v>
      </c>
      <c r="AH12" s="16">
        <v>44.800035532231099</v>
      </c>
      <c r="AI12" s="42">
        <v>1.94587477557397</v>
      </c>
      <c r="AJ12" s="16">
        <v>30.6453348899479</v>
      </c>
      <c r="AK12" s="43">
        <v>1.3898310169721</v>
      </c>
      <c r="AL12" s="44"/>
    </row>
    <row r="13" spans="1:39" ht="12.75" customHeight="1" x14ac:dyDescent="0.2">
      <c r="A13" s="15" t="s">
        <v>19</v>
      </c>
      <c r="B13" s="16">
        <v>6.7962869887664397</v>
      </c>
      <c r="C13" s="42">
        <v>1.0894068730072399</v>
      </c>
      <c r="D13" s="16">
        <v>24.230167799533501</v>
      </c>
      <c r="E13" s="42">
        <v>1.65292713666696</v>
      </c>
      <c r="F13" s="16">
        <v>42.843252425153899</v>
      </c>
      <c r="G13" s="42">
        <v>2.0634727754541999</v>
      </c>
      <c r="H13" s="16">
        <v>23.8863434833757</v>
      </c>
      <c r="I13" s="42">
        <v>1.9510580314017401</v>
      </c>
      <c r="J13" s="16">
        <v>2.24394930317046</v>
      </c>
      <c r="K13" s="43">
        <v>0.57203720428217197</v>
      </c>
      <c r="L13" s="44"/>
      <c r="M13" s="38"/>
      <c r="N13" s="28" t="s">
        <v>19</v>
      </c>
      <c r="O13" s="16">
        <v>1.4559071868491</v>
      </c>
      <c r="P13" s="42">
        <v>0.29625758213207098</v>
      </c>
      <c r="Q13" s="16">
        <v>11.536729937459199</v>
      </c>
      <c r="R13" s="42">
        <v>0.78792168182339795</v>
      </c>
      <c r="S13" s="16">
        <v>39.919764290163002</v>
      </c>
      <c r="T13" s="42">
        <v>1.2299391661557699</v>
      </c>
      <c r="U13" s="16">
        <v>39.736307761743397</v>
      </c>
      <c r="V13" s="42">
        <v>1.25017993333264</v>
      </c>
      <c r="W13" s="16">
        <v>7.3512908237852699</v>
      </c>
      <c r="X13" s="43">
        <v>0.58761090176401598</v>
      </c>
      <c r="Y13" s="44"/>
      <c r="Z13" s="38"/>
      <c r="AA13" s="28" t="s">
        <v>19</v>
      </c>
      <c r="AB13" s="16">
        <v>0.39919166997828098</v>
      </c>
      <c r="AC13" s="42">
        <v>0.22809746537574399</v>
      </c>
      <c r="AD13" s="16">
        <v>3.4536092423957698</v>
      </c>
      <c r="AE13" s="42">
        <v>0.85801842712395104</v>
      </c>
      <c r="AF13" s="16">
        <v>23.740326494143201</v>
      </c>
      <c r="AG13" s="42">
        <v>1.72125918575127</v>
      </c>
      <c r="AH13" s="16">
        <v>50.860015142139098</v>
      </c>
      <c r="AI13" s="42">
        <v>1.8921691894995101</v>
      </c>
      <c r="AJ13" s="16">
        <v>21.546857451343602</v>
      </c>
      <c r="AK13" s="43">
        <v>1.4174008705137999</v>
      </c>
      <c r="AL13" s="44"/>
    </row>
    <row r="14" spans="1:39" x14ac:dyDescent="0.2">
      <c r="A14" s="15" t="s">
        <v>20</v>
      </c>
      <c r="B14" s="16">
        <v>14.0059454379822</v>
      </c>
      <c r="C14" s="42">
        <v>1.0715390175395001</v>
      </c>
      <c r="D14" s="16">
        <v>27.458135039444901</v>
      </c>
      <c r="E14" s="42">
        <v>1.69680655803563</v>
      </c>
      <c r="F14" s="16">
        <v>36.5986186127978</v>
      </c>
      <c r="G14" s="42">
        <v>2.2556769338514</v>
      </c>
      <c r="H14" s="16">
        <v>19.6453523261989</v>
      </c>
      <c r="I14" s="42">
        <v>1.30460076234308</v>
      </c>
      <c r="J14" s="16">
        <v>2.2629154706889199</v>
      </c>
      <c r="K14" s="43">
        <v>0.65471986727610398</v>
      </c>
      <c r="L14" s="44"/>
      <c r="M14" s="38"/>
      <c r="N14" s="28" t="s">
        <v>20</v>
      </c>
      <c r="O14" s="16">
        <v>3.0631086826871501</v>
      </c>
      <c r="P14" s="42">
        <v>0.38861385212190203</v>
      </c>
      <c r="Q14" s="16">
        <v>13.404571533662001</v>
      </c>
      <c r="R14" s="42">
        <v>0.71963457164051203</v>
      </c>
      <c r="S14" s="16">
        <v>37.220366058962597</v>
      </c>
      <c r="T14" s="42">
        <v>0.98355608098184899</v>
      </c>
      <c r="U14" s="16">
        <v>37.588248760329897</v>
      </c>
      <c r="V14" s="42">
        <v>1.0451920240349799</v>
      </c>
      <c r="W14" s="16">
        <v>8.6968743519376108</v>
      </c>
      <c r="X14" s="43">
        <v>0.64198608165308202</v>
      </c>
      <c r="Y14" s="44"/>
      <c r="Z14" s="38"/>
      <c r="AA14" s="28" t="s">
        <v>20</v>
      </c>
      <c r="AB14" s="16">
        <v>1.25292249329478</v>
      </c>
      <c r="AC14" s="42">
        <v>0.21450886273956901</v>
      </c>
      <c r="AD14" s="16">
        <v>7.33680022950373</v>
      </c>
      <c r="AE14" s="42">
        <v>0.501549633264323</v>
      </c>
      <c r="AF14" s="16">
        <v>26.087448698818001</v>
      </c>
      <c r="AG14" s="42">
        <v>0.700763852401321</v>
      </c>
      <c r="AH14" s="16">
        <v>43.394965321833901</v>
      </c>
      <c r="AI14" s="42">
        <v>0.98283131318794303</v>
      </c>
      <c r="AJ14" s="16">
        <v>21.923987189982</v>
      </c>
      <c r="AK14" s="43">
        <v>0.88911016720903602</v>
      </c>
      <c r="AL14" s="44"/>
    </row>
    <row r="15" spans="1:39" x14ac:dyDescent="0.2">
      <c r="A15" s="15" t="s">
        <v>21</v>
      </c>
      <c r="B15" s="16">
        <v>4.6041959530638898</v>
      </c>
      <c r="C15" s="42">
        <v>1.2148786545169299</v>
      </c>
      <c r="D15" s="16">
        <v>19.2023073329247</v>
      </c>
      <c r="E15" s="42">
        <v>2.7853913377051001</v>
      </c>
      <c r="F15" s="16">
        <v>41.538853910467203</v>
      </c>
      <c r="G15" s="42">
        <v>3.8209137918733398</v>
      </c>
      <c r="H15" s="16">
        <v>30.497979091476399</v>
      </c>
      <c r="I15" s="42">
        <v>3.35100373406036</v>
      </c>
      <c r="J15" s="16">
        <v>4.15666371206785</v>
      </c>
      <c r="K15" s="43">
        <v>1.6824232722583301</v>
      </c>
      <c r="L15" s="44"/>
      <c r="M15" s="38"/>
      <c r="N15" s="28" t="s">
        <v>21</v>
      </c>
      <c r="O15" s="16">
        <v>1.2287468220102</v>
      </c>
      <c r="P15" s="42">
        <v>0.37451072979911298</v>
      </c>
      <c r="Q15" s="16">
        <v>10.441175174919699</v>
      </c>
      <c r="R15" s="42">
        <v>1.02785372707183</v>
      </c>
      <c r="S15" s="16">
        <v>41.941800645476803</v>
      </c>
      <c r="T15" s="42">
        <v>2.1549921651902699</v>
      </c>
      <c r="U15" s="16">
        <v>40.412747726337102</v>
      </c>
      <c r="V15" s="42">
        <v>1.7679727862169099</v>
      </c>
      <c r="W15" s="16">
        <v>5.9755296312562303</v>
      </c>
      <c r="X15" s="43">
        <v>0.76794056793256904</v>
      </c>
      <c r="Y15" s="44"/>
      <c r="Z15" s="38"/>
      <c r="AA15" s="28" t="s">
        <v>21</v>
      </c>
      <c r="AB15" s="16">
        <v>0</v>
      </c>
      <c r="AC15" s="42">
        <v>0</v>
      </c>
      <c r="AD15" s="16">
        <v>2.0571064971851198</v>
      </c>
      <c r="AE15" s="42">
        <v>0.84448841441452005</v>
      </c>
      <c r="AF15" s="16">
        <v>18.691391365808201</v>
      </c>
      <c r="AG15" s="42">
        <v>2.8625893882323799</v>
      </c>
      <c r="AH15" s="16">
        <v>56.335480945856901</v>
      </c>
      <c r="AI15" s="42">
        <v>3.40057044161468</v>
      </c>
      <c r="AJ15" s="16">
        <v>22.864209757330901</v>
      </c>
      <c r="AK15" s="43">
        <v>2.8722920788522299</v>
      </c>
      <c r="AL15" s="44"/>
    </row>
    <row r="16" spans="1:39" x14ac:dyDescent="0.2">
      <c r="A16" s="15" t="s">
        <v>22</v>
      </c>
      <c r="B16" s="16">
        <v>8.3500579278134897</v>
      </c>
      <c r="C16" s="42">
        <v>0.95222491973071999</v>
      </c>
      <c r="D16" s="16">
        <v>21.831542247604499</v>
      </c>
      <c r="E16" s="42">
        <v>1.63584408941826</v>
      </c>
      <c r="F16" s="16">
        <v>40.641613735645002</v>
      </c>
      <c r="G16" s="42">
        <v>1.8308124658520699</v>
      </c>
      <c r="H16" s="16">
        <v>26.2262618875661</v>
      </c>
      <c r="I16" s="42">
        <v>1.4330113897118399</v>
      </c>
      <c r="J16" s="16">
        <v>2.8590034629445702</v>
      </c>
      <c r="K16" s="43">
        <v>0.66746907592886195</v>
      </c>
      <c r="L16" s="44"/>
      <c r="M16" s="38"/>
      <c r="N16" s="28" t="s">
        <v>22</v>
      </c>
      <c r="O16" s="16">
        <v>2.7550217273563899</v>
      </c>
      <c r="P16" s="42">
        <v>0.42206335960725699</v>
      </c>
      <c r="Q16" s="16">
        <v>12.085806831559401</v>
      </c>
      <c r="R16" s="42">
        <v>0.76474412000232095</v>
      </c>
      <c r="S16" s="16">
        <v>38.8570146795144</v>
      </c>
      <c r="T16" s="42">
        <v>1.2784145000525899</v>
      </c>
      <c r="U16" s="16">
        <v>38.842462485887197</v>
      </c>
      <c r="V16" s="42">
        <v>1.41657926262554</v>
      </c>
      <c r="W16" s="16">
        <v>7.4596942756826001</v>
      </c>
      <c r="X16" s="43">
        <v>0.66614608541673304</v>
      </c>
      <c r="Y16" s="44"/>
      <c r="Z16" s="38"/>
      <c r="AA16" s="28" t="s">
        <v>22</v>
      </c>
      <c r="AB16" s="16">
        <v>1.5258117344227899</v>
      </c>
      <c r="AC16" s="42">
        <v>0.20623868732912901</v>
      </c>
      <c r="AD16" s="16">
        <v>4.0916967501316401</v>
      </c>
      <c r="AE16" s="42">
        <v>0.53382634896171599</v>
      </c>
      <c r="AF16" s="16">
        <v>23.506654027029899</v>
      </c>
      <c r="AG16" s="42">
        <v>1.18868210781196</v>
      </c>
      <c r="AH16" s="16">
        <v>52.250083138369597</v>
      </c>
      <c r="AI16" s="42">
        <v>1.3260106134544301</v>
      </c>
      <c r="AJ16" s="16">
        <v>18.6028707600099</v>
      </c>
      <c r="AK16" s="43">
        <v>1.2354626573477001</v>
      </c>
      <c r="AL16" s="44"/>
    </row>
    <row r="17" spans="1:38" x14ac:dyDescent="0.2">
      <c r="A17" s="15" t="s">
        <v>23</v>
      </c>
      <c r="B17" s="16">
        <v>5.0717704350361004</v>
      </c>
      <c r="C17" s="42">
        <v>0.73954728260252101</v>
      </c>
      <c r="D17" s="16">
        <v>18.6015942003086</v>
      </c>
      <c r="E17" s="42">
        <v>1.3492332397418501</v>
      </c>
      <c r="F17" s="16">
        <v>39.394456666930402</v>
      </c>
      <c r="G17" s="42">
        <v>1.89608889986124</v>
      </c>
      <c r="H17" s="16">
        <v>31.844221937406001</v>
      </c>
      <c r="I17" s="42">
        <v>1.81616410136116</v>
      </c>
      <c r="J17" s="16">
        <v>5.0879567603189697</v>
      </c>
      <c r="K17" s="43">
        <v>0.752964190834021</v>
      </c>
      <c r="L17" s="44"/>
      <c r="M17" s="38"/>
      <c r="N17" s="28" t="s">
        <v>23</v>
      </c>
      <c r="O17" s="16">
        <v>1.9227496104414901</v>
      </c>
      <c r="P17" s="42">
        <v>0.276630202738264</v>
      </c>
      <c r="Q17" s="16">
        <v>12.0344182328224</v>
      </c>
      <c r="R17" s="42">
        <v>0.75956557482030795</v>
      </c>
      <c r="S17" s="16">
        <v>37.709790966750603</v>
      </c>
      <c r="T17" s="42">
        <v>0.99019220621508597</v>
      </c>
      <c r="U17" s="16">
        <v>39.545889356485702</v>
      </c>
      <c r="V17" s="42">
        <v>0.99226642311031199</v>
      </c>
      <c r="W17" s="16">
        <v>8.7693470932482391</v>
      </c>
      <c r="X17" s="43">
        <v>0.59152715364659603</v>
      </c>
      <c r="Y17" s="44"/>
      <c r="Z17" s="38"/>
      <c r="AA17" s="28" t="s">
        <v>23</v>
      </c>
      <c r="AB17" s="16">
        <v>0.62724154448995795</v>
      </c>
      <c r="AC17" s="42">
        <v>0.18433865125091101</v>
      </c>
      <c r="AD17" s="16">
        <v>6.0855729575957103</v>
      </c>
      <c r="AE17" s="42">
        <v>0.57505059428904604</v>
      </c>
      <c r="AF17" s="16">
        <v>27.842915846122899</v>
      </c>
      <c r="AG17" s="42">
        <v>1.0814598826212101</v>
      </c>
      <c r="AH17" s="16">
        <v>46.6660620116009</v>
      </c>
      <c r="AI17" s="42">
        <v>1.5520107111549999</v>
      </c>
      <c r="AJ17" s="16">
        <v>18.778207640190601</v>
      </c>
      <c r="AK17" s="43">
        <v>1.07563428153971</v>
      </c>
      <c r="AL17" s="44"/>
    </row>
    <row r="18" spans="1:38" x14ac:dyDescent="0.2">
      <c r="A18" s="15" t="s">
        <v>24</v>
      </c>
      <c r="B18" s="16">
        <v>6.4450813143895198</v>
      </c>
      <c r="C18" s="42">
        <v>0.90785710956028298</v>
      </c>
      <c r="D18" s="16">
        <v>15.8722886135069</v>
      </c>
      <c r="E18" s="42">
        <v>1.6717888157368199</v>
      </c>
      <c r="F18" s="16">
        <v>36.538483745820301</v>
      </c>
      <c r="G18" s="42">
        <v>2.3546772527448399</v>
      </c>
      <c r="H18" s="16">
        <v>32.504752620757998</v>
      </c>
      <c r="I18" s="42">
        <v>2.1685211468518402</v>
      </c>
      <c r="J18" s="16">
        <v>8.6393937055252792</v>
      </c>
      <c r="K18" s="43">
        <v>0.99264193988650995</v>
      </c>
      <c r="L18" s="44"/>
      <c r="M18" s="38"/>
      <c r="N18" s="28" t="s">
        <v>24</v>
      </c>
      <c r="O18" s="16">
        <v>2.4002449072751699</v>
      </c>
      <c r="P18" s="42">
        <v>0.382414789254932</v>
      </c>
      <c r="Q18" s="16">
        <v>8.8053667445710193</v>
      </c>
      <c r="R18" s="42">
        <v>0.73479810594413397</v>
      </c>
      <c r="S18" s="16">
        <v>30.252310845690801</v>
      </c>
      <c r="T18" s="42">
        <v>1.4115026363937599</v>
      </c>
      <c r="U18" s="16">
        <v>41.929360503531001</v>
      </c>
      <c r="V18" s="42">
        <v>1.38418535531784</v>
      </c>
      <c r="W18" s="16">
        <v>16.612716998931901</v>
      </c>
      <c r="X18" s="43">
        <v>1.0827617264702101</v>
      </c>
      <c r="Y18" s="44"/>
      <c r="Z18" s="38"/>
      <c r="AA18" s="28" t="s">
        <v>24</v>
      </c>
      <c r="AB18" s="16">
        <v>0.92384339687822603</v>
      </c>
      <c r="AC18" s="42">
        <v>0.27161231586649398</v>
      </c>
      <c r="AD18" s="16">
        <v>2.6412086428455699</v>
      </c>
      <c r="AE18" s="42">
        <v>0.46176940142752498</v>
      </c>
      <c r="AF18" s="16">
        <v>16.543215304119499</v>
      </c>
      <c r="AG18" s="42">
        <v>1.1328686538077699</v>
      </c>
      <c r="AH18" s="16">
        <v>43.6377540528837</v>
      </c>
      <c r="AI18" s="42">
        <v>1.43601270159932</v>
      </c>
      <c r="AJ18" s="16">
        <v>36.253978603273097</v>
      </c>
      <c r="AK18" s="43">
        <v>1.22795282025791</v>
      </c>
      <c r="AL18" s="44"/>
    </row>
    <row r="19" spans="1:38" x14ac:dyDescent="0.2">
      <c r="A19" s="15" t="s">
        <v>25</v>
      </c>
      <c r="B19" s="16">
        <v>14.4725821342945</v>
      </c>
      <c r="C19" s="42">
        <v>0.90475883753500697</v>
      </c>
      <c r="D19" s="16">
        <v>28.460241169486402</v>
      </c>
      <c r="E19" s="42">
        <v>1.2846110175707799</v>
      </c>
      <c r="F19" s="16">
        <v>36.792529749462801</v>
      </c>
      <c r="G19" s="42">
        <v>1.3115150985661701</v>
      </c>
      <c r="H19" s="16">
        <v>17.834493850652201</v>
      </c>
      <c r="I19" s="42">
        <v>1.0969979901814699</v>
      </c>
      <c r="J19" s="16">
        <v>2.01157056671323</v>
      </c>
      <c r="K19" s="43">
        <v>0.38941084567610801</v>
      </c>
      <c r="L19" s="44"/>
      <c r="M19" s="38"/>
      <c r="N19" s="28" t="s">
        <v>25</v>
      </c>
      <c r="O19" s="16">
        <v>2.5794418861661099</v>
      </c>
      <c r="P19" s="42">
        <v>0.32613479651940902</v>
      </c>
      <c r="Q19" s="16">
        <v>15.9853607218284</v>
      </c>
      <c r="R19" s="42">
        <v>0.81950093779566802</v>
      </c>
      <c r="S19" s="16">
        <v>43.553720211928997</v>
      </c>
      <c r="T19" s="42">
        <v>1.08781952823228</v>
      </c>
      <c r="U19" s="16">
        <v>33.185974893947098</v>
      </c>
      <c r="V19" s="42">
        <v>0.94741527092585898</v>
      </c>
      <c r="W19" s="16">
        <v>4.5998460472213001</v>
      </c>
      <c r="X19" s="43">
        <v>0.45147106752502902</v>
      </c>
      <c r="Y19" s="44"/>
      <c r="Z19" s="38"/>
      <c r="AA19" s="28" t="s">
        <v>25</v>
      </c>
      <c r="AB19" s="16">
        <v>0.55721397878621404</v>
      </c>
      <c r="AC19" s="42">
        <v>0.214816061293747</v>
      </c>
      <c r="AD19" s="16">
        <v>4.33036493202777</v>
      </c>
      <c r="AE19" s="42">
        <v>0.55906945130130803</v>
      </c>
      <c r="AF19" s="16">
        <v>22.8871473065606</v>
      </c>
      <c r="AG19" s="42">
        <v>1.19408282571646</v>
      </c>
      <c r="AH19" s="16">
        <v>53.157651882338797</v>
      </c>
      <c r="AI19" s="42">
        <v>1.33407882036806</v>
      </c>
      <c r="AJ19" s="16">
        <v>19.067621900286699</v>
      </c>
      <c r="AK19" s="43">
        <v>1.0382918380167001</v>
      </c>
      <c r="AL19" s="44"/>
    </row>
    <row r="20" spans="1:38" x14ac:dyDescent="0.2">
      <c r="A20" s="15" t="s">
        <v>26</v>
      </c>
      <c r="B20" s="16">
        <v>9.3627693824440108</v>
      </c>
      <c r="C20" s="42">
        <v>1.4045422570863599</v>
      </c>
      <c r="D20" s="16">
        <v>26.889009743822299</v>
      </c>
      <c r="E20" s="42">
        <v>1.99515310430736</v>
      </c>
      <c r="F20" s="16">
        <v>35.141703400276903</v>
      </c>
      <c r="G20" s="42">
        <v>2.04748317027728</v>
      </c>
      <c r="H20" s="16">
        <v>23.736090610602002</v>
      </c>
      <c r="I20" s="42">
        <v>2.0087570586271002</v>
      </c>
      <c r="J20" s="16">
        <v>4.8704268628547203</v>
      </c>
      <c r="K20" s="43">
        <v>0.99791245671805495</v>
      </c>
      <c r="L20" s="44"/>
      <c r="M20" s="38"/>
      <c r="N20" s="28" t="s">
        <v>26</v>
      </c>
      <c r="O20" s="16">
        <v>2.8540133099173102</v>
      </c>
      <c r="P20" s="42">
        <v>0.55828268067959097</v>
      </c>
      <c r="Q20" s="16">
        <v>15.4566307719357</v>
      </c>
      <c r="R20" s="42">
        <v>1.0928728614258501</v>
      </c>
      <c r="S20" s="16">
        <v>39.538399868122902</v>
      </c>
      <c r="T20" s="42">
        <v>1.4369162594009399</v>
      </c>
      <c r="U20" s="16">
        <v>34.690920577757304</v>
      </c>
      <c r="V20" s="42">
        <v>1.2094733333783201</v>
      </c>
      <c r="W20" s="16">
        <v>7.4600354722667701</v>
      </c>
      <c r="X20" s="43">
        <v>0.69066727763878899</v>
      </c>
      <c r="Y20" s="44"/>
      <c r="Z20" s="38"/>
      <c r="AA20" s="28" t="s">
        <v>26</v>
      </c>
      <c r="AB20" s="16">
        <v>0.63277816680645105</v>
      </c>
      <c r="AC20" s="42">
        <v>0.26528315497202398</v>
      </c>
      <c r="AD20" s="16">
        <v>5.2746272280806004</v>
      </c>
      <c r="AE20" s="42">
        <v>0.74656769314310001</v>
      </c>
      <c r="AF20" s="16">
        <v>24.938958546844098</v>
      </c>
      <c r="AG20" s="42">
        <v>1.57058283466432</v>
      </c>
      <c r="AH20" s="16">
        <v>48.869228097914402</v>
      </c>
      <c r="AI20" s="42">
        <v>1.57142867424287</v>
      </c>
      <c r="AJ20" s="16">
        <v>20.2844079603545</v>
      </c>
      <c r="AK20" s="43">
        <v>1.2973026540596799</v>
      </c>
      <c r="AL20" s="44"/>
    </row>
    <row r="21" spans="1:38" x14ac:dyDescent="0.2">
      <c r="A21" s="15" t="s">
        <v>27</v>
      </c>
      <c r="B21" s="16">
        <v>10.889768110472801</v>
      </c>
      <c r="C21" s="42">
        <v>1.2308635686120599</v>
      </c>
      <c r="D21" s="16">
        <v>25.315512937832501</v>
      </c>
      <c r="E21" s="42">
        <v>1.9141990877137001</v>
      </c>
      <c r="F21" s="16">
        <v>43.168887898930798</v>
      </c>
      <c r="G21" s="42">
        <v>2.1244838379428601</v>
      </c>
      <c r="H21" s="16">
        <v>19.246631505875801</v>
      </c>
      <c r="I21" s="42">
        <v>1.44010743541954</v>
      </c>
      <c r="J21" s="16">
        <v>1.30417323010636</v>
      </c>
      <c r="K21" s="43">
        <v>0.49617169910987802</v>
      </c>
      <c r="L21" s="44"/>
      <c r="M21" s="38"/>
      <c r="N21" s="28" t="s">
        <v>27</v>
      </c>
      <c r="O21" s="16">
        <v>2.3966665947691799</v>
      </c>
      <c r="P21" s="42">
        <v>0.52152500556773695</v>
      </c>
      <c r="Q21" s="16">
        <v>11.5910874054702</v>
      </c>
      <c r="R21" s="42">
        <v>1.0683545577576901</v>
      </c>
      <c r="S21" s="16">
        <v>42.156030556812397</v>
      </c>
      <c r="T21" s="42">
        <v>1.5702574923379999</v>
      </c>
      <c r="U21" s="16">
        <v>37.899393056103698</v>
      </c>
      <c r="V21" s="42">
        <v>1.7252433523559001</v>
      </c>
      <c r="W21" s="16">
        <v>5.87910233266732</v>
      </c>
      <c r="X21" s="43">
        <v>0.81148266631419097</v>
      </c>
      <c r="Y21" s="44"/>
      <c r="Z21" s="38"/>
      <c r="AA21" s="28" t="s">
        <v>27</v>
      </c>
      <c r="AB21" s="16">
        <v>0.65099295287245895</v>
      </c>
      <c r="AC21" s="42">
        <v>0.24929615146919101</v>
      </c>
      <c r="AD21" s="16">
        <v>4.3500228275453203</v>
      </c>
      <c r="AE21" s="42">
        <v>0.664394288251139</v>
      </c>
      <c r="AF21" s="16">
        <v>27.2721309348304</v>
      </c>
      <c r="AG21" s="42">
        <v>1.4222491221493001</v>
      </c>
      <c r="AH21" s="16">
        <v>49.2588304391519</v>
      </c>
      <c r="AI21" s="42">
        <v>1.4529683816830401</v>
      </c>
      <c r="AJ21" s="16">
        <v>18.381549054919599</v>
      </c>
      <c r="AK21" s="43">
        <v>1.2941476369207601</v>
      </c>
      <c r="AL21" s="44"/>
    </row>
    <row r="22" spans="1:38" x14ac:dyDescent="0.2">
      <c r="A22" s="15" t="s">
        <v>28</v>
      </c>
      <c r="B22" s="16">
        <v>8.9327173399776392</v>
      </c>
      <c r="C22" s="42">
        <v>1.02362358125315</v>
      </c>
      <c r="D22" s="16">
        <v>30.3705049081419</v>
      </c>
      <c r="E22" s="42">
        <v>1.5040213828373401</v>
      </c>
      <c r="F22" s="16">
        <v>43.680516420081098</v>
      </c>
      <c r="G22" s="42">
        <v>1.53347808030815</v>
      </c>
      <c r="H22" s="16">
        <v>15.9797329263852</v>
      </c>
      <c r="I22" s="42">
        <v>1.2534684511355301</v>
      </c>
      <c r="J22" s="16">
        <v>1.03652840541411</v>
      </c>
      <c r="K22" s="43">
        <v>0.43209644908647599</v>
      </c>
      <c r="L22" s="44"/>
      <c r="M22" s="38"/>
      <c r="N22" s="28" t="s">
        <v>28</v>
      </c>
      <c r="O22" s="16">
        <v>1.82459931159182</v>
      </c>
      <c r="P22" s="42">
        <v>0.41770284113635597</v>
      </c>
      <c r="Q22" s="16">
        <v>14.6542384460835</v>
      </c>
      <c r="R22" s="42">
        <v>1.20937809520855</v>
      </c>
      <c r="S22" s="16">
        <v>44.203097602735397</v>
      </c>
      <c r="T22" s="42">
        <v>1.5969248303792201</v>
      </c>
      <c r="U22" s="16">
        <v>35.312920133789603</v>
      </c>
      <c r="V22" s="42">
        <v>1.6446628534571801</v>
      </c>
      <c r="W22" s="16">
        <v>4.0051445057997501</v>
      </c>
      <c r="X22" s="43">
        <v>0.68252702935534704</v>
      </c>
      <c r="Y22" s="44"/>
      <c r="Z22" s="38"/>
      <c r="AA22" s="28" t="s">
        <v>28</v>
      </c>
      <c r="AB22" s="16">
        <v>1.0909926054091601</v>
      </c>
      <c r="AC22" s="42">
        <v>0.43379619839988498</v>
      </c>
      <c r="AD22" s="16">
        <v>8.0831978240192992</v>
      </c>
      <c r="AE22" s="42">
        <v>1.1858818628918799</v>
      </c>
      <c r="AF22" s="16">
        <v>30.592368786614401</v>
      </c>
      <c r="AG22" s="42">
        <v>2.2119843166953799</v>
      </c>
      <c r="AH22" s="16">
        <v>48.576993162154601</v>
      </c>
      <c r="AI22" s="42">
        <v>2.6154760883189301</v>
      </c>
      <c r="AJ22" s="16">
        <v>11.656447621802499</v>
      </c>
      <c r="AK22" s="43">
        <v>1.7025169815961501</v>
      </c>
      <c r="AL22" s="44"/>
    </row>
    <row r="23" spans="1:38" x14ac:dyDescent="0.2">
      <c r="A23" s="15" t="s">
        <v>29</v>
      </c>
      <c r="B23" s="16">
        <v>2.79449502392709</v>
      </c>
      <c r="C23" s="42">
        <v>0.78558181302135099</v>
      </c>
      <c r="D23" s="16">
        <v>12.180957564498399</v>
      </c>
      <c r="E23" s="42">
        <v>1.67749478518805</v>
      </c>
      <c r="F23" s="16">
        <v>37.619854561608399</v>
      </c>
      <c r="G23" s="42">
        <v>2.3788433020750399</v>
      </c>
      <c r="H23" s="16">
        <v>39.660633783365498</v>
      </c>
      <c r="I23" s="42">
        <v>2.2402089334038</v>
      </c>
      <c r="J23" s="16">
        <v>7.7440590666006797</v>
      </c>
      <c r="K23" s="43">
        <v>1.40919237869869</v>
      </c>
      <c r="L23" s="44"/>
      <c r="M23" s="38"/>
      <c r="N23" s="28" t="s">
        <v>29</v>
      </c>
      <c r="O23" s="16">
        <v>0.30858171367828302</v>
      </c>
      <c r="P23" s="42">
        <v>0.18659681210250201</v>
      </c>
      <c r="Q23" s="16">
        <v>4.8471752675038298</v>
      </c>
      <c r="R23" s="42">
        <v>0.76088302252368301</v>
      </c>
      <c r="S23" s="16">
        <v>28.4253220023046</v>
      </c>
      <c r="T23" s="42">
        <v>1.1636746617654901</v>
      </c>
      <c r="U23" s="16">
        <v>51.830556455084</v>
      </c>
      <c r="V23" s="42">
        <v>1.3680365144112101</v>
      </c>
      <c r="W23" s="16">
        <v>14.5883645614292</v>
      </c>
      <c r="X23" s="43">
        <v>1.01808050034271</v>
      </c>
      <c r="Y23" s="44"/>
      <c r="Z23" s="38"/>
      <c r="AA23" s="28" t="s">
        <v>29</v>
      </c>
      <c r="AB23" s="16">
        <v>0</v>
      </c>
      <c r="AC23" s="42">
        <v>0</v>
      </c>
      <c r="AD23" s="16">
        <v>1.0655225593531099</v>
      </c>
      <c r="AE23" s="42">
        <v>0.26007468503784897</v>
      </c>
      <c r="AF23" s="16">
        <v>12.2687464313557</v>
      </c>
      <c r="AG23" s="42">
        <v>0.87690716245919498</v>
      </c>
      <c r="AH23" s="16">
        <v>49.767837936993203</v>
      </c>
      <c r="AI23" s="42">
        <v>1.38590334386188</v>
      </c>
      <c r="AJ23" s="16">
        <v>36.8399552076147</v>
      </c>
      <c r="AK23" s="43">
        <v>1.2573325248040901</v>
      </c>
      <c r="AL23" s="44"/>
    </row>
    <row r="24" spans="1:38" x14ac:dyDescent="0.2">
      <c r="A24" s="15" t="s">
        <v>31</v>
      </c>
      <c r="B24" s="16">
        <v>8.3334182870249496</v>
      </c>
      <c r="C24" s="42">
        <v>0.92261737653851605</v>
      </c>
      <c r="D24" s="16">
        <v>25.602069127918099</v>
      </c>
      <c r="E24" s="42">
        <v>1.7764504172820299</v>
      </c>
      <c r="F24" s="16">
        <v>39.9521304993171</v>
      </c>
      <c r="G24" s="42">
        <v>1.6042921315154699</v>
      </c>
      <c r="H24" s="16">
        <v>23.218574652071101</v>
      </c>
      <c r="I24" s="42">
        <v>1.3482176667780801</v>
      </c>
      <c r="J24" s="16">
        <v>2.8481607113337502</v>
      </c>
      <c r="K24" s="43">
        <v>0.62724712852655096</v>
      </c>
      <c r="L24" s="44"/>
      <c r="M24" s="38"/>
      <c r="N24" s="28" t="s">
        <v>31</v>
      </c>
      <c r="O24" s="16">
        <v>0.85646552830894496</v>
      </c>
      <c r="P24" s="42">
        <v>0.22510785312529499</v>
      </c>
      <c r="Q24" s="16">
        <v>9.7559466672199306</v>
      </c>
      <c r="R24" s="42">
        <v>0.75913851859487302</v>
      </c>
      <c r="S24" s="16">
        <v>42.409551325875697</v>
      </c>
      <c r="T24" s="42">
        <v>1.46983620368156</v>
      </c>
      <c r="U24" s="16">
        <v>40.524888664090703</v>
      </c>
      <c r="V24" s="42">
        <v>1.5766828773941299</v>
      </c>
      <c r="W24" s="16">
        <v>6.4185803571494899</v>
      </c>
      <c r="X24" s="43">
        <v>0.83108825170363299</v>
      </c>
      <c r="Y24" s="44"/>
      <c r="Z24" s="38"/>
      <c r="AA24" s="28" t="s">
        <v>31</v>
      </c>
      <c r="AB24" s="16">
        <v>0.14990166505986299</v>
      </c>
      <c r="AC24" s="42">
        <v>8.3414550458013006E-2</v>
      </c>
      <c r="AD24" s="16">
        <v>2.5647770594640602</v>
      </c>
      <c r="AE24" s="42">
        <v>0.41065624829565001</v>
      </c>
      <c r="AF24" s="16">
        <v>28.845990312323799</v>
      </c>
      <c r="AG24" s="42">
        <v>1.2204306646201</v>
      </c>
      <c r="AH24" s="16">
        <v>54.897848116746701</v>
      </c>
      <c r="AI24" s="42">
        <v>1.2605059296310599</v>
      </c>
      <c r="AJ24" s="16">
        <v>13.5153569199549</v>
      </c>
      <c r="AK24" s="43">
        <v>0.92246929885539697</v>
      </c>
      <c r="AL24" s="44"/>
    </row>
    <row r="25" spans="1:38" x14ac:dyDescent="0.2">
      <c r="A25" s="15" t="s">
        <v>32</v>
      </c>
      <c r="B25" s="16">
        <v>6.6018142765810701</v>
      </c>
      <c r="C25" s="42">
        <v>0.74814150583268801</v>
      </c>
      <c r="D25" s="16">
        <v>19.842133073792301</v>
      </c>
      <c r="E25" s="42">
        <v>1.3918166977364199</v>
      </c>
      <c r="F25" s="16">
        <v>38.598698806951298</v>
      </c>
      <c r="G25" s="42">
        <v>1.49686877885324</v>
      </c>
      <c r="H25" s="16">
        <v>30.4210347630816</v>
      </c>
      <c r="I25" s="42">
        <v>1.4571784517947</v>
      </c>
      <c r="J25" s="16">
        <v>4.3070772260681602</v>
      </c>
      <c r="K25" s="43">
        <v>0.694315274430095</v>
      </c>
      <c r="L25" s="44"/>
      <c r="M25" s="38"/>
      <c r="N25" s="28" t="s">
        <v>32</v>
      </c>
      <c r="O25" s="16">
        <v>1.1813804110856601</v>
      </c>
      <c r="P25" s="42">
        <v>0.33360834695418501</v>
      </c>
      <c r="Q25" s="16">
        <v>6.2309543868873902</v>
      </c>
      <c r="R25" s="42">
        <v>0.833316013404654</v>
      </c>
      <c r="S25" s="16">
        <v>28.271539288181099</v>
      </c>
      <c r="T25" s="42">
        <v>1.2982753786210699</v>
      </c>
      <c r="U25" s="16">
        <v>47.805110868401599</v>
      </c>
      <c r="V25" s="42">
        <v>1.4514172734035899</v>
      </c>
      <c r="W25" s="16">
        <v>16.445497504226701</v>
      </c>
      <c r="X25" s="43">
        <v>0.95322927646647904</v>
      </c>
      <c r="Y25" s="44"/>
      <c r="Z25" s="38"/>
      <c r="AA25" s="28" t="s">
        <v>32</v>
      </c>
      <c r="AB25" s="16">
        <v>0.38517922639560898</v>
      </c>
      <c r="AC25" s="42">
        <v>0.21425538332258401</v>
      </c>
      <c r="AD25" s="16">
        <v>2.5027238021286702</v>
      </c>
      <c r="AE25" s="42">
        <v>0.58525564886107895</v>
      </c>
      <c r="AF25" s="16">
        <v>13.6901490530821</v>
      </c>
      <c r="AG25" s="42">
        <v>1.02511135849919</v>
      </c>
      <c r="AH25" s="16">
        <v>47.757639818591002</v>
      </c>
      <c r="AI25" s="42">
        <v>1.5268138074417099</v>
      </c>
      <c r="AJ25" s="16">
        <v>35.664308099802597</v>
      </c>
      <c r="AK25" s="43">
        <v>1.46062302844373</v>
      </c>
      <c r="AL25" s="44"/>
    </row>
    <row r="26" spans="1:38" x14ac:dyDescent="0.2">
      <c r="A26" s="15" t="s">
        <v>33</v>
      </c>
      <c r="B26" s="16">
        <v>5.6836214581339801</v>
      </c>
      <c r="C26" s="42">
        <v>0.87608004446788301</v>
      </c>
      <c r="D26" s="16">
        <v>17.402127723407599</v>
      </c>
      <c r="E26" s="42">
        <v>1.50044704395721</v>
      </c>
      <c r="F26" s="16">
        <v>40.900761986037097</v>
      </c>
      <c r="G26" s="42">
        <v>1.7082266688672001</v>
      </c>
      <c r="H26" s="16">
        <v>31.820646057529501</v>
      </c>
      <c r="I26" s="42">
        <v>1.5582463458593701</v>
      </c>
      <c r="J26" s="16">
        <v>4.0702647007349899</v>
      </c>
      <c r="K26" s="43">
        <v>0.77385075320802899</v>
      </c>
      <c r="L26" s="44"/>
      <c r="M26" s="38"/>
      <c r="N26" s="28" t="s">
        <v>33</v>
      </c>
      <c r="O26" s="16">
        <v>2.3346766757383799</v>
      </c>
      <c r="P26" s="42">
        <v>0.42644669806083002</v>
      </c>
      <c r="Q26" s="16">
        <v>9.6488786614873607</v>
      </c>
      <c r="R26" s="42">
        <v>1.0357744731217799</v>
      </c>
      <c r="S26" s="16">
        <v>36.1115546003915</v>
      </c>
      <c r="T26" s="42">
        <v>1.3724011541508601</v>
      </c>
      <c r="U26" s="16">
        <v>43.0091489828352</v>
      </c>
      <c r="V26" s="42">
        <v>1.3691203130076399</v>
      </c>
      <c r="W26" s="16">
        <v>8.8586116903394405</v>
      </c>
      <c r="X26" s="43">
        <v>0.90122203686185198</v>
      </c>
      <c r="Y26" s="44"/>
      <c r="Z26" s="38"/>
      <c r="AA26" s="28" t="s">
        <v>33</v>
      </c>
      <c r="AB26" s="16">
        <v>1.74614805753488</v>
      </c>
      <c r="AC26" s="42">
        <v>0.31496841459222102</v>
      </c>
      <c r="AD26" s="16">
        <v>3.0519740803122302</v>
      </c>
      <c r="AE26" s="42">
        <v>0.56542969634396001</v>
      </c>
      <c r="AF26" s="16">
        <v>17.1925151909467</v>
      </c>
      <c r="AG26" s="42">
        <v>1.07921956259286</v>
      </c>
      <c r="AH26" s="16">
        <v>50.529115030051997</v>
      </c>
      <c r="AI26" s="42">
        <v>1.3030457317559001</v>
      </c>
      <c r="AJ26" s="16">
        <v>27.4394040332031</v>
      </c>
      <c r="AK26" s="43">
        <v>1.1515600246903599</v>
      </c>
      <c r="AL26" s="44"/>
    </row>
    <row r="27" spans="1:38" x14ac:dyDescent="0.2">
      <c r="A27" s="15" t="s">
        <v>34</v>
      </c>
      <c r="B27" s="16">
        <v>9.3570736671402308</v>
      </c>
      <c r="C27" s="42">
        <v>1.1182717979661101</v>
      </c>
      <c r="D27" s="16">
        <v>21.896297253343</v>
      </c>
      <c r="E27" s="42">
        <v>1.68052876048591</v>
      </c>
      <c r="F27" s="16">
        <v>35.877869746621997</v>
      </c>
      <c r="G27" s="42">
        <v>2.29261333165437</v>
      </c>
      <c r="H27" s="16">
        <v>27.868650399828699</v>
      </c>
      <c r="I27" s="42">
        <v>1.7030867116978401</v>
      </c>
      <c r="J27" s="16">
        <v>5.0001089330661603</v>
      </c>
      <c r="K27" s="43">
        <v>0.88884867614249297</v>
      </c>
      <c r="L27" s="44"/>
      <c r="M27" s="38"/>
      <c r="N27" s="28" t="s">
        <v>34</v>
      </c>
      <c r="O27" s="16">
        <v>4.08368477736588</v>
      </c>
      <c r="P27" s="42">
        <v>0.45092872093971997</v>
      </c>
      <c r="Q27" s="16">
        <v>17.745915580485502</v>
      </c>
      <c r="R27" s="42">
        <v>0.97894377510126096</v>
      </c>
      <c r="S27" s="16">
        <v>42.072023681172197</v>
      </c>
      <c r="T27" s="42">
        <v>1.1850991758356799</v>
      </c>
      <c r="U27" s="16">
        <v>30.9640125822425</v>
      </c>
      <c r="V27" s="42">
        <v>1.02097285625837</v>
      </c>
      <c r="W27" s="16">
        <v>5.1343633787338696</v>
      </c>
      <c r="X27" s="43">
        <v>0.46407625934270402</v>
      </c>
      <c r="Y27" s="44"/>
      <c r="Z27" s="38"/>
      <c r="AA27" s="28" t="s">
        <v>34</v>
      </c>
      <c r="AB27" s="16">
        <v>0.37051840152035498</v>
      </c>
      <c r="AC27" s="42">
        <v>0.21382566188122601</v>
      </c>
      <c r="AD27" s="16">
        <v>3.8839505446345002</v>
      </c>
      <c r="AE27" s="42">
        <v>0.68105683307529796</v>
      </c>
      <c r="AF27" s="16">
        <v>24.281355424524701</v>
      </c>
      <c r="AG27" s="42">
        <v>1.37789173024782</v>
      </c>
      <c r="AH27" s="16">
        <v>48.654391154336999</v>
      </c>
      <c r="AI27" s="42">
        <v>1.85869910317408</v>
      </c>
      <c r="AJ27" s="16">
        <v>22.809784474983399</v>
      </c>
      <c r="AK27" s="43">
        <v>1.5493043622352201</v>
      </c>
      <c r="AL27" s="44"/>
    </row>
    <row r="28" spans="1:38" x14ac:dyDescent="0.2">
      <c r="A28" s="15" t="s">
        <v>35</v>
      </c>
      <c r="B28" s="16">
        <v>7.4478246760002298</v>
      </c>
      <c r="C28" s="42">
        <v>1.0264181385156399</v>
      </c>
      <c r="D28" s="16">
        <v>21.519201976746199</v>
      </c>
      <c r="E28" s="42">
        <v>1.6856985529756201</v>
      </c>
      <c r="F28" s="16">
        <v>42.385243746638501</v>
      </c>
      <c r="G28" s="42">
        <v>2.5870844823182502</v>
      </c>
      <c r="H28" s="16">
        <v>26.293263749136798</v>
      </c>
      <c r="I28" s="42">
        <v>2.00672202502912</v>
      </c>
      <c r="J28" s="16">
        <v>2.3007722409319902</v>
      </c>
      <c r="K28" s="43">
        <v>0.67115377232032902</v>
      </c>
      <c r="L28" s="44"/>
      <c r="M28" s="38"/>
      <c r="N28" s="28" t="s">
        <v>35</v>
      </c>
      <c r="O28" s="16">
        <v>0.56219380264722796</v>
      </c>
      <c r="P28" s="42">
        <v>0.15350887777816399</v>
      </c>
      <c r="Q28" s="16">
        <v>7.9732653480266498</v>
      </c>
      <c r="R28" s="42">
        <v>0.62594206310407396</v>
      </c>
      <c r="S28" s="16">
        <v>38.369938055232197</v>
      </c>
      <c r="T28" s="42">
        <v>1.3156943064589901</v>
      </c>
      <c r="U28" s="16">
        <v>46.795790618517003</v>
      </c>
      <c r="V28" s="42">
        <v>1.3401534156816</v>
      </c>
      <c r="W28" s="16">
        <v>6.2988121755769697</v>
      </c>
      <c r="X28" s="43">
        <v>0.60036487749249301</v>
      </c>
      <c r="Y28" s="44"/>
      <c r="Z28" s="38"/>
      <c r="AA28" s="28" t="s">
        <v>35</v>
      </c>
      <c r="AB28" s="16">
        <v>0</v>
      </c>
      <c r="AC28" s="42">
        <v>0</v>
      </c>
      <c r="AD28" s="16">
        <v>2.6451526231521201</v>
      </c>
      <c r="AE28" s="42">
        <v>0.79266195086674396</v>
      </c>
      <c r="AF28" s="16">
        <v>23.285809691677699</v>
      </c>
      <c r="AG28" s="42">
        <v>1.8787645852155099</v>
      </c>
      <c r="AH28" s="16">
        <v>57.193542607372997</v>
      </c>
      <c r="AI28" s="42">
        <v>2.1031838272660499</v>
      </c>
      <c r="AJ28" s="16">
        <v>16.793721463797699</v>
      </c>
      <c r="AK28" s="43">
        <v>1.8312552257501</v>
      </c>
      <c r="AL28" s="44"/>
    </row>
    <row r="29" spans="1:38" x14ac:dyDescent="0.2">
      <c r="A29" s="15" t="s">
        <v>36</v>
      </c>
      <c r="B29" s="16">
        <v>13.4755580847646</v>
      </c>
      <c r="C29" s="42">
        <v>0.88393569777691905</v>
      </c>
      <c r="D29" s="16">
        <v>30.792981229801601</v>
      </c>
      <c r="E29" s="42">
        <v>1.3753674942492</v>
      </c>
      <c r="F29" s="16">
        <v>41.570250599462497</v>
      </c>
      <c r="G29" s="42">
        <v>1.2140469306725299</v>
      </c>
      <c r="H29" s="16">
        <v>13.4962692508914</v>
      </c>
      <c r="I29" s="42">
        <v>1.0244173640696099</v>
      </c>
      <c r="J29" s="16">
        <v>0.66494083507990598</v>
      </c>
      <c r="K29" s="43">
        <v>0.21726523368063899</v>
      </c>
      <c r="L29" s="44"/>
      <c r="M29" s="38"/>
      <c r="N29" s="28" t="s">
        <v>36</v>
      </c>
      <c r="O29" s="16">
        <v>2.2951532373082699</v>
      </c>
      <c r="P29" s="42">
        <v>0.551812987387579</v>
      </c>
      <c r="Q29" s="16">
        <v>16.030426474142399</v>
      </c>
      <c r="R29" s="42">
        <v>1.1619011720718599</v>
      </c>
      <c r="S29" s="16">
        <v>44.137712733393997</v>
      </c>
      <c r="T29" s="42">
        <v>1.7424720092027199</v>
      </c>
      <c r="U29" s="16">
        <v>33.282850508762998</v>
      </c>
      <c r="V29" s="42">
        <v>1.64859023894442</v>
      </c>
      <c r="W29" s="16">
        <v>4.25385704639233</v>
      </c>
      <c r="X29" s="43">
        <v>0.76781749924141596</v>
      </c>
      <c r="Y29" s="44"/>
      <c r="Z29" s="38"/>
      <c r="AA29" s="28" t="s">
        <v>36</v>
      </c>
      <c r="AB29" s="16">
        <v>1.00706955381954</v>
      </c>
      <c r="AC29" s="42">
        <v>0.31883288615824401</v>
      </c>
      <c r="AD29" s="16">
        <v>7.1443307572568999</v>
      </c>
      <c r="AE29" s="42">
        <v>0.97368984828648997</v>
      </c>
      <c r="AF29" s="16">
        <v>32.303466868321699</v>
      </c>
      <c r="AG29" s="42">
        <v>1.4318962980754499</v>
      </c>
      <c r="AH29" s="16">
        <v>47.544937375468997</v>
      </c>
      <c r="AI29" s="42">
        <v>1.77472013509496</v>
      </c>
      <c r="AJ29" s="16">
        <v>12.0001954451328</v>
      </c>
      <c r="AK29" s="43">
        <v>1.05802819158364</v>
      </c>
      <c r="AL29" s="44"/>
    </row>
    <row r="30" spans="1:38" x14ac:dyDescent="0.2">
      <c r="A30" s="15" t="s">
        <v>37</v>
      </c>
      <c r="B30" s="16">
        <v>8.7930611613196703</v>
      </c>
      <c r="C30" s="42">
        <v>1.14239542783651</v>
      </c>
      <c r="D30" s="16">
        <v>19.7008557636509</v>
      </c>
      <c r="E30" s="42">
        <v>2.0482641092367202</v>
      </c>
      <c r="F30" s="16">
        <v>41.094248041015199</v>
      </c>
      <c r="G30" s="42">
        <v>2.3652729517670199</v>
      </c>
      <c r="H30" s="16">
        <v>27.197895679042698</v>
      </c>
      <c r="I30" s="42">
        <v>1.7366061116068701</v>
      </c>
      <c r="J30" s="16">
        <v>3.2139393549715698</v>
      </c>
      <c r="K30" s="43">
        <v>0.83680372344235399</v>
      </c>
      <c r="L30" s="44"/>
      <c r="M30" s="38"/>
      <c r="N30" s="28" t="s">
        <v>37</v>
      </c>
      <c r="O30" s="16">
        <v>2.0878414089222499</v>
      </c>
      <c r="P30" s="42">
        <v>0.36509582586169598</v>
      </c>
      <c r="Q30" s="16">
        <v>8.0946827609524394</v>
      </c>
      <c r="R30" s="42">
        <v>0.78174434790416103</v>
      </c>
      <c r="S30" s="16">
        <v>31.618594677085301</v>
      </c>
      <c r="T30" s="42">
        <v>1.5138459478197901</v>
      </c>
      <c r="U30" s="16">
        <v>46.246721533475302</v>
      </c>
      <c r="V30" s="42">
        <v>1.5182379047561601</v>
      </c>
      <c r="W30" s="16">
        <v>11.9521596195647</v>
      </c>
      <c r="X30" s="43">
        <v>0.83372559499721599</v>
      </c>
      <c r="Y30" s="44"/>
      <c r="Z30" s="38"/>
      <c r="AA30" s="28" t="s">
        <v>37</v>
      </c>
      <c r="AB30" s="16">
        <v>1.8726715187354801</v>
      </c>
      <c r="AC30" s="42">
        <v>0.33066558070730701</v>
      </c>
      <c r="AD30" s="16">
        <v>3.5353791236667602</v>
      </c>
      <c r="AE30" s="42">
        <v>0.56915525048734195</v>
      </c>
      <c r="AF30" s="16">
        <v>14.6856654155961</v>
      </c>
      <c r="AG30" s="42">
        <v>1.24853023283819</v>
      </c>
      <c r="AH30" s="16">
        <v>45.852998441673599</v>
      </c>
      <c r="AI30" s="42">
        <v>1.49491870405447</v>
      </c>
      <c r="AJ30" s="16">
        <v>34.053285500328101</v>
      </c>
      <c r="AK30" s="43">
        <v>1.5040322279707901</v>
      </c>
      <c r="AL30" s="44"/>
    </row>
    <row r="31" spans="1:38" x14ac:dyDescent="0.2">
      <c r="A31" s="15" t="s">
        <v>38</v>
      </c>
      <c r="B31" s="16">
        <v>14.8920647557912</v>
      </c>
      <c r="C31" s="42">
        <v>2.1791154191374802</v>
      </c>
      <c r="D31" s="16">
        <v>30.751674237608601</v>
      </c>
      <c r="E31" s="42">
        <v>2.3426387732243099</v>
      </c>
      <c r="F31" s="16">
        <v>36.680574033797001</v>
      </c>
      <c r="G31" s="42">
        <v>2.2372528959820901</v>
      </c>
      <c r="H31" s="16">
        <v>15.3840278540701</v>
      </c>
      <c r="I31" s="42">
        <v>1.53754578744916</v>
      </c>
      <c r="J31" s="16">
        <v>2.2916591187329698</v>
      </c>
      <c r="K31" s="43">
        <v>0.90167973326531503</v>
      </c>
      <c r="L31" s="44"/>
      <c r="M31" s="38"/>
      <c r="N31" s="28" t="s">
        <v>38</v>
      </c>
      <c r="O31" s="16">
        <v>3.2739313952456199</v>
      </c>
      <c r="P31" s="42">
        <v>0.51598140038004803</v>
      </c>
      <c r="Q31" s="16">
        <v>16.680697271633299</v>
      </c>
      <c r="R31" s="42">
        <v>0.99872044570603802</v>
      </c>
      <c r="S31" s="16">
        <v>41.2854387290703</v>
      </c>
      <c r="T31" s="42">
        <v>1.8070929984805799</v>
      </c>
      <c r="U31" s="16">
        <v>32.609727619321603</v>
      </c>
      <c r="V31" s="42">
        <v>1.34043127216312</v>
      </c>
      <c r="W31" s="16">
        <v>6.1502049847291502</v>
      </c>
      <c r="X31" s="43">
        <v>0.76679241614711002</v>
      </c>
      <c r="Y31" s="44"/>
      <c r="Z31" s="38"/>
      <c r="AA31" s="28" t="s">
        <v>38</v>
      </c>
      <c r="AB31" s="16">
        <v>0.70532015568274697</v>
      </c>
      <c r="AC31" s="42">
        <v>0.24295639740998401</v>
      </c>
      <c r="AD31" s="16">
        <v>3.7160057990858801</v>
      </c>
      <c r="AE31" s="42">
        <v>0.59557276718896601</v>
      </c>
      <c r="AF31" s="16">
        <v>22.703803359244802</v>
      </c>
      <c r="AG31" s="42">
        <v>1.39238134202436</v>
      </c>
      <c r="AH31" s="16">
        <v>48.583178307716899</v>
      </c>
      <c r="AI31" s="42">
        <v>1.6447743066597</v>
      </c>
      <c r="AJ31" s="16">
        <v>24.291692378269701</v>
      </c>
      <c r="AK31" s="43">
        <v>1.6293810222685099</v>
      </c>
      <c r="AL31" s="44"/>
    </row>
    <row r="32" spans="1:38" x14ac:dyDescent="0.2">
      <c r="A32" s="15"/>
      <c r="B32"/>
      <c r="C32"/>
      <c r="D32"/>
      <c r="E32"/>
      <c r="F32"/>
      <c r="G32"/>
      <c r="H32"/>
      <c r="I32"/>
      <c r="J32"/>
      <c r="K32" s="13"/>
      <c r="L32" s="44"/>
      <c r="M32" s="38"/>
      <c r="N32" s="28"/>
      <c r="O32"/>
      <c r="P32"/>
      <c r="Q32"/>
      <c r="R32"/>
      <c r="S32"/>
      <c r="T32"/>
      <c r="U32"/>
      <c r="V32"/>
      <c r="W32"/>
      <c r="X32" s="13"/>
      <c r="Y32" s="44"/>
      <c r="Z32" s="38"/>
      <c r="AA32" s="28"/>
      <c r="AB32"/>
      <c r="AC32"/>
      <c r="AD32"/>
      <c r="AE32"/>
      <c r="AF32"/>
      <c r="AG32"/>
      <c r="AH32"/>
      <c r="AI32"/>
      <c r="AJ32"/>
      <c r="AK32" s="13"/>
      <c r="AL32" s="44"/>
    </row>
    <row r="33" spans="1:38" x14ac:dyDescent="0.2">
      <c r="A33" s="14" t="s">
        <v>39</v>
      </c>
      <c r="B33"/>
      <c r="C33"/>
      <c r="D33"/>
      <c r="E33"/>
      <c r="F33"/>
      <c r="G33"/>
      <c r="H33"/>
      <c r="I33"/>
      <c r="J33"/>
      <c r="K33" s="13"/>
      <c r="L33" s="44"/>
      <c r="M33" s="38"/>
      <c r="N33" s="41" t="s">
        <v>39</v>
      </c>
      <c r="O33"/>
      <c r="P33"/>
      <c r="Q33"/>
      <c r="R33"/>
      <c r="S33"/>
      <c r="T33"/>
      <c r="U33"/>
      <c r="V33"/>
      <c r="W33"/>
      <c r="X33" s="13"/>
      <c r="Y33" s="44"/>
      <c r="Z33" s="38"/>
      <c r="AA33" s="41" t="s">
        <v>39</v>
      </c>
      <c r="AB33"/>
      <c r="AC33"/>
      <c r="AD33"/>
      <c r="AE33"/>
      <c r="AF33"/>
      <c r="AG33"/>
      <c r="AH33"/>
      <c r="AI33"/>
      <c r="AJ33"/>
      <c r="AK33" s="13"/>
      <c r="AL33" s="44"/>
    </row>
    <row r="34" spans="1:38" x14ac:dyDescent="0.2">
      <c r="A34" s="15" t="s">
        <v>40</v>
      </c>
      <c r="B34" s="16">
        <v>9.0616054409744802</v>
      </c>
      <c r="C34" s="42">
        <v>1.1214809799713901</v>
      </c>
      <c r="D34" s="16">
        <v>25.294765187451901</v>
      </c>
      <c r="E34" s="42">
        <v>1.7758233613097101</v>
      </c>
      <c r="F34" s="16">
        <v>39.291063238659603</v>
      </c>
      <c r="G34" s="42">
        <v>2.0058148555758901</v>
      </c>
      <c r="H34" s="16">
        <v>24.0222796554627</v>
      </c>
      <c r="I34" s="42">
        <v>1.61886454619941</v>
      </c>
      <c r="J34" s="16">
        <v>2.27224840273511</v>
      </c>
      <c r="K34" s="43">
        <v>0.46308904780069199</v>
      </c>
      <c r="L34" s="44"/>
      <c r="M34" s="38"/>
      <c r="N34" s="28" t="s">
        <v>40</v>
      </c>
      <c r="O34" s="16">
        <v>2.0453673514341899</v>
      </c>
      <c r="P34" s="42">
        <v>0.39741151025223398</v>
      </c>
      <c r="Q34" s="16">
        <v>13.005568114980701</v>
      </c>
      <c r="R34" s="42">
        <v>0.99444567345674695</v>
      </c>
      <c r="S34" s="16">
        <v>38.876483121419298</v>
      </c>
      <c r="T34" s="42">
        <v>1.2617051682436999</v>
      </c>
      <c r="U34" s="16">
        <v>38.6686192820477</v>
      </c>
      <c r="V34" s="42">
        <v>1.4915745431018499</v>
      </c>
      <c r="W34" s="16">
        <v>7.40396213011815</v>
      </c>
      <c r="X34" s="43">
        <v>0.68529479228017098</v>
      </c>
      <c r="Y34" s="44"/>
      <c r="Z34" s="38"/>
      <c r="AA34" s="28" t="s">
        <v>40</v>
      </c>
      <c r="AB34" s="16">
        <v>0.47864720614172301</v>
      </c>
      <c r="AC34" s="42">
        <v>0.20426738172563499</v>
      </c>
      <c r="AD34" s="16">
        <v>2.7196168839076198</v>
      </c>
      <c r="AE34" s="42">
        <v>0.541380352385334</v>
      </c>
      <c r="AF34" s="16">
        <v>16.9675080990109</v>
      </c>
      <c r="AG34" s="42">
        <v>1.2339028023465799</v>
      </c>
      <c r="AH34" s="16">
        <v>53.492866449442097</v>
      </c>
      <c r="AI34" s="42">
        <v>1.5613246375968</v>
      </c>
      <c r="AJ34" s="16">
        <v>26.341361361497601</v>
      </c>
      <c r="AK34" s="43">
        <v>1.5302121043704899</v>
      </c>
      <c r="AL34" s="44"/>
    </row>
    <row r="35" spans="1:38" x14ac:dyDescent="0.2">
      <c r="A35" s="15" t="s">
        <v>41</v>
      </c>
      <c r="B35" s="16">
        <v>8.5956281628161904</v>
      </c>
      <c r="C35" s="42">
        <v>1.0945396259336999</v>
      </c>
      <c r="D35" s="16">
        <v>24.919422714998799</v>
      </c>
      <c r="E35" s="42">
        <v>1.56834246739521</v>
      </c>
      <c r="F35" s="16">
        <v>41.608357899349102</v>
      </c>
      <c r="G35" s="42">
        <v>1.9833161869737399</v>
      </c>
      <c r="H35" s="16">
        <v>17.367190545952798</v>
      </c>
      <c r="I35" s="42">
        <v>1.4710664326098699</v>
      </c>
      <c r="J35" s="16">
        <v>1.94070389492885</v>
      </c>
      <c r="K35" s="43">
        <v>0.54684654486862305</v>
      </c>
      <c r="L35" s="44"/>
      <c r="M35" s="38"/>
      <c r="N35" s="28" t="s">
        <v>41</v>
      </c>
      <c r="O35" s="16">
        <v>2.07469931480215</v>
      </c>
      <c r="P35" s="42">
        <v>0.50940144779430796</v>
      </c>
      <c r="Q35" s="16">
        <v>11.6775197301892</v>
      </c>
      <c r="R35" s="42">
        <v>1.0667442138963901</v>
      </c>
      <c r="S35" s="16">
        <v>35.9492791340748</v>
      </c>
      <c r="T35" s="42">
        <v>1.7272292075006399</v>
      </c>
      <c r="U35" s="16">
        <v>39.829903917545501</v>
      </c>
      <c r="V35" s="42">
        <v>1.5638284148306401</v>
      </c>
      <c r="W35" s="16">
        <v>10.4685979033884</v>
      </c>
      <c r="X35" s="43">
        <v>0.977709359255587</v>
      </c>
      <c r="Y35" s="44"/>
      <c r="Z35" s="38"/>
      <c r="AA35" s="28" t="s">
        <v>41</v>
      </c>
      <c r="AB35" s="16">
        <v>0.64950236002856199</v>
      </c>
      <c r="AC35" s="42">
        <v>0.32136769068226201</v>
      </c>
      <c r="AD35" s="16">
        <v>6.2632058171429099</v>
      </c>
      <c r="AE35" s="42">
        <v>0.785271052386181</v>
      </c>
      <c r="AF35" s="16">
        <v>24.1394096036558</v>
      </c>
      <c r="AG35" s="42">
        <v>1.2980710316467201</v>
      </c>
      <c r="AH35" s="16">
        <v>44.8184813916222</v>
      </c>
      <c r="AI35" s="42">
        <v>1.77107011124759</v>
      </c>
      <c r="AJ35" s="16">
        <v>24.129400827550601</v>
      </c>
      <c r="AK35" s="43">
        <v>1.62725031525415</v>
      </c>
      <c r="AL35" s="44"/>
    </row>
    <row r="36" spans="1:38" x14ac:dyDescent="0.2">
      <c r="A36" s="15" t="s">
        <v>42</v>
      </c>
      <c r="B36" s="16">
        <v>6.0435134574068501</v>
      </c>
      <c r="C36" s="42">
        <v>1.3114053816053499</v>
      </c>
      <c r="D36" s="16">
        <v>27.078952590895799</v>
      </c>
      <c r="E36" s="42">
        <v>1.86215065011444</v>
      </c>
      <c r="F36" s="16">
        <v>43.765631978964699</v>
      </c>
      <c r="G36" s="42">
        <v>2.16288566240129</v>
      </c>
      <c r="H36" s="16">
        <v>15.8045192315333</v>
      </c>
      <c r="I36" s="42">
        <v>1.83769185916808</v>
      </c>
      <c r="J36" s="16">
        <v>0.85223763872437697</v>
      </c>
      <c r="K36" s="43">
        <v>0.39830405228625598</v>
      </c>
      <c r="L36" s="44"/>
      <c r="M36" s="38"/>
      <c r="N36" s="28" t="s">
        <v>42</v>
      </c>
      <c r="O36" s="16">
        <v>0.86298426593182398</v>
      </c>
      <c r="P36" s="42">
        <v>0.43301454266724299</v>
      </c>
      <c r="Q36" s="16">
        <v>11.186163002551901</v>
      </c>
      <c r="R36" s="42">
        <v>1.4554524613323401</v>
      </c>
      <c r="S36" s="16">
        <v>38.676774767161497</v>
      </c>
      <c r="T36" s="42">
        <v>2.3363280496892198</v>
      </c>
      <c r="U36" s="16">
        <v>39.728902594204101</v>
      </c>
      <c r="V36" s="42">
        <v>2.9874826709440101</v>
      </c>
      <c r="W36" s="16">
        <v>9.5451753701506306</v>
      </c>
      <c r="X36" s="43">
        <v>1.15913348481572</v>
      </c>
      <c r="Y36" s="44"/>
      <c r="Z36" s="38"/>
      <c r="AA36" s="28" t="s">
        <v>42</v>
      </c>
      <c r="AB36" s="16">
        <v>0.55004577383511</v>
      </c>
      <c r="AC36" s="42">
        <v>0.39292793470639897</v>
      </c>
      <c r="AD36" s="16">
        <v>5.2439134979109499</v>
      </c>
      <c r="AE36" s="42">
        <v>0.96690673828940898</v>
      </c>
      <c r="AF36" s="16">
        <v>24.1034592885837</v>
      </c>
      <c r="AG36" s="42">
        <v>2.04418342675035</v>
      </c>
      <c r="AH36" s="16">
        <v>49.315551049020598</v>
      </c>
      <c r="AI36" s="42">
        <v>1.95505695231071</v>
      </c>
      <c r="AJ36" s="16">
        <v>20.787030390649601</v>
      </c>
      <c r="AK36" s="43">
        <v>2.0115469476224899</v>
      </c>
      <c r="AL36" s="44"/>
    </row>
    <row r="37" spans="1:38" x14ac:dyDescent="0.2">
      <c r="A37" s="15" t="s">
        <v>43</v>
      </c>
      <c r="B37" s="16">
        <v>8.4809107306732194</v>
      </c>
      <c r="C37" s="42">
        <v>1.0641776978627999</v>
      </c>
      <c r="D37" s="16">
        <v>25.016493478109101</v>
      </c>
      <c r="E37" s="42">
        <v>1.5068676181722001</v>
      </c>
      <c r="F37" s="16">
        <v>41.705327264525998</v>
      </c>
      <c r="G37" s="42">
        <v>1.90952384224336</v>
      </c>
      <c r="H37" s="16">
        <v>17.2969485462128</v>
      </c>
      <c r="I37" s="42">
        <v>1.3927233239061201</v>
      </c>
      <c r="J37" s="16">
        <v>1.89177738954043</v>
      </c>
      <c r="K37" s="43">
        <v>0.52070653055933103</v>
      </c>
      <c r="L37" s="44"/>
      <c r="M37" s="38"/>
      <c r="N37" s="28" t="s">
        <v>43</v>
      </c>
      <c r="O37" s="16">
        <v>2.03750011171384</v>
      </c>
      <c r="P37" s="42">
        <v>0.49519995987260801</v>
      </c>
      <c r="Q37" s="16">
        <v>11.6624352606869</v>
      </c>
      <c r="R37" s="42">
        <v>1.0360781784106901</v>
      </c>
      <c r="S37" s="16">
        <v>36.033012239537399</v>
      </c>
      <c r="T37" s="42">
        <v>1.6955786327506299</v>
      </c>
      <c r="U37" s="16">
        <v>39.826803214337502</v>
      </c>
      <c r="V37" s="42">
        <v>1.5274771474572899</v>
      </c>
      <c r="W37" s="16">
        <v>10.4402491737244</v>
      </c>
      <c r="X37" s="43">
        <v>0.94559654171151897</v>
      </c>
      <c r="Y37" s="44"/>
      <c r="Z37" s="38"/>
      <c r="AA37" s="28" t="s">
        <v>43</v>
      </c>
      <c r="AB37" s="16">
        <v>0.64681937641767995</v>
      </c>
      <c r="AC37" s="42">
        <v>0.31502839772962199</v>
      </c>
      <c r="AD37" s="16">
        <v>6.2357089494957698</v>
      </c>
      <c r="AE37" s="42">
        <v>0.76784339574162597</v>
      </c>
      <c r="AF37" s="16">
        <v>24.138439792506698</v>
      </c>
      <c r="AG37" s="42">
        <v>1.2668896326036201</v>
      </c>
      <c r="AH37" s="16">
        <v>44.939796275327602</v>
      </c>
      <c r="AI37" s="42">
        <v>1.7215715868020001</v>
      </c>
      <c r="AJ37" s="16">
        <v>24.039235606252301</v>
      </c>
      <c r="AK37" s="43">
        <v>1.5805269301384699</v>
      </c>
      <c r="AL37" s="44"/>
    </row>
    <row r="38" spans="1:38" x14ac:dyDescent="0.2">
      <c r="A38" s="20"/>
      <c r="B38"/>
      <c r="C38"/>
      <c r="D38"/>
      <c r="E38"/>
      <c r="F38"/>
      <c r="G38"/>
      <c r="H38"/>
      <c r="I38"/>
      <c r="J38"/>
      <c r="K38" s="13"/>
      <c r="L38" s="44"/>
      <c r="M38" s="38"/>
      <c r="N38"/>
      <c r="O38"/>
      <c r="P38"/>
      <c r="Q38"/>
      <c r="R38"/>
      <c r="S38"/>
      <c r="T38"/>
      <c r="U38"/>
      <c r="V38"/>
      <c r="W38"/>
      <c r="X38" s="13"/>
      <c r="Y38" s="44"/>
      <c r="Z38" s="38"/>
      <c r="AA38"/>
      <c r="AB38"/>
      <c r="AC38"/>
      <c r="AD38"/>
      <c r="AE38"/>
      <c r="AF38"/>
      <c r="AG38"/>
      <c r="AH38"/>
      <c r="AI38"/>
      <c r="AJ38"/>
      <c r="AK38" s="13"/>
      <c r="AL38" s="44"/>
    </row>
    <row r="39" spans="1:38" x14ac:dyDescent="0.2">
      <c r="A39" s="14" t="s">
        <v>44</v>
      </c>
      <c r="B39" s="64">
        <f>AVERAGE(B12:B19,B20:B31,B34,B37)</f>
        <v>8.7186705384684764</v>
      </c>
      <c r="C39" s="143">
        <f>SQRT(SUMSQ(C12:C19,C20:C31,C34,C37)/(COUNT(C12:C19,C20:C31,C34,C37)*COUNT(C12:C19,C20:C31,C34,C37)))</f>
        <v>0.23357330321072758</v>
      </c>
      <c r="D39" s="64">
        <f t="shared" ref="D39" si="0">AVERAGE(D12:D19,D20:D31,D34,D37)</f>
        <v>22.993161438594733</v>
      </c>
      <c r="E39" s="143">
        <f t="shared" ref="E39" si="1">SQRT(SUMSQ(E12:E19,E20:E31,E34,E37)/(COUNT(E12:E19,E20:E31,E34,E37)*COUNT(E12:E19,E20:E31,E34,E37)))</f>
        <v>0.37230695512965173</v>
      </c>
      <c r="F39" s="64">
        <f t="shared" ref="F39" si="2">AVERAGE(F12:F19,F20:F31,F34,F37)</f>
        <v>39.59817203122838</v>
      </c>
      <c r="G39" s="143">
        <f t="shared" ref="G39" si="3">SQRT(SUMSQ(G12:G19,G20:G31,G34,G37)/(COUNT(G12:G19,G20:G31,G34,G37)*COUNT(G12:G19,G20:G31,G34,G37)))</f>
        <v>0.44898923439875821</v>
      </c>
      <c r="H39" s="64">
        <f t="shared" ref="H39" si="4">AVERAGE(H12:H19,H20:H31,H34,H37)</f>
        <v>24.889231031257637</v>
      </c>
      <c r="I39" s="143">
        <f t="shared" ref="I39" si="5">SQRT(SUMSQ(I12:I19,I20:I31,I34,I37)/(COUNT(I12:I19,I20:I31,I34,I37)*COUNT(I12:I19,I20:I31,I34,I37)))</f>
        <v>0.37312749719810195</v>
      </c>
      <c r="J39" s="64">
        <f t="shared" ref="J39" si="6">AVERAGE(J12:J19,J20:J31,J34,J37)</f>
        <v>3.4722032018481035</v>
      </c>
      <c r="K39" s="55">
        <f t="shared" ref="K39" si="7">SQRT(SUMSQ(K12:K19,K20:K31,K34,K37)/(COUNT(K12:K19,K20:K31,K34,K37)*COUNT(K12:K19,K20:K31,K34,K37)))</f>
        <v>0.17336866009209509</v>
      </c>
      <c r="L39" s="44"/>
      <c r="M39" s="38"/>
      <c r="N39" s="33" t="s">
        <v>44</v>
      </c>
      <c r="O39" s="64">
        <f>AVERAGE(O12:O19,O20:O31,O34,O37)</f>
        <v>2.0558149360225784</v>
      </c>
      <c r="P39" s="143">
        <f>SQRT(SUMSQ(P12:P19,P20:P31,P34,P37)/(COUNT(P12:P19,P20:P31,P34,P37)*COUNT(P12:P19,P20:P31,P34,P37)))</f>
        <v>8.4375271926082504E-2</v>
      </c>
      <c r="Q39" s="64">
        <f t="shared" ref="Q39" si="8">AVERAGE(Q12:Q19,Q20:Q31,Q34,Q37)</f>
        <v>11.651533059956419</v>
      </c>
      <c r="R39" s="143">
        <f t="shared" ref="R39" si="9">SQRT(SUMSQ(R12:R19,R20:R31,R34,R37)/(COUNT(R12:R19,R20:R31,R34,R37)*COUNT(R12:R19,R20:R31,R34,R37)))</f>
        <v>0.1945259547613854</v>
      </c>
      <c r="S39" s="64">
        <f t="shared" ref="S39" si="10">AVERAGE(S12:S19,S20:S31,S34,S37)</f>
        <v>37.926206787764862</v>
      </c>
      <c r="T39" s="143">
        <f t="shared" ref="T39" si="11">SQRT(SUMSQ(T12:T19,T20:T31,T34,T37)/(COUNT(T12:T19,T20:T31,T34,T37)*COUNT(T12:T19,T20:T31,T34,T37)))</f>
        <v>0.30691705695401889</v>
      </c>
      <c r="U39" s="64">
        <f t="shared" ref="U39" si="12">AVERAGE(U12:U19,U20:U31,U34,U37)</f>
        <v>39.73448453778402</v>
      </c>
      <c r="V39" s="143">
        <f t="shared" ref="V39" si="13">SQRT(SUMSQ(V12:V19,V20:V31,V34,V37)/(COUNT(V12:V19,V20:V31,V34,V37)*COUNT(V12:V19,V20:V31,V34,V37)))</f>
        <v>0.29963516734500245</v>
      </c>
      <c r="W39" s="64">
        <f t="shared" ref="W39" si="14">AVERAGE(W12:W19,W20:W31,W34,W37)</f>
        <v>8.6044358520203588</v>
      </c>
      <c r="X39" s="55">
        <f t="shared" ref="X39" si="15">SQRT(SUMSQ(X12:X19,X20:X31,X34,X37)/(COUNT(X12:X19,X20:X31,X34,X37)*COUNT(X12:X19,X20:X31,X34,X37)))</f>
        <v>0.17186634924617847</v>
      </c>
      <c r="Y39" s="44"/>
      <c r="Z39" s="38"/>
      <c r="AA39" s="33" t="s">
        <v>44</v>
      </c>
      <c r="AB39" s="64">
        <f>AVERAGE(AB12:AB19,AB20:AB31,AB34,AB37)</f>
        <v>0.72615496988388084</v>
      </c>
      <c r="AC39" s="143">
        <f>SQRT(SUMSQ(AC12:AC19,AC20:AC31,AC34,AC37)/(COUNT(AC12:AC19,AC20:AC31,AC34,AC37)*COUNT(AC12:AC19,AC20:AC31,AC34,AC37)))</f>
        <v>5.196195749963587E-2</v>
      </c>
      <c r="AD39" s="64">
        <f t="shared" ref="AD39" si="16">AVERAGE(AD12:AD19,AD20:AD31,AD34,AD37)</f>
        <v>4.1241683487087206</v>
      </c>
      <c r="AE39" s="143">
        <f t="shared" ref="AE39" si="17">SQRT(SUMSQ(AE12:AE19,AE20:AE31,AE34,AE37)/(COUNT(AE12:AE19,AE20:AE31,AE34,AE37)*COUNT(AE12:AE19,AE20:AE31,AE34,AE37)))</f>
        <v>0.14426064878963682</v>
      </c>
      <c r="AF39" s="64">
        <f t="shared" ref="AF39" si="18">AVERAGE(AF12:AF19,AF20:AF31,AF34,AF37)</f>
        <v>22.366383608034713</v>
      </c>
      <c r="AG39" s="143">
        <f t="shared" ref="AG39" si="19">SQRT(SUMSQ(AG12:AG19,AG20:AG31,AG34,AG37)/(COUNT(AG12:AG19,AG20:AG31,AG34,AG37)*COUNT(AG12:AG19,AG20:AG31,AG34,AG37)))</f>
        <v>0.31167168172890936</v>
      </c>
      <c r="AH39" s="64">
        <f t="shared" ref="AH39" si="20">AVERAGE(AH12:AH19,AH20:AH31,AH34,AH37)</f>
        <v>49.410056874554407</v>
      </c>
      <c r="AI39" s="143">
        <f t="shared" ref="AI39" si="21">SQRT(SUMSQ(AI12:AI19,AI20:AI31,AI34,AI37)/(COUNT(AI12:AI19,AI20:AI31,AI34,AI37)*COUNT(AI12:AI19,AI20:AI31,AI34,AI37)))</f>
        <v>0.37547437194032451</v>
      </c>
      <c r="AJ39" s="64">
        <f t="shared" ref="AJ39" si="22">AVERAGE(AJ12:AJ19,AJ20:AJ31,AJ34,AJ37)</f>
        <v>23.354262423649008</v>
      </c>
      <c r="AK39" s="55">
        <f t="shared" ref="AK39" si="23">SQRT(SUMSQ(AK12:AK19,AK20:AK31,AK34,AK37)/(COUNT(AK12:AK19,AK20:AK31,AK34,AK37)*COUNT(AK12:AK19,AK20:AK31,AK34,AK37)))</f>
        <v>0.31171381687967192</v>
      </c>
      <c r="AL39" s="44"/>
    </row>
    <row r="40" spans="1:38" x14ac:dyDescent="0.2">
      <c r="A40" s="31"/>
      <c r="B40" s="122"/>
      <c r="C40" s="122"/>
      <c r="D40" s="122"/>
      <c r="E40" s="122"/>
      <c r="F40" s="122"/>
      <c r="G40" s="122"/>
      <c r="H40" s="122"/>
      <c r="I40" s="122"/>
      <c r="J40" s="122"/>
      <c r="K40" s="48"/>
      <c r="L40" s="210"/>
      <c r="M40" s="6"/>
      <c r="N40" s="31"/>
      <c r="O40" s="122"/>
      <c r="P40" s="122"/>
      <c r="Q40" s="122"/>
      <c r="R40" s="122"/>
      <c r="S40" s="122"/>
      <c r="T40" s="122"/>
      <c r="U40" s="122"/>
      <c r="V40" s="122"/>
      <c r="W40" s="122"/>
      <c r="X40" s="48"/>
      <c r="Y40" s="210"/>
      <c r="Z40" s="6"/>
      <c r="AA40" s="31"/>
      <c r="AB40" s="122"/>
      <c r="AC40" s="122"/>
      <c r="AD40" s="122"/>
      <c r="AE40" s="122"/>
      <c r="AF40" s="122"/>
      <c r="AG40" s="122"/>
      <c r="AH40" s="122"/>
      <c r="AI40" s="122"/>
      <c r="AJ40" s="122"/>
      <c r="AK40" s="48"/>
      <c r="AL40" s="44"/>
    </row>
    <row r="41" spans="1:38" x14ac:dyDescent="0.2">
      <c r="A41" s="25" t="s">
        <v>45</v>
      </c>
      <c r="B41" s="7"/>
      <c r="C41" s="7"/>
      <c r="D41" s="7"/>
      <c r="E41" s="7"/>
      <c r="F41" s="7"/>
      <c r="G41" s="7"/>
      <c r="H41" s="7"/>
      <c r="I41" s="7"/>
      <c r="J41" s="7"/>
      <c r="K41" s="13"/>
      <c r="L41" s="210"/>
      <c r="M41" s="6"/>
      <c r="N41" s="25" t="s">
        <v>45</v>
      </c>
      <c r="O41" s="7"/>
      <c r="P41" s="7"/>
      <c r="Q41" s="7"/>
      <c r="R41" s="7"/>
      <c r="S41" s="7"/>
      <c r="T41" s="7"/>
      <c r="U41" s="7"/>
      <c r="V41" s="7"/>
      <c r="W41" s="7"/>
      <c r="X41" s="13"/>
      <c r="Y41" s="210"/>
      <c r="Z41" s="6"/>
      <c r="AA41" s="25" t="s">
        <v>45</v>
      </c>
      <c r="AB41" s="7"/>
      <c r="AC41" s="7"/>
      <c r="AD41" s="7"/>
      <c r="AE41" s="7"/>
      <c r="AF41" s="7"/>
      <c r="AG41" s="7"/>
      <c r="AH41" s="7"/>
      <c r="AI41" s="7"/>
      <c r="AJ41" s="7"/>
      <c r="AK41" s="13"/>
      <c r="AL41" s="44"/>
    </row>
    <row r="42" spans="1:38" ht="12.75" customHeight="1" x14ac:dyDescent="0.2">
      <c r="A42" s="15" t="s">
        <v>68</v>
      </c>
      <c r="B42" s="27">
        <v>3.2903885549601002</v>
      </c>
      <c r="C42" s="174">
        <v>0.66115897290263204</v>
      </c>
      <c r="D42" s="27">
        <v>15.7469866630921</v>
      </c>
      <c r="E42" s="174">
        <v>1.1746379661084001</v>
      </c>
      <c r="F42" s="27">
        <v>31.954369235540401</v>
      </c>
      <c r="G42" s="174">
        <v>1.6999898297352001</v>
      </c>
      <c r="H42" s="27">
        <v>20.117996409093301</v>
      </c>
      <c r="I42" s="174">
        <v>1.33786413304367</v>
      </c>
      <c r="J42" s="27">
        <v>1.59975984341998</v>
      </c>
      <c r="K42" s="43">
        <v>0.59054634065918499</v>
      </c>
      <c r="L42" s="210"/>
      <c r="M42" s="6"/>
      <c r="N42" s="15" t="s">
        <v>68</v>
      </c>
      <c r="O42" s="27">
        <v>1.5296402857987701</v>
      </c>
      <c r="P42" s="174">
        <v>0.357750697986424</v>
      </c>
      <c r="Q42" s="27">
        <v>10.570134934347999</v>
      </c>
      <c r="R42" s="174">
        <v>0.82610194629457001</v>
      </c>
      <c r="S42" s="27">
        <v>36.501476382380098</v>
      </c>
      <c r="T42" s="174">
        <v>1.7594035374861901</v>
      </c>
      <c r="U42" s="27">
        <v>33.146266267912203</v>
      </c>
      <c r="V42" s="174">
        <v>1.7802036164486501</v>
      </c>
      <c r="W42" s="27">
        <v>3.8865221208065899</v>
      </c>
      <c r="X42" s="43">
        <v>0.65974474577373898</v>
      </c>
      <c r="Y42" s="210"/>
      <c r="Z42" s="6"/>
      <c r="AA42" s="15" t="s">
        <v>68</v>
      </c>
      <c r="AB42" s="27">
        <v>0.20280034580437301</v>
      </c>
      <c r="AC42" s="174">
        <v>0.121164227423341</v>
      </c>
      <c r="AD42" s="27">
        <v>5.6402765265955201</v>
      </c>
      <c r="AE42" s="174">
        <v>0.73517855951266198</v>
      </c>
      <c r="AF42" s="27">
        <v>29.1314812827294</v>
      </c>
      <c r="AG42" s="174">
        <v>1.5694056747676599</v>
      </c>
      <c r="AH42" s="27">
        <v>40.877894915498601</v>
      </c>
      <c r="AI42" s="174">
        <v>1.48527423161446</v>
      </c>
      <c r="AJ42" s="27">
        <v>10.680875216726101</v>
      </c>
      <c r="AK42" s="43">
        <v>0.86525135358656302</v>
      </c>
      <c r="AL42" s="44"/>
    </row>
    <row r="43" spans="1:38" ht="12.75" customHeight="1" x14ac:dyDescent="0.2">
      <c r="A43" s="26" t="s">
        <v>316</v>
      </c>
      <c r="B43" s="117">
        <v>5.5867238321284898</v>
      </c>
      <c r="C43" s="148">
        <v>3.52745034474429</v>
      </c>
      <c r="D43" s="117">
        <v>22.339773049319898</v>
      </c>
      <c r="E43" s="148">
        <v>5.3155225233823398</v>
      </c>
      <c r="F43" s="117">
        <v>41.562855924519198</v>
      </c>
      <c r="G43" s="148">
        <v>5.0671081044761204</v>
      </c>
      <c r="H43" s="117">
        <v>26.649582873424801</v>
      </c>
      <c r="I43" s="148">
        <v>4.6954089371170404</v>
      </c>
      <c r="J43" s="117">
        <v>3.8610643206076101</v>
      </c>
      <c r="K43" s="50">
        <v>1.80008366670974</v>
      </c>
      <c r="L43" s="210"/>
      <c r="M43" s="6"/>
      <c r="N43" s="26" t="s">
        <v>316</v>
      </c>
      <c r="O43" s="117">
        <v>2.0194759447834199</v>
      </c>
      <c r="P43" s="148">
        <v>0.84699705657995195</v>
      </c>
      <c r="Q43" s="117">
        <v>12.140726722883899</v>
      </c>
      <c r="R43" s="148">
        <v>1.7607612429002</v>
      </c>
      <c r="S43" s="117">
        <v>35.846679764003802</v>
      </c>
      <c r="T43" s="148">
        <v>2.23838464397984</v>
      </c>
      <c r="U43" s="117">
        <v>40.1619362678599</v>
      </c>
      <c r="V43" s="148">
        <v>2.9575650266187301</v>
      </c>
      <c r="W43" s="117">
        <v>9.8311813004690904</v>
      </c>
      <c r="X43" s="50">
        <v>2.10539558665204</v>
      </c>
      <c r="Y43" s="210"/>
      <c r="Z43" s="6"/>
      <c r="AA43" s="26" t="s">
        <v>316</v>
      </c>
      <c r="AB43" s="117">
        <v>0.85876453579590195</v>
      </c>
      <c r="AC43" s="148">
        <v>0.36192148171329303</v>
      </c>
      <c r="AD43" s="117">
        <v>9.8966193247789693</v>
      </c>
      <c r="AE43" s="148">
        <v>1.3978545425207101</v>
      </c>
      <c r="AF43" s="117">
        <v>33.676434950927501</v>
      </c>
      <c r="AG43" s="148">
        <v>2.35192372113741</v>
      </c>
      <c r="AH43" s="117">
        <v>43.397772939903099</v>
      </c>
      <c r="AI43" s="148">
        <v>2.0439535559101798</v>
      </c>
      <c r="AJ43" s="117">
        <v>12.1704082485945</v>
      </c>
      <c r="AK43" s="50">
        <v>1.9096513969444</v>
      </c>
      <c r="AL43" s="44"/>
    </row>
    <row r="44" spans="1:38" ht="119.25" customHeight="1" x14ac:dyDescent="0.2">
      <c r="A44" s="252" t="s">
        <v>47</v>
      </c>
      <c r="B44" s="252"/>
      <c r="C44" s="252"/>
      <c r="D44" s="252"/>
      <c r="E44" s="252"/>
      <c r="F44" s="252"/>
      <c r="G44" s="252"/>
      <c r="H44" s="252"/>
      <c r="I44" s="252"/>
      <c r="J44" s="252"/>
      <c r="K44" s="252"/>
      <c r="L44" s="149"/>
      <c r="M44" s="149"/>
      <c r="N44" s="252" t="s">
        <v>47</v>
      </c>
      <c r="O44" s="252"/>
      <c r="P44" s="252"/>
      <c r="Q44" s="252"/>
      <c r="R44" s="252"/>
      <c r="S44" s="252"/>
      <c r="T44" s="252"/>
      <c r="U44" s="252"/>
      <c r="V44" s="252"/>
      <c r="W44" s="252"/>
      <c r="X44" s="252"/>
      <c r="AA44" s="252" t="s">
        <v>47</v>
      </c>
      <c r="AB44" s="252"/>
      <c r="AC44" s="252"/>
      <c r="AD44" s="252"/>
      <c r="AE44" s="252"/>
      <c r="AF44" s="252"/>
      <c r="AG44" s="252"/>
      <c r="AH44" s="252"/>
      <c r="AI44" s="252"/>
      <c r="AJ44" s="252"/>
      <c r="AK44" s="252"/>
    </row>
    <row r="45" spans="1:38" ht="70.5" customHeight="1" x14ac:dyDescent="0.2">
      <c r="A45" s="252" t="s">
        <v>317</v>
      </c>
      <c r="B45" s="252"/>
      <c r="C45" s="252"/>
      <c r="D45" s="252"/>
      <c r="E45" s="252"/>
      <c r="F45" s="252"/>
      <c r="G45" s="252"/>
      <c r="H45" s="252"/>
      <c r="I45" s="252"/>
      <c r="J45" s="252"/>
      <c r="K45" s="252"/>
      <c r="L45" s="149"/>
      <c r="M45" s="149"/>
      <c r="N45" s="252" t="s">
        <v>317</v>
      </c>
      <c r="O45" s="252"/>
      <c r="P45" s="252"/>
      <c r="Q45" s="252"/>
      <c r="R45" s="252"/>
      <c r="S45" s="252"/>
      <c r="T45" s="252"/>
      <c r="U45" s="252"/>
      <c r="V45" s="252"/>
      <c r="W45" s="252"/>
      <c r="X45" s="252"/>
      <c r="AA45" s="252" t="s">
        <v>317</v>
      </c>
      <c r="AB45" s="252"/>
      <c r="AC45" s="252"/>
      <c r="AD45" s="252"/>
      <c r="AE45" s="252"/>
      <c r="AF45" s="252"/>
      <c r="AG45" s="252"/>
      <c r="AH45" s="252"/>
      <c r="AI45" s="252"/>
      <c r="AJ45" s="252"/>
      <c r="AK45" s="252"/>
    </row>
    <row r="46" spans="1:38" ht="12.75" customHeight="1" x14ac:dyDescent="0.2">
      <c r="A46" s="28" t="s">
        <v>69</v>
      </c>
      <c r="B46" s="32"/>
      <c r="C46" s="32"/>
      <c r="D46" s="32"/>
      <c r="E46" s="32"/>
      <c r="F46" s="32"/>
      <c r="G46" s="32"/>
      <c r="H46" s="32"/>
      <c r="K46" s="32"/>
      <c r="N46" s="28" t="s">
        <v>69</v>
      </c>
      <c r="O46" s="32"/>
      <c r="P46" s="32"/>
      <c r="Q46" s="32"/>
      <c r="R46" s="32"/>
      <c r="S46" s="32"/>
      <c r="T46" s="32"/>
      <c r="U46" s="32"/>
      <c r="V46" s="32"/>
      <c r="W46" s="32"/>
      <c r="X46" s="32"/>
      <c r="AA46" s="28" t="s">
        <v>69</v>
      </c>
      <c r="AB46" s="32"/>
      <c r="AC46" s="32"/>
      <c r="AD46" s="32"/>
      <c r="AE46" s="32"/>
      <c r="AF46" s="32"/>
      <c r="AG46" s="32"/>
      <c r="AH46" s="32"/>
      <c r="AI46" s="32"/>
      <c r="AJ46" s="32"/>
      <c r="AK46" s="32"/>
    </row>
    <row r="47" spans="1:38" x14ac:dyDescent="0.2">
      <c r="A47" s="276" t="s">
        <v>70</v>
      </c>
      <c r="B47" s="276"/>
      <c r="C47" s="276"/>
      <c r="D47" s="276"/>
      <c r="E47" s="276"/>
      <c r="F47" s="276"/>
      <c r="G47" s="276"/>
      <c r="H47" s="276"/>
      <c r="I47" s="276"/>
      <c r="J47" s="276"/>
      <c r="K47" s="51"/>
      <c r="N47" s="276" t="s">
        <v>70</v>
      </c>
      <c r="O47" s="276"/>
      <c r="P47" s="276"/>
      <c r="Q47" s="276"/>
      <c r="R47" s="276"/>
      <c r="S47" s="276"/>
      <c r="T47" s="276"/>
      <c r="U47" s="276"/>
      <c r="V47" s="276"/>
      <c r="W47" s="276"/>
      <c r="X47" s="51"/>
      <c r="AA47" s="276" t="s">
        <v>70</v>
      </c>
      <c r="AB47" s="276"/>
      <c r="AC47" s="276"/>
      <c r="AD47" s="276"/>
      <c r="AE47" s="276"/>
      <c r="AF47" s="276"/>
      <c r="AG47" s="276"/>
      <c r="AH47" s="276"/>
      <c r="AI47" s="276"/>
      <c r="AJ47" s="276"/>
      <c r="AK47" s="51"/>
    </row>
    <row r="48" spans="1:38" ht="33" customHeight="1" x14ac:dyDescent="0.2">
      <c r="A48" s="276"/>
      <c r="B48" s="276"/>
      <c r="C48" s="276"/>
      <c r="D48" s="276"/>
      <c r="E48" s="276"/>
      <c r="F48" s="276"/>
      <c r="G48" s="276"/>
      <c r="H48" s="276"/>
      <c r="I48" s="276"/>
      <c r="J48" s="276"/>
      <c r="N48" s="276"/>
      <c r="O48" s="276"/>
      <c r="P48" s="276"/>
      <c r="Q48" s="276"/>
      <c r="R48" s="276"/>
      <c r="S48" s="276"/>
      <c r="T48" s="276"/>
      <c r="U48" s="276"/>
      <c r="V48" s="276"/>
      <c r="W48" s="276"/>
      <c r="AA48" s="276"/>
      <c r="AB48" s="276"/>
      <c r="AC48" s="276"/>
      <c r="AD48" s="276"/>
      <c r="AE48" s="276"/>
      <c r="AF48" s="276"/>
      <c r="AG48" s="276"/>
      <c r="AH48" s="276"/>
      <c r="AI48" s="276"/>
      <c r="AJ48" s="276"/>
    </row>
    <row r="49" spans="1:27" x14ac:dyDescent="0.2">
      <c r="A49" s="52"/>
      <c r="B49" s="29"/>
    </row>
    <row r="51" spans="1:27" x14ac:dyDescent="0.2">
      <c r="A51" s="28" t="s">
        <v>48</v>
      </c>
      <c r="N51" s="28" t="s">
        <v>48</v>
      </c>
      <c r="AA51" s="28" t="s">
        <v>48</v>
      </c>
    </row>
  </sheetData>
  <mergeCells count="30">
    <mergeCell ref="A45:K45"/>
    <mergeCell ref="N45:X45"/>
    <mergeCell ref="AA45:AK45"/>
    <mergeCell ref="A47:J48"/>
    <mergeCell ref="N47:W48"/>
    <mergeCell ref="AA47:AJ48"/>
    <mergeCell ref="A44:K44"/>
    <mergeCell ref="N44:X44"/>
    <mergeCell ref="AA44:AK44"/>
    <mergeCell ref="Q8:R8"/>
    <mergeCell ref="S8:T8"/>
    <mergeCell ref="U8:V8"/>
    <mergeCell ref="W8:X8"/>
    <mergeCell ref="AB8:AC8"/>
    <mergeCell ref="AD8:AE8"/>
    <mergeCell ref="B8:C8"/>
    <mergeCell ref="D8:E8"/>
    <mergeCell ref="F8:G8"/>
    <mergeCell ref="H8:I8"/>
    <mergeCell ref="J8:K8"/>
    <mergeCell ref="O8:P8"/>
    <mergeCell ref="AF8:AG8"/>
    <mergeCell ref="AH8:AI8"/>
    <mergeCell ref="AJ8:AK8"/>
    <mergeCell ref="A2:M4"/>
    <mergeCell ref="N2:Z4"/>
    <mergeCell ref="AA2:AM4"/>
    <mergeCell ref="B7:K7"/>
    <mergeCell ref="O7:X7"/>
    <mergeCell ref="AB7:AK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sheetPr>
  <dimension ref="A1:AM51"/>
  <sheetViews>
    <sheetView showWhiteSpace="0" zoomScaleNormal="100" workbookViewId="0">
      <selection activeCell="B43" sqref="B43"/>
    </sheetView>
  </sheetViews>
  <sheetFormatPr defaultRowHeight="12.75" x14ac:dyDescent="0.2"/>
  <cols>
    <col min="1" max="1" width="16.7109375" style="1" customWidth="1"/>
    <col min="2" max="11" width="5.7109375" style="1" customWidth="1"/>
    <col min="12" max="13" width="9.140625" style="1"/>
    <col min="14" max="14" width="16.7109375" style="1" customWidth="1"/>
    <col min="15" max="24" width="5.28515625" style="1" customWidth="1"/>
    <col min="25" max="26" width="9.140625" style="1"/>
    <col min="27" max="27" width="16.7109375" style="1" customWidth="1"/>
    <col min="28" max="37" width="5.140625" style="1" customWidth="1"/>
    <col min="38" max="16384" width="9.140625" style="1"/>
  </cols>
  <sheetData>
    <row r="1" spans="1:39" x14ac:dyDescent="0.2">
      <c r="A1" s="2" t="s">
        <v>71</v>
      </c>
      <c r="B1" s="2"/>
      <c r="C1" s="2"/>
      <c r="D1" s="2"/>
      <c r="E1" s="2"/>
      <c r="F1" s="2"/>
      <c r="G1" s="2"/>
      <c r="H1" s="2"/>
      <c r="I1" s="2"/>
      <c r="J1" s="2"/>
      <c r="K1" s="2"/>
      <c r="N1" s="2" t="str">
        <f>A1</f>
        <v>Table A3.10 (N)</v>
      </c>
      <c r="O1" s="2"/>
      <c r="P1" s="2"/>
      <c r="Q1" s="2"/>
      <c r="R1" s="2"/>
      <c r="S1" s="2"/>
      <c r="T1" s="2"/>
      <c r="U1" s="2"/>
      <c r="V1" s="2"/>
      <c r="W1" s="2"/>
      <c r="X1" s="2"/>
      <c r="AA1" s="2" t="str">
        <f>A1</f>
        <v>Table A3.10 (N)</v>
      </c>
      <c r="AB1" s="2"/>
      <c r="AC1" s="2"/>
      <c r="AD1" s="2"/>
      <c r="AE1" s="2"/>
      <c r="AF1" s="2"/>
      <c r="AG1" s="2"/>
      <c r="AH1" s="2"/>
      <c r="AI1" s="2"/>
      <c r="AJ1" s="2"/>
      <c r="AK1" s="2"/>
    </row>
    <row r="2" spans="1:39" ht="12.75" customHeight="1" x14ac:dyDescent="0.2">
      <c r="A2" s="249" t="s">
        <v>72</v>
      </c>
      <c r="B2" s="249"/>
      <c r="C2" s="249"/>
      <c r="D2" s="249"/>
      <c r="E2" s="249"/>
      <c r="F2" s="249"/>
      <c r="G2" s="249"/>
      <c r="H2" s="249"/>
      <c r="I2" s="249"/>
      <c r="J2" s="249"/>
      <c r="K2" s="249"/>
      <c r="L2" s="249"/>
      <c r="M2" s="249"/>
      <c r="N2" s="249" t="str">
        <f>$A$2</f>
        <v>Percentage of adults at each proficiency level in numeracy, by level of educational attainment</v>
      </c>
      <c r="O2" s="249"/>
      <c r="P2" s="249"/>
      <c r="Q2" s="249"/>
      <c r="R2" s="249"/>
      <c r="S2" s="249"/>
      <c r="T2" s="249"/>
      <c r="U2" s="249"/>
      <c r="V2" s="249"/>
      <c r="W2" s="249"/>
      <c r="X2" s="249"/>
      <c r="Y2" s="249"/>
      <c r="Z2" s="249"/>
      <c r="AA2" s="249" t="str">
        <f>$A$2</f>
        <v>Percentage of adults at each proficiency level in numeracy, by level of educational attainment</v>
      </c>
      <c r="AB2" s="249"/>
      <c r="AC2" s="249"/>
      <c r="AD2" s="249"/>
      <c r="AE2" s="249"/>
      <c r="AF2" s="249"/>
      <c r="AG2" s="249"/>
      <c r="AH2" s="249"/>
      <c r="AI2" s="249"/>
      <c r="AJ2" s="249"/>
      <c r="AK2" s="249"/>
      <c r="AL2" s="249"/>
      <c r="AM2" s="249"/>
    </row>
    <row r="3" spans="1:39" x14ac:dyDescent="0.2">
      <c r="A3" s="249"/>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row>
    <row r="4" spans="1:39"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row>
    <row r="5" spans="1:39" x14ac:dyDescent="0.2">
      <c r="A5" s="30" t="s">
        <v>55</v>
      </c>
      <c r="B5" s="30"/>
      <c r="C5" s="30"/>
      <c r="D5" s="30"/>
      <c r="E5" s="30"/>
      <c r="F5" s="30"/>
      <c r="G5" s="30"/>
      <c r="H5" s="30"/>
      <c r="I5" s="30"/>
      <c r="J5" s="30"/>
      <c r="K5" s="30"/>
      <c r="N5" s="30" t="s">
        <v>56</v>
      </c>
      <c r="O5" s="30"/>
      <c r="P5" s="30"/>
      <c r="Q5" s="30"/>
      <c r="R5" s="30"/>
      <c r="S5" s="30"/>
      <c r="T5" s="30"/>
      <c r="U5" s="30"/>
      <c r="V5" s="30"/>
      <c r="W5" s="30"/>
      <c r="X5" s="30"/>
      <c r="AA5" s="30" t="s">
        <v>57</v>
      </c>
      <c r="AB5" s="30"/>
      <c r="AC5" s="30"/>
      <c r="AD5" s="30"/>
      <c r="AE5" s="30"/>
      <c r="AF5" s="30"/>
      <c r="AG5" s="30"/>
      <c r="AH5" s="30"/>
      <c r="AI5" s="30"/>
      <c r="AJ5" s="30"/>
      <c r="AK5" s="30"/>
    </row>
    <row r="6" spans="1:39" customFormat="1" x14ac:dyDescent="0.2"/>
    <row r="7" spans="1:39" ht="15" x14ac:dyDescent="0.25">
      <c r="A7" s="5"/>
      <c r="B7" s="265" t="s">
        <v>58</v>
      </c>
      <c r="C7" s="266"/>
      <c r="D7" s="266"/>
      <c r="E7" s="266"/>
      <c r="F7" s="266"/>
      <c r="G7" s="266"/>
      <c r="H7" s="266"/>
      <c r="I7" s="266"/>
      <c r="J7" s="266"/>
      <c r="K7" s="267"/>
      <c r="N7" s="5"/>
      <c r="O7" s="265" t="s">
        <v>59</v>
      </c>
      <c r="P7" s="266"/>
      <c r="Q7" s="266"/>
      <c r="R7" s="266"/>
      <c r="S7" s="266"/>
      <c r="T7" s="266"/>
      <c r="U7" s="266"/>
      <c r="V7" s="266"/>
      <c r="W7" s="266"/>
      <c r="X7" s="267"/>
      <c r="AA7" s="5"/>
      <c r="AB7" s="265" t="s">
        <v>60</v>
      </c>
      <c r="AC7" s="266"/>
      <c r="AD7" s="266"/>
      <c r="AE7" s="266"/>
      <c r="AF7" s="266"/>
      <c r="AG7" s="266"/>
      <c r="AH7" s="266"/>
      <c r="AI7" s="266"/>
      <c r="AJ7" s="266"/>
      <c r="AK7" s="267"/>
    </row>
    <row r="8" spans="1:39" ht="24" customHeight="1" x14ac:dyDescent="0.2">
      <c r="A8"/>
      <c r="B8" s="250" t="s">
        <v>61</v>
      </c>
      <c r="C8" s="251"/>
      <c r="D8" s="250" t="s">
        <v>62</v>
      </c>
      <c r="E8" s="251"/>
      <c r="F8" s="250" t="s">
        <v>63</v>
      </c>
      <c r="G8" s="251"/>
      <c r="H8" s="250" t="s">
        <v>64</v>
      </c>
      <c r="I8" s="251"/>
      <c r="J8" s="250" t="s">
        <v>65</v>
      </c>
      <c r="K8" s="251"/>
      <c r="N8"/>
      <c r="O8" s="250" t="s">
        <v>61</v>
      </c>
      <c r="P8" s="251"/>
      <c r="Q8" s="250" t="s">
        <v>62</v>
      </c>
      <c r="R8" s="251"/>
      <c r="S8" s="250" t="s">
        <v>63</v>
      </c>
      <c r="T8" s="251"/>
      <c r="U8" s="250" t="s">
        <v>64</v>
      </c>
      <c r="V8" s="251"/>
      <c r="W8" s="250" t="s">
        <v>65</v>
      </c>
      <c r="X8" s="251"/>
      <c r="AA8"/>
      <c r="AB8" s="250" t="s">
        <v>61</v>
      </c>
      <c r="AC8" s="251"/>
      <c r="AD8" s="250" t="s">
        <v>62</v>
      </c>
      <c r="AE8" s="251"/>
      <c r="AF8" s="250" t="s">
        <v>63</v>
      </c>
      <c r="AG8" s="251"/>
      <c r="AH8" s="250" t="s">
        <v>64</v>
      </c>
      <c r="AI8" s="251"/>
      <c r="AJ8" s="250" t="s">
        <v>65</v>
      </c>
      <c r="AK8" s="251"/>
    </row>
    <row r="9" spans="1:39" s="11" customFormat="1" ht="20.25" customHeight="1" x14ac:dyDescent="0.2">
      <c r="A9" s="8"/>
      <c r="B9" s="34" t="s">
        <v>66</v>
      </c>
      <c r="C9" s="35" t="s">
        <v>67</v>
      </c>
      <c r="D9" s="34" t="s">
        <v>66</v>
      </c>
      <c r="E9" s="35" t="s">
        <v>67</v>
      </c>
      <c r="F9" s="34" t="s">
        <v>66</v>
      </c>
      <c r="G9" s="35" t="s">
        <v>67</v>
      </c>
      <c r="H9" s="34" t="s">
        <v>66</v>
      </c>
      <c r="I9" s="35" t="s">
        <v>67</v>
      </c>
      <c r="J9" s="34" t="s">
        <v>66</v>
      </c>
      <c r="K9" s="35" t="s">
        <v>67</v>
      </c>
      <c r="N9" s="8"/>
      <c r="O9" s="34" t="s">
        <v>66</v>
      </c>
      <c r="P9" s="35" t="s">
        <v>67</v>
      </c>
      <c r="Q9" s="34" t="s">
        <v>66</v>
      </c>
      <c r="R9" s="35" t="s">
        <v>67</v>
      </c>
      <c r="S9" s="34" t="s">
        <v>66</v>
      </c>
      <c r="T9" s="35" t="s">
        <v>67</v>
      </c>
      <c r="U9" s="34" t="s">
        <v>66</v>
      </c>
      <c r="V9" s="35" t="s">
        <v>67</v>
      </c>
      <c r="W9" s="34" t="s">
        <v>66</v>
      </c>
      <c r="X9" s="35" t="s">
        <v>67</v>
      </c>
      <c r="AA9" s="8"/>
      <c r="AB9" s="34" t="s">
        <v>66</v>
      </c>
      <c r="AC9" s="35" t="s">
        <v>67</v>
      </c>
      <c r="AD9" s="34" t="s">
        <v>66</v>
      </c>
      <c r="AE9" s="35" t="s">
        <v>67</v>
      </c>
      <c r="AF9" s="34" t="s">
        <v>66</v>
      </c>
      <c r="AG9" s="35" t="s">
        <v>67</v>
      </c>
      <c r="AH9" s="34" t="s">
        <v>66</v>
      </c>
      <c r="AI9" s="35" t="s">
        <v>67</v>
      </c>
      <c r="AJ9" s="34" t="s">
        <v>66</v>
      </c>
      <c r="AK9" s="35" t="s">
        <v>67</v>
      </c>
    </row>
    <row r="10" spans="1:39" x14ac:dyDescent="0.2">
      <c r="A10" s="12" t="s">
        <v>16</v>
      </c>
      <c r="B10" s="36"/>
      <c r="C10" s="36"/>
      <c r="D10" s="36"/>
      <c r="E10" s="36"/>
      <c r="F10" s="36"/>
      <c r="G10" s="36"/>
      <c r="H10" s="36"/>
      <c r="I10" s="36"/>
      <c r="J10" s="36"/>
      <c r="K10" s="40"/>
      <c r="M10" s="38"/>
      <c r="N10" s="39" t="s">
        <v>16</v>
      </c>
      <c r="O10" s="36"/>
      <c r="P10" s="36"/>
      <c r="Q10" s="36"/>
      <c r="R10" s="36"/>
      <c r="S10" s="36"/>
      <c r="T10" s="36"/>
      <c r="U10" s="36"/>
      <c r="V10" s="36"/>
      <c r="W10" s="36"/>
      <c r="X10" s="40"/>
      <c r="Z10" s="38"/>
      <c r="AA10" s="39" t="s">
        <v>16</v>
      </c>
      <c r="AB10" s="36"/>
      <c r="AC10" s="36"/>
      <c r="AD10" s="36"/>
      <c r="AE10" s="36"/>
      <c r="AF10" s="36"/>
      <c r="AG10" s="36"/>
      <c r="AH10" s="36"/>
      <c r="AI10" s="36"/>
      <c r="AJ10" s="36"/>
      <c r="AK10" s="40"/>
    </row>
    <row r="11" spans="1:39" x14ac:dyDescent="0.2">
      <c r="A11" s="14" t="s">
        <v>17</v>
      </c>
      <c r="B11"/>
      <c r="C11"/>
      <c r="D11"/>
      <c r="E11"/>
      <c r="F11"/>
      <c r="G11"/>
      <c r="H11"/>
      <c r="I11"/>
      <c r="J11"/>
      <c r="K11" s="13"/>
      <c r="M11" s="38"/>
      <c r="N11" s="41" t="s">
        <v>17</v>
      </c>
      <c r="O11"/>
      <c r="P11"/>
      <c r="Q11"/>
      <c r="R11"/>
      <c r="S11"/>
      <c r="T11"/>
      <c r="U11"/>
      <c r="V11"/>
      <c r="W11"/>
      <c r="X11" s="13"/>
      <c r="Z11" s="38"/>
      <c r="AA11" s="41" t="s">
        <v>17</v>
      </c>
      <c r="AB11"/>
      <c r="AC11"/>
      <c r="AD11"/>
      <c r="AE11"/>
      <c r="AF11"/>
      <c r="AG11"/>
      <c r="AH11"/>
      <c r="AI11"/>
      <c r="AJ11"/>
      <c r="AK11" s="13"/>
    </row>
    <row r="12" spans="1:39" x14ac:dyDescent="0.2">
      <c r="A12" s="15" t="s">
        <v>18</v>
      </c>
      <c r="B12" s="16">
        <v>14.0040018233341</v>
      </c>
      <c r="C12" s="42">
        <v>1.2133132846230399</v>
      </c>
      <c r="D12" s="16">
        <v>24.2360378391684</v>
      </c>
      <c r="E12" s="42">
        <v>1.89752608706604</v>
      </c>
      <c r="F12" s="16">
        <v>35.804536627640999</v>
      </c>
      <c r="G12" s="42">
        <v>1.9450046077413901</v>
      </c>
      <c r="H12" s="16">
        <v>21.747396495614101</v>
      </c>
      <c r="I12" s="42">
        <v>1.49125515220358</v>
      </c>
      <c r="J12" s="16">
        <v>3.72157214868807</v>
      </c>
      <c r="K12" s="43">
        <v>0.78138974640020198</v>
      </c>
      <c r="L12" s="44"/>
      <c r="M12" s="38"/>
      <c r="N12" s="28" t="s">
        <v>18</v>
      </c>
      <c r="O12" s="16">
        <v>3.5236277222399002</v>
      </c>
      <c r="P12" s="42">
        <v>0.49995512403468201</v>
      </c>
      <c r="Q12" s="16">
        <v>13.7227198481848</v>
      </c>
      <c r="R12" s="42">
        <v>1.0424755456019399</v>
      </c>
      <c r="S12" s="16">
        <v>36.261427607718403</v>
      </c>
      <c r="T12" s="42">
        <v>1.76968284895647</v>
      </c>
      <c r="U12" s="16">
        <v>35.031278547194603</v>
      </c>
      <c r="V12" s="42">
        <v>1.7023570481594501</v>
      </c>
      <c r="W12" s="16">
        <v>11.2106261262623</v>
      </c>
      <c r="X12" s="43">
        <v>1.0632355300234999</v>
      </c>
      <c r="Y12" s="44"/>
      <c r="Z12" s="38"/>
      <c r="AA12" s="28" t="s">
        <v>18</v>
      </c>
      <c r="AB12" s="16">
        <v>1.7040922622866601</v>
      </c>
      <c r="AC12" s="42">
        <v>0.32563229042987202</v>
      </c>
      <c r="AD12" s="16">
        <v>7.6053926664127296</v>
      </c>
      <c r="AE12" s="42">
        <v>0.91857696265816402</v>
      </c>
      <c r="AF12" s="16">
        <v>25.656582289448899</v>
      </c>
      <c r="AG12" s="42">
        <v>1.3073359046477</v>
      </c>
      <c r="AH12" s="16">
        <v>40.477132861248201</v>
      </c>
      <c r="AI12" s="42">
        <v>1.6135410948802</v>
      </c>
      <c r="AJ12" s="16">
        <v>24.511102761066802</v>
      </c>
      <c r="AK12" s="43">
        <v>1.2459169822742799</v>
      </c>
      <c r="AL12" s="44"/>
    </row>
    <row r="13" spans="1:39" ht="12.75" customHeight="1" x14ac:dyDescent="0.2">
      <c r="A13" s="15" t="s">
        <v>19</v>
      </c>
      <c r="B13" s="16">
        <v>10.1050631816747</v>
      </c>
      <c r="C13" s="42">
        <v>1.2741323521173999</v>
      </c>
      <c r="D13" s="16">
        <v>21.853524479827001</v>
      </c>
      <c r="E13" s="42">
        <v>1.76362118071328</v>
      </c>
      <c r="F13" s="16">
        <v>39.211644070424001</v>
      </c>
      <c r="G13" s="42">
        <v>2.15870315105927</v>
      </c>
      <c r="H13" s="16">
        <v>24.914152944778898</v>
      </c>
      <c r="I13" s="42">
        <v>1.80156023016189</v>
      </c>
      <c r="J13" s="16">
        <v>3.9156153232954201</v>
      </c>
      <c r="K13" s="43">
        <v>0.817072441962996</v>
      </c>
      <c r="L13" s="44"/>
      <c r="M13" s="38"/>
      <c r="N13" s="28" t="s">
        <v>19</v>
      </c>
      <c r="O13" s="16">
        <v>1.7698589864460099</v>
      </c>
      <c r="P13" s="42">
        <v>0.291497738575834</v>
      </c>
      <c r="Q13" s="16">
        <v>9.1725504689063708</v>
      </c>
      <c r="R13" s="42">
        <v>0.74970352188196299</v>
      </c>
      <c r="S13" s="16">
        <v>36.035840279930603</v>
      </c>
      <c r="T13" s="42">
        <v>1.26003602842172</v>
      </c>
      <c r="U13" s="16">
        <v>40.493211496952199</v>
      </c>
      <c r="V13" s="42">
        <v>1.34335720053653</v>
      </c>
      <c r="W13" s="16">
        <v>12.5285387677648</v>
      </c>
      <c r="X13" s="43">
        <v>0.85027967508090696</v>
      </c>
      <c r="Y13" s="44"/>
      <c r="Z13" s="38"/>
      <c r="AA13" s="28" t="s">
        <v>19</v>
      </c>
      <c r="AB13" s="16">
        <v>0.52971046508950903</v>
      </c>
      <c r="AC13" s="42">
        <v>0.284736994234283</v>
      </c>
      <c r="AD13" s="16">
        <v>3.2089423550734502</v>
      </c>
      <c r="AE13" s="42">
        <v>0.84774642315101401</v>
      </c>
      <c r="AF13" s="16">
        <v>18.144893437626799</v>
      </c>
      <c r="AG13" s="42">
        <v>1.8500959524818199</v>
      </c>
      <c r="AH13" s="16">
        <v>45.9108027363974</v>
      </c>
      <c r="AI13" s="42">
        <v>2.4070031138030998</v>
      </c>
      <c r="AJ13" s="16">
        <v>32.205651005812697</v>
      </c>
      <c r="AK13" s="43">
        <v>1.7674737893441399</v>
      </c>
      <c r="AL13" s="44"/>
    </row>
    <row r="14" spans="1:39" x14ac:dyDescent="0.2">
      <c r="A14" s="15" t="s">
        <v>20</v>
      </c>
      <c r="B14" s="16">
        <v>19.923635150351402</v>
      </c>
      <c r="C14" s="42">
        <v>1.3694344624108801</v>
      </c>
      <c r="D14" s="16">
        <v>30.7849477903153</v>
      </c>
      <c r="E14" s="42">
        <v>1.4969462308267201</v>
      </c>
      <c r="F14" s="16">
        <v>31.351584215508499</v>
      </c>
      <c r="G14" s="42">
        <v>1.8978222714533799</v>
      </c>
      <c r="H14" s="16">
        <v>15.3852595985196</v>
      </c>
      <c r="I14" s="42">
        <v>1.3558944269500499</v>
      </c>
      <c r="J14" s="16">
        <v>2.5255401324180702</v>
      </c>
      <c r="K14" s="43">
        <v>0.52994537108746398</v>
      </c>
      <c r="L14" s="44"/>
      <c r="M14" s="38"/>
      <c r="N14" s="28" t="s">
        <v>20</v>
      </c>
      <c r="O14" s="16">
        <v>5.3372224120675504</v>
      </c>
      <c r="P14" s="42">
        <v>0.486506464267002</v>
      </c>
      <c r="Q14" s="16">
        <v>18.8914444980268</v>
      </c>
      <c r="R14" s="42">
        <v>0.96111100078670897</v>
      </c>
      <c r="S14" s="16">
        <v>37.147574934116903</v>
      </c>
      <c r="T14" s="42">
        <v>0.85383024902174598</v>
      </c>
      <c r="U14" s="16">
        <v>30.8795607847136</v>
      </c>
      <c r="V14" s="42">
        <v>1.0156825240873899</v>
      </c>
      <c r="W14" s="16">
        <v>7.7173667586542898</v>
      </c>
      <c r="X14" s="43">
        <v>0.63216506171100295</v>
      </c>
      <c r="Y14" s="44"/>
      <c r="Z14" s="38"/>
      <c r="AA14" s="28" t="s">
        <v>20</v>
      </c>
      <c r="AB14" s="16">
        <v>2.0088241985605699</v>
      </c>
      <c r="AC14" s="42">
        <v>0.234302023832341</v>
      </c>
      <c r="AD14" s="16">
        <v>10.069961675007001</v>
      </c>
      <c r="AE14" s="42">
        <v>0.50172187640124699</v>
      </c>
      <c r="AF14" s="16">
        <v>28.199054767824499</v>
      </c>
      <c r="AG14" s="42">
        <v>0.90930601778322695</v>
      </c>
      <c r="AH14" s="16">
        <v>39.659757263009702</v>
      </c>
      <c r="AI14" s="42">
        <v>1.1395972597561299</v>
      </c>
      <c r="AJ14" s="16">
        <v>20.058526029030599</v>
      </c>
      <c r="AK14" s="43">
        <v>0.84377552720676596</v>
      </c>
      <c r="AL14" s="44"/>
    </row>
    <row r="15" spans="1:39" x14ac:dyDescent="0.2">
      <c r="A15" s="15" t="s">
        <v>21</v>
      </c>
      <c r="B15" s="16">
        <v>6.6668850337388497</v>
      </c>
      <c r="C15" s="42">
        <v>1.4718421796673999</v>
      </c>
      <c r="D15" s="16">
        <v>23.2981619659327</v>
      </c>
      <c r="E15" s="42">
        <v>2.4788551765134001</v>
      </c>
      <c r="F15" s="16">
        <v>40.854562951991902</v>
      </c>
      <c r="G15" s="42">
        <v>3.2701604408814302</v>
      </c>
      <c r="H15" s="16">
        <v>24.710463923542001</v>
      </c>
      <c r="I15" s="42">
        <v>2.8161607747456898</v>
      </c>
      <c r="J15" s="16">
        <v>4.4699261247946396</v>
      </c>
      <c r="K15" s="43">
        <v>1.4973812615747999</v>
      </c>
      <c r="L15" s="44"/>
      <c r="M15" s="38"/>
      <c r="N15" s="28" t="s">
        <v>21</v>
      </c>
      <c r="O15" s="16">
        <v>1.0248188144449299</v>
      </c>
      <c r="P15" s="42">
        <v>0.32733260628038902</v>
      </c>
      <c r="Q15" s="16">
        <v>10.956772336667701</v>
      </c>
      <c r="R15" s="42">
        <v>0.94734697904329401</v>
      </c>
      <c r="S15" s="16">
        <v>38.823313148683198</v>
      </c>
      <c r="T15" s="42">
        <v>1.5507594255158701</v>
      </c>
      <c r="U15" s="16">
        <v>41.773709602677201</v>
      </c>
      <c r="V15" s="42">
        <v>1.68683797219779</v>
      </c>
      <c r="W15" s="16">
        <v>7.4213860975270602</v>
      </c>
      <c r="X15" s="43">
        <v>0.90977667487591096</v>
      </c>
      <c r="Y15" s="44"/>
      <c r="Z15" s="38"/>
      <c r="AA15" s="28" t="s">
        <v>21</v>
      </c>
      <c r="AB15" s="16">
        <v>9.3193330868346094E-2</v>
      </c>
      <c r="AC15" s="42">
        <v>8.5371105607270098E-2</v>
      </c>
      <c r="AD15" s="16">
        <v>1.4281206503433499</v>
      </c>
      <c r="AE15" s="42">
        <v>0.50018890195614396</v>
      </c>
      <c r="AF15" s="16">
        <v>15.365660002746599</v>
      </c>
      <c r="AG15" s="42">
        <v>2.41332132115331</v>
      </c>
      <c r="AH15" s="16">
        <v>50.221318879961203</v>
      </c>
      <c r="AI15" s="42">
        <v>3.2063571333328702</v>
      </c>
      <c r="AJ15" s="16">
        <v>32.891707136080498</v>
      </c>
      <c r="AK15" s="43">
        <v>2.9237712030802001</v>
      </c>
      <c r="AL15" s="44"/>
    </row>
    <row r="16" spans="1:39" x14ac:dyDescent="0.2">
      <c r="A16" s="15" t="s">
        <v>22</v>
      </c>
      <c r="B16" s="16">
        <v>7.5950066927402196</v>
      </c>
      <c r="C16" s="42">
        <v>0.89855800961839705</v>
      </c>
      <c r="D16" s="16">
        <v>21.582061755643299</v>
      </c>
      <c r="E16" s="42">
        <v>1.58815027190803</v>
      </c>
      <c r="F16" s="16">
        <v>41.298301305591103</v>
      </c>
      <c r="G16" s="42">
        <v>1.90973756716535</v>
      </c>
      <c r="H16" s="16">
        <v>25.354719978256799</v>
      </c>
      <c r="I16" s="42">
        <v>1.65863606283986</v>
      </c>
      <c r="J16" s="16">
        <v>4.07838952934231</v>
      </c>
      <c r="K16" s="43">
        <v>0.73186447439735802</v>
      </c>
      <c r="L16" s="44"/>
      <c r="M16" s="38"/>
      <c r="N16" s="28" t="s">
        <v>22</v>
      </c>
      <c r="O16" s="16">
        <v>2.29050086309211</v>
      </c>
      <c r="P16" s="42">
        <v>0.39486544075533597</v>
      </c>
      <c r="Q16" s="16">
        <v>9.5251012860079598</v>
      </c>
      <c r="R16" s="42">
        <v>0.77419721615916903</v>
      </c>
      <c r="S16" s="16">
        <v>33.922297082097202</v>
      </c>
      <c r="T16" s="42">
        <v>1.3064436286127501</v>
      </c>
      <c r="U16" s="16">
        <v>40.744358013584403</v>
      </c>
      <c r="V16" s="42">
        <v>1.2168527087868</v>
      </c>
      <c r="W16" s="16">
        <v>13.5177427552183</v>
      </c>
      <c r="X16" s="43">
        <v>0.91592271304148998</v>
      </c>
      <c r="Y16" s="44"/>
      <c r="Z16" s="38"/>
      <c r="AA16" s="28" t="s">
        <v>22</v>
      </c>
      <c r="AB16" s="16">
        <v>1.4775091371776301</v>
      </c>
      <c r="AC16" s="42">
        <v>0.19043152139238301</v>
      </c>
      <c r="AD16" s="16">
        <v>4.1171296266469897</v>
      </c>
      <c r="AE16" s="42">
        <v>0.45312378274418302</v>
      </c>
      <c r="AF16" s="16">
        <v>19.173895293947002</v>
      </c>
      <c r="AG16" s="42">
        <v>0.89229173974740095</v>
      </c>
      <c r="AH16" s="16">
        <v>45.144124423270597</v>
      </c>
      <c r="AI16" s="42">
        <v>1.0974020419291699</v>
      </c>
      <c r="AJ16" s="16">
        <v>30.064457928921598</v>
      </c>
      <c r="AK16" s="43">
        <v>1.1243808944609599</v>
      </c>
      <c r="AL16" s="44"/>
    </row>
    <row r="17" spans="1:38" x14ac:dyDescent="0.2">
      <c r="A17" s="15" t="s">
        <v>23</v>
      </c>
      <c r="B17" s="16">
        <v>7.0777833647439303</v>
      </c>
      <c r="C17" s="42">
        <v>0.86238389601014998</v>
      </c>
      <c r="D17" s="16">
        <v>21.816473204226401</v>
      </c>
      <c r="E17" s="42">
        <v>1.41842536261622</v>
      </c>
      <c r="F17" s="16">
        <v>42.452682256273498</v>
      </c>
      <c r="G17" s="42">
        <v>1.5980623494247901</v>
      </c>
      <c r="H17" s="16">
        <v>25.7926567081361</v>
      </c>
      <c r="I17" s="42">
        <v>1.50864952873797</v>
      </c>
      <c r="J17" s="16">
        <v>2.86040446662013</v>
      </c>
      <c r="K17" s="43">
        <v>0.58653000141396205</v>
      </c>
      <c r="L17" s="44"/>
      <c r="M17" s="38"/>
      <c r="N17" s="28" t="s">
        <v>23</v>
      </c>
      <c r="O17" s="16">
        <v>2.1058531885863898</v>
      </c>
      <c r="P17" s="42">
        <v>0.30808325256531699</v>
      </c>
      <c r="Q17" s="16">
        <v>12.8311073927604</v>
      </c>
      <c r="R17" s="42">
        <v>0.87203586011276402</v>
      </c>
      <c r="S17" s="16">
        <v>40.163278857657197</v>
      </c>
      <c r="T17" s="42">
        <v>1.0332610698681</v>
      </c>
      <c r="U17" s="16">
        <v>36.545389842964397</v>
      </c>
      <c r="V17" s="42">
        <v>1.01286884299161</v>
      </c>
      <c r="W17" s="16">
        <v>8.33656597778009</v>
      </c>
      <c r="X17" s="43">
        <v>0.62025646483068997</v>
      </c>
      <c r="Y17" s="44"/>
      <c r="Z17" s="38"/>
      <c r="AA17" s="28" t="s">
        <v>23</v>
      </c>
      <c r="AB17" s="16">
        <v>0.50341484154441596</v>
      </c>
      <c r="AC17" s="42">
        <v>0.15532521878167499</v>
      </c>
      <c r="AD17" s="16">
        <v>5.9197598595568603</v>
      </c>
      <c r="AE17" s="42">
        <v>0.57301212708002103</v>
      </c>
      <c r="AF17" s="16">
        <v>28.514834420891599</v>
      </c>
      <c r="AG17" s="42">
        <v>0.95882280354170901</v>
      </c>
      <c r="AH17" s="16">
        <v>46.181213180928701</v>
      </c>
      <c r="AI17" s="42">
        <v>1.39794653518614</v>
      </c>
      <c r="AJ17" s="16">
        <v>18.8807776970785</v>
      </c>
      <c r="AK17" s="43">
        <v>1.04486923470351</v>
      </c>
      <c r="AL17" s="44"/>
    </row>
    <row r="18" spans="1:38" x14ac:dyDescent="0.2">
      <c r="A18" s="15" t="s">
        <v>24</v>
      </c>
      <c r="B18" s="16">
        <v>7.3274536483900796</v>
      </c>
      <c r="C18" s="42">
        <v>0.93061749476275002</v>
      </c>
      <c r="D18" s="16">
        <v>18.017127307047801</v>
      </c>
      <c r="E18" s="42">
        <v>1.42167961696269</v>
      </c>
      <c r="F18" s="16">
        <v>38.411163356740502</v>
      </c>
      <c r="G18" s="42">
        <v>1.8346715380965299</v>
      </c>
      <c r="H18" s="16">
        <v>29.126913418777999</v>
      </c>
      <c r="I18" s="42">
        <v>1.69549135651839</v>
      </c>
      <c r="J18" s="16">
        <v>7.1173422690435197</v>
      </c>
      <c r="K18" s="43">
        <v>0.92605595005972496</v>
      </c>
      <c r="L18" s="44"/>
      <c r="M18" s="38"/>
      <c r="N18" s="28" t="s">
        <v>24</v>
      </c>
      <c r="O18" s="16">
        <v>2.9313078487064499</v>
      </c>
      <c r="P18" s="42">
        <v>0.44499800444077497</v>
      </c>
      <c r="Q18" s="16">
        <v>11.272174797568301</v>
      </c>
      <c r="R18" s="42">
        <v>0.885142772881919</v>
      </c>
      <c r="S18" s="16">
        <v>33.761147328922704</v>
      </c>
      <c r="T18" s="42">
        <v>1.12641669925914</v>
      </c>
      <c r="U18" s="16">
        <v>38.115394888773203</v>
      </c>
      <c r="V18" s="42">
        <v>1.23500583381867</v>
      </c>
      <c r="W18" s="16">
        <v>13.9199751360294</v>
      </c>
      <c r="X18" s="43">
        <v>0.91653216473274501</v>
      </c>
      <c r="Y18" s="44"/>
      <c r="Z18" s="38"/>
      <c r="AA18" s="28" t="s">
        <v>24</v>
      </c>
      <c r="AB18" s="16">
        <v>1.0689508596842201</v>
      </c>
      <c r="AC18" s="42">
        <v>0.28841331473444098</v>
      </c>
      <c r="AD18" s="16">
        <v>3.3445190405318801</v>
      </c>
      <c r="AE18" s="42">
        <v>0.46408641555826602</v>
      </c>
      <c r="AF18" s="16">
        <v>19.024801432135099</v>
      </c>
      <c r="AG18" s="42">
        <v>1.1206332271619399</v>
      </c>
      <c r="AH18" s="16">
        <v>43.796212360042503</v>
      </c>
      <c r="AI18" s="42">
        <v>1.51060532186129</v>
      </c>
      <c r="AJ18" s="16">
        <v>32.765516307606198</v>
      </c>
      <c r="AK18" s="43">
        <v>1.3788804421688401</v>
      </c>
      <c r="AL18" s="44"/>
    </row>
    <row r="19" spans="1:38" x14ac:dyDescent="0.2">
      <c r="A19" s="15" t="s">
        <v>25</v>
      </c>
      <c r="B19" s="16">
        <v>23.409309616373299</v>
      </c>
      <c r="C19" s="42">
        <v>0.92560560343495202</v>
      </c>
      <c r="D19" s="16">
        <v>30.039231663548499</v>
      </c>
      <c r="E19" s="42">
        <v>1.30710414417888</v>
      </c>
      <c r="F19" s="16">
        <v>32.175212700665803</v>
      </c>
      <c r="G19" s="42">
        <v>1.37190368405291</v>
      </c>
      <c r="H19" s="16">
        <v>12.5594534163929</v>
      </c>
      <c r="I19" s="42">
        <v>0.82472625961366097</v>
      </c>
      <c r="J19" s="16">
        <v>1.38821007362865</v>
      </c>
      <c r="K19" s="43">
        <v>0.262601724330771</v>
      </c>
      <c r="L19" s="44"/>
      <c r="M19" s="38"/>
      <c r="N19" s="28" t="s">
        <v>25</v>
      </c>
      <c r="O19" s="16">
        <v>5.23666460128719</v>
      </c>
      <c r="P19" s="42">
        <v>0.45136730325098101</v>
      </c>
      <c r="Q19" s="16">
        <v>20.340767185926801</v>
      </c>
      <c r="R19" s="42">
        <v>0.82730393156524196</v>
      </c>
      <c r="S19" s="16">
        <v>41.947185848510799</v>
      </c>
      <c r="T19" s="42">
        <v>1.0257306853766599</v>
      </c>
      <c r="U19" s="16">
        <v>28.1200786552882</v>
      </c>
      <c r="V19" s="42">
        <v>0.89803269080169101</v>
      </c>
      <c r="W19" s="16">
        <v>4.2596474700789804</v>
      </c>
      <c r="X19" s="43">
        <v>0.38743208065423501</v>
      </c>
      <c r="Y19" s="44"/>
      <c r="Z19" s="38"/>
      <c r="AA19" s="28" t="s">
        <v>25</v>
      </c>
      <c r="AB19" s="16">
        <v>0.88191802905946204</v>
      </c>
      <c r="AC19" s="42">
        <v>0.20376610657722199</v>
      </c>
      <c r="AD19" s="16">
        <v>5.4087015593886596</v>
      </c>
      <c r="AE19" s="42">
        <v>0.59922344849168996</v>
      </c>
      <c r="AF19" s="16">
        <v>22.719849921068</v>
      </c>
      <c r="AG19" s="42">
        <v>1.0495818499026299</v>
      </c>
      <c r="AH19" s="16">
        <v>48.495414910631901</v>
      </c>
      <c r="AI19" s="42">
        <v>1.14306385371798</v>
      </c>
      <c r="AJ19" s="16">
        <v>22.494115579852</v>
      </c>
      <c r="AK19" s="43">
        <v>0.96039352409458301</v>
      </c>
      <c r="AL19" s="44"/>
    </row>
    <row r="20" spans="1:38" x14ac:dyDescent="0.2">
      <c r="A20" s="15" t="s">
        <v>26</v>
      </c>
      <c r="B20" s="16">
        <v>14.158845332421899</v>
      </c>
      <c r="C20" s="42">
        <v>1.7058775080417199</v>
      </c>
      <c r="D20" s="16">
        <v>27.8250172607103</v>
      </c>
      <c r="E20" s="42">
        <v>2.15531174640086</v>
      </c>
      <c r="F20" s="16">
        <v>31.743035276891899</v>
      </c>
      <c r="G20" s="42">
        <v>1.9140748812427599</v>
      </c>
      <c r="H20" s="16">
        <v>21.173914250207901</v>
      </c>
      <c r="I20" s="42">
        <v>1.7434813954024999</v>
      </c>
      <c r="J20" s="16">
        <v>5.0991878797679897</v>
      </c>
      <c r="K20" s="43">
        <v>0.929715987719123</v>
      </c>
      <c r="L20" s="44"/>
      <c r="M20" s="38"/>
      <c r="N20" s="28" t="s">
        <v>26</v>
      </c>
      <c r="O20" s="16">
        <v>3.44928215453846</v>
      </c>
      <c r="P20" s="42">
        <v>0.49895405982768998</v>
      </c>
      <c r="Q20" s="16">
        <v>14.903756449207901</v>
      </c>
      <c r="R20" s="42">
        <v>0.89915154523761998</v>
      </c>
      <c r="S20" s="16">
        <v>37.2722498179075</v>
      </c>
      <c r="T20" s="42">
        <v>1.18486525218623</v>
      </c>
      <c r="U20" s="16">
        <v>34.729489241848398</v>
      </c>
      <c r="V20" s="42">
        <v>1.4241635602887099</v>
      </c>
      <c r="W20" s="16">
        <v>9.6452223364976604</v>
      </c>
      <c r="X20" s="43">
        <v>0.79652657426717199</v>
      </c>
      <c r="Y20" s="44"/>
      <c r="Z20" s="38"/>
      <c r="AA20" s="28" t="s">
        <v>26</v>
      </c>
      <c r="AB20" s="16">
        <v>0.87070574450649496</v>
      </c>
      <c r="AC20" s="42">
        <v>0.31299219731019101</v>
      </c>
      <c r="AD20" s="16">
        <v>4.6018054934070198</v>
      </c>
      <c r="AE20" s="42">
        <v>0.75976434937128001</v>
      </c>
      <c r="AF20" s="16">
        <v>20.8222065628458</v>
      </c>
      <c r="AG20" s="42">
        <v>1.3063281852395801</v>
      </c>
      <c r="AH20" s="16">
        <v>45.072828900498997</v>
      </c>
      <c r="AI20" s="42">
        <v>1.3566866259189201</v>
      </c>
      <c r="AJ20" s="16">
        <v>28.632453298741599</v>
      </c>
      <c r="AK20" s="43">
        <v>1.49010341035574</v>
      </c>
      <c r="AL20" s="44"/>
    </row>
    <row r="21" spans="1:38" x14ac:dyDescent="0.2">
      <c r="A21" s="15" t="s">
        <v>27</v>
      </c>
      <c r="B21" s="16">
        <v>16.746579791862899</v>
      </c>
      <c r="C21" s="42">
        <v>1.38295934110622</v>
      </c>
      <c r="D21" s="16">
        <v>29.493024517308299</v>
      </c>
      <c r="E21" s="42">
        <v>1.7739003380505001</v>
      </c>
      <c r="F21" s="16">
        <v>38.275702842886403</v>
      </c>
      <c r="G21" s="42">
        <v>2.0028068893879198</v>
      </c>
      <c r="H21" s="16">
        <v>14.365663101298299</v>
      </c>
      <c r="I21" s="42">
        <v>1.44013417649606</v>
      </c>
      <c r="J21" s="16">
        <v>1.0440034298624099</v>
      </c>
      <c r="K21" s="43">
        <v>0.41067207877106798</v>
      </c>
      <c r="L21" s="44"/>
      <c r="M21" s="38"/>
      <c r="N21" s="28" t="s">
        <v>27</v>
      </c>
      <c r="O21" s="16">
        <v>4.8327120670055699</v>
      </c>
      <c r="P21" s="42">
        <v>0.67390595720579405</v>
      </c>
      <c r="Q21" s="16">
        <v>18.702440216444</v>
      </c>
      <c r="R21" s="42">
        <v>1.27809709512655</v>
      </c>
      <c r="S21" s="16">
        <v>43.172496381539297</v>
      </c>
      <c r="T21" s="42">
        <v>1.31718610214972</v>
      </c>
      <c r="U21" s="16">
        <v>28.2489892183597</v>
      </c>
      <c r="V21" s="42">
        <v>1.4153469359236699</v>
      </c>
      <c r="W21" s="16">
        <v>4.9656420624742301</v>
      </c>
      <c r="X21" s="43">
        <v>0.71260529452062205</v>
      </c>
      <c r="Y21" s="44"/>
      <c r="Z21" s="38"/>
      <c r="AA21" s="28" t="s">
        <v>27</v>
      </c>
      <c r="AB21" s="16">
        <v>1.1508985247062</v>
      </c>
      <c r="AC21" s="42">
        <v>0.31942077551765702</v>
      </c>
      <c r="AD21" s="16">
        <v>7.3335405731775998</v>
      </c>
      <c r="AE21" s="42">
        <v>0.72357873032548803</v>
      </c>
      <c r="AF21" s="16">
        <v>31.815000381153698</v>
      </c>
      <c r="AG21" s="42">
        <v>1.4415688553497701</v>
      </c>
      <c r="AH21" s="16">
        <v>42.931187137977801</v>
      </c>
      <c r="AI21" s="42">
        <v>1.8642551184217999</v>
      </c>
      <c r="AJ21" s="16">
        <v>16.682899592304398</v>
      </c>
      <c r="AK21" s="43">
        <v>1.6349313692438401</v>
      </c>
      <c r="AL21" s="44"/>
    </row>
    <row r="22" spans="1:38" x14ac:dyDescent="0.2">
      <c r="A22" s="15" t="s">
        <v>28</v>
      </c>
      <c r="B22" s="16">
        <v>12.960663164122</v>
      </c>
      <c r="C22" s="42">
        <v>1.0959055410516101</v>
      </c>
      <c r="D22" s="16">
        <v>32.050750777087302</v>
      </c>
      <c r="E22" s="42">
        <v>1.5881150555804899</v>
      </c>
      <c r="F22" s="16">
        <v>39.505244457930999</v>
      </c>
      <c r="G22" s="42">
        <v>1.7334469942430299</v>
      </c>
      <c r="H22" s="16">
        <v>14.050577100080501</v>
      </c>
      <c r="I22" s="42">
        <v>1.2529804592519</v>
      </c>
      <c r="J22" s="16">
        <v>1.4327645007791401</v>
      </c>
      <c r="K22" s="43">
        <v>0.48591770068960599</v>
      </c>
      <c r="L22" s="44"/>
      <c r="M22" s="38"/>
      <c r="N22" s="28" t="s">
        <v>28</v>
      </c>
      <c r="O22" s="16">
        <v>2.5959117327755101</v>
      </c>
      <c r="P22" s="42">
        <v>0.50273768663358998</v>
      </c>
      <c r="Q22" s="16">
        <v>15.795376348704</v>
      </c>
      <c r="R22" s="42">
        <v>1.4055987622634301</v>
      </c>
      <c r="S22" s="16">
        <v>40.881063302163398</v>
      </c>
      <c r="T22" s="42">
        <v>1.7465428545955599</v>
      </c>
      <c r="U22" s="16">
        <v>34.546719107933399</v>
      </c>
      <c r="V22" s="42">
        <v>1.73082092599754</v>
      </c>
      <c r="W22" s="16">
        <v>6.1809295084237501</v>
      </c>
      <c r="X22" s="43">
        <v>0.72374112193574502</v>
      </c>
      <c r="Y22" s="44"/>
      <c r="Z22" s="38"/>
      <c r="AA22" s="28" t="s">
        <v>28</v>
      </c>
      <c r="AB22" s="16">
        <v>1.6895443317551899</v>
      </c>
      <c r="AC22" s="42">
        <v>0.61866202848698904</v>
      </c>
      <c r="AD22" s="16">
        <v>9.9775896134085293</v>
      </c>
      <c r="AE22" s="42">
        <v>1.4512256962668499</v>
      </c>
      <c r="AF22" s="16">
        <v>31.844371259441601</v>
      </c>
      <c r="AG22" s="42">
        <v>2.2805233672829899</v>
      </c>
      <c r="AH22" s="16">
        <v>42.796645901275099</v>
      </c>
      <c r="AI22" s="42">
        <v>2.5038263248638399</v>
      </c>
      <c r="AJ22" s="16">
        <v>13.6918488941195</v>
      </c>
      <c r="AK22" s="43">
        <v>1.8002693768449201</v>
      </c>
      <c r="AL22" s="44"/>
    </row>
    <row r="23" spans="1:38" x14ac:dyDescent="0.2">
      <c r="A23" s="15" t="s">
        <v>29</v>
      </c>
      <c r="B23" s="16">
        <v>5.3491903406041903</v>
      </c>
      <c r="C23" s="42">
        <v>1.14970575686137</v>
      </c>
      <c r="D23" s="16">
        <v>19.852499734975101</v>
      </c>
      <c r="E23" s="42">
        <v>2.4020356905022502</v>
      </c>
      <c r="F23" s="16">
        <v>41.781340756774298</v>
      </c>
      <c r="G23" s="42">
        <v>2.42216289012597</v>
      </c>
      <c r="H23" s="16">
        <v>28.815749708375598</v>
      </c>
      <c r="I23" s="42">
        <v>2.3829744331028899</v>
      </c>
      <c r="J23" s="16">
        <v>4.2012194592708196</v>
      </c>
      <c r="K23" s="43">
        <v>1.05884713848663</v>
      </c>
      <c r="L23" s="44"/>
      <c r="M23" s="38"/>
      <c r="N23" s="28" t="s">
        <v>29</v>
      </c>
      <c r="O23" s="16">
        <v>0.81928637105555202</v>
      </c>
      <c r="P23" s="42">
        <v>0.288978923587074</v>
      </c>
      <c r="Q23" s="16">
        <v>7.3909547959305897</v>
      </c>
      <c r="R23" s="42">
        <v>0.83059474011490597</v>
      </c>
      <c r="S23" s="16">
        <v>33.720563763415598</v>
      </c>
      <c r="T23" s="42">
        <v>1.3136377584352199</v>
      </c>
      <c r="U23" s="16">
        <v>45.997116781063397</v>
      </c>
      <c r="V23" s="42">
        <v>1.5842977736661601</v>
      </c>
      <c r="W23" s="16">
        <v>12.0720782885349</v>
      </c>
      <c r="X23" s="43">
        <v>1.08705929771446</v>
      </c>
      <c r="Y23" s="44"/>
      <c r="Z23" s="38"/>
      <c r="AA23" s="28" t="s">
        <v>29</v>
      </c>
      <c r="AB23" s="16">
        <v>0</v>
      </c>
      <c r="AC23" s="42">
        <v>0</v>
      </c>
      <c r="AD23" s="16">
        <v>2.17115467484511</v>
      </c>
      <c r="AE23" s="42">
        <v>0.40135099132705598</v>
      </c>
      <c r="AF23" s="16">
        <v>18.088459099773399</v>
      </c>
      <c r="AG23" s="42">
        <v>0.94380003903880005</v>
      </c>
      <c r="AH23" s="16">
        <v>47.936867325602698</v>
      </c>
      <c r="AI23" s="42">
        <v>1.33279252315576</v>
      </c>
      <c r="AJ23" s="16">
        <v>31.699062231647599</v>
      </c>
      <c r="AK23" s="43">
        <v>1.2442090989786101</v>
      </c>
      <c r="AL23" s="44"/>
    </row>
    <row r="24" spans="1:38" x14ac:dyDescent="0.2">
      <c r="A24" s="15" t="s">
        <v>31</v>
      </c>
      <c r="B24" s="16">
        <v>14.948885060225701</v>
      </c>
      <c r="C24" s="42">
        <v>1.2710650538088499</v>
      </c>
      <c r="D24" s="16">
        <v>29.970264597515399</v>
      </c>
      <c r="E24" s="42">
        <v>1.74636649472628</v>
      </c>
      <c r="F24" s="16">
        <v>36.829520665355403</v>
      </c>
      <c r="G24" s="42">
        <v>1.67054604795502</v>
      </c>
      <c r="H24" s="16">
        <v>16.535847700311901</v>
      </c>
      <c r="I24" s="42">
        <v>1.15824890001667</v>
      </c>
      <c r="J24" s="16">
        <v>1.6698352542566</v>
      </c>
      <c r="K24" s="43">
        <v>0.50859750415097205</v>
      </c>
      <c r="L24" s="44"/>
      <c r="M24" s="38"/>
      <c r="N24" s="28" t="s">
        <v>31</v>
      </c>
      <c r="O24" s="16">
        <v>1.90540622833439</v>
      </c>
      <c r="P24" s="42">
        <v>0.317258890436797</v>
      </c>
      <c r="Q24" s="16">
        <v>15.345994093082901</v>
      </c>
      <c r="R24" s="42">
        <v>0.89073207978945701</v>
      </c>
      <c r="S24" s="16">
        <v>45.595274492260202</v>
      </c>
      <c r="T24" s="42">
        <v>1.24796143210962</v>
      </c>
      <c r="U24" s="16">
        <v>32.286485784334403</v>
      </c>
      <c r="V24" s="42">
        <v>1.4000842838773599</v>
      </c>
      <c r="W24" s="16">
        <v>4.8322719446328497</v>
      </c>
      <c r="X24" s="43">
        <v>0.65120580330649203</v>
      </c>
      <c r="Y24" s="44"/>
      <c r="Z24" s="38"/>
      <c r="AA24" s="28" t="s">
        <v>31</v>
      </c>
      <c r="AB24" s="16">
        <v>0.36696493700642102</v>
      </c>
      <c r="AC24" s="42">
        <v>0.148459110108837</v>
      </c>
      <c r="AD24" s="16">
        <v>4.6601176969571103</v>
      </c>
      <c r="AE24" s="42">
        <v>0.54384096593543996</v>
      </c>
      <c r="AF24" s="16">
        <v>33.476366069154501</v>
      </c>
      <c r="AG24" s="42">
        <v>1.63702427891199</v>
      </c>
      <c r="AH24" s="16">
        <v>48.950714222480798</v>
      </c>
      <c r="AI24" s="42">
        <v>1.5571998153351301</v>
      </c>
      <c r="AJ24" s="16">
        <v>12.5197111479504</v>
      </c>
      <c r="AK24" s="43">
        <v>1.13550509474205</v>
      </c>
      <c r="AL24" s="44"/>
    </row>
    <row r="25" spans="1:38" x14ac:dyDescent="0.2">
      <c r="A25" s="15" t="s">
        <v>32</v>
      </c>
      <c r="B25" s="16">
        <v>9.1699133526971508</v>
      </c>
      <c r="C25" s="42">
        <v>0.95032401626169505</v>
      </c>
      <c r="D25" s="16">
        <v>20.172129660400799</v>
      </c>
      <c r="E25" s="42">
        <v>1.516689105934</v>
      </c>
      <c r="F25" s="16">
        <v>38.112651717193899</v>
      </c>
      <c r="G25" s="42">
        <v>1.53815068354538</v>
      </c>
      <c r="H25" s="16">
        <v>28.103827163838801</v>
      </c>
      <c r="I25" s="42">
        <v>1.3925154811287499</v>
      </c>
      <c r="J25" s="16">
        <v>4.2122362523437804</v>
      </c>
      <c r="K25" s="43">
        <v>0.60002580186389598</v>
      </c>
      <c r="L25" s="44"/>
      <c r="M25" s="38"/>
      <c r="N25" s="28" t="s">
        <v>32</v>
      </c>
      <c r="O25" s="16">
        <v>1.6728215282426799</v>
      </c>
      <c r="P25" s="42">
        <v>0.37351845573370002</v>
      </c>
      <c r="Q25" s="16">
        <v>7.5054745436514896</v>
      </c>
      <c r="R25" s="42">
        <v>0.935567691293266</v>
      </c>
      <c r="S25" s="16">
        <v>30.830442469327</v>
      </c>
      <c r="T25" s="42">
        <v>1.5856796141793601</v>
      </c>
      <c r="U25" s="16">
        <v>44.347849449041298</v>
      </c>
      <c r="V25" s="42">
        <v>1.6806616862499599</v>
      </c>
      <c r="W25" s="16">
        <v>15.5778944685201</v>
      </c>
      <c r="X25" s="43">
        <v>1.01172138344957</v>
      </c>
      <c r="Y25" s="44"/>
      <c r="Z25" s="38"/>
      <c r="AA25" s="28" t="s">
        <v>32</v>
      </c>
      <c r="AB25" s="16">
        <v>0.28305669043120602</v>
      </c>
      <c r="AC25" s="42">
        <v>0.166681707188958</v>
      </c>
      <c r="AD25" s="16">
        <v>2.5556172975998699</v>
      </c>
      <c r="AE25" s="42">
        <v>0.57627498702241198</v>
      </c>
      <c r="AF25" s="16">
        <v>16.776461161615799</v>
      </c>
      <c r="AG25" s="42">
        <v>1.26221969065121</v>
      </c>
      <c r="AH25" s="16">
        <v>47.455427684275698</v>
      </c>
      <c r="AI25" s="42">
        <v>1.7188128760910899</v>
      </c>
      <c r="AJ25" s="16">
        <v>32.9294371660773</v>
      </c>
      <c r="AK25" s="43">
        <v>1.6392181159232</v>
      </c>
      <c r="AL25" s="44"/>
    </row>
    <row r="26" spans="1:38" x14ac:dyDescent="0.2">
      <c r="A26" s="15" t="s">
        <v>33</v>
      </c>
      <c r="B26" s="16">
        <v>9.1205238275886291</v>
      </c>
      <c r="C26" s="42">
        <v>0.90991335692878905</v>
      </c>
      <c r="D26" s="16">
        <v>18.993055794575302</v>
      </c>
      <c r="E26" s="42">
        <v>1.39824573841219</v>
      </c>
      <c r="F26" s="16">
        <v>38.2415195431022</v>
      </c>
      <c r="G26" s="42">
        <v>1.7941621414707201</v>
      </c>
      <c r="H26" s="16">
        <v>28.9292043584738</v>
      </c>
      <c r="I26" s="42">
        <v>1.67655995966585</v>
      </c>
      <c r="J26" s="16">
        <v>4.5931184021031699</v>
      </c>
      <c r="K26" s="43">
        <v>0.78543266877940698</v>
      </c>
      <c r="L26" s="44"/>
      <c r="M26" s="38"/>
      <c r="N26" s="28" t="s">
        <v>33</v>
      </c>
      <c r="O26" s="16">
        <v>3.0877864683298499</v>
      </c>
      <c r="P26" s="42">
        <v>0.56929654154774301</v>
      </c>
      <c r="Q26" s="16">
        <v>10.8705559341208</v>
      </c>
      <c r="R26" s="42">
        <v>0.88008704486557698</v>
      </c>
      <c r="S26" s="16">
        <v>33.880488953827999</v>
      </c>
      <c r="T26" s="42">
        <v>1.36224537505148</v>
      </c>
      <c r="U26" s="16">
        <v>39.232356292415602</v>
      </c>
      <c r="V26" s="42">
        <v>1.2500693812483401</v>
      </c>
      <c r="W26" s="16">
        <v>12.891682962097599</v>
      </c>
      <c r="X26" s="43">
        <v>1.1430502145786601</v>
      </c>
      <c r="Y26" s="44"/>
      <c r="Z26" s="38"/>
      <c r="AA26" s="28" t="s">
        <v>33</v>
      </c>
      <c r="AB26" s="16">
        <v>2.2029802029345298</v>
      </c>
      <c r="AC26" s="42">
        <v>0.340022616061667</v>
      </c>
      <c r="AD26" s="16">
        <v>3.2835133681342099</v>
      </c>
      <c r="AE26" s="42">
        <v>0.47698311970889601</v>
      </c>
      <c r="AF26" s="16">
        <v>16.601969393772901</v>
      </c>
      <c r="AG26" s="42">
        <v>1.1108458930526199</v>
      </c>
      <c r="AH26" s="16">
        <v>44.423755723732697</v>
      </c>
      <c r="AI26" s="42">
        <v>1.3968487788928501</v>
      </c>
      <c r="AJ26" s="16">
        <v>33.446937703474497</v>
      </c>
      <c r="AK26" s="43">
        <v>1.23723463467955</v>
      </c>
      <c r="AL26" s="44"/>
    </row>
    <row r="27" spans="1:38" x14ac:dyDescent="0.2">
      <c r="A27" s="15" t="s">
        <v>34</v>
      </c>
      <c r="B27" s="16">
        <v>14.8910969622368</v>
      </c>
      <c r="C27" s="42">
        <v>1.50656730532379</v>
      </c>
      <c r="D27" s="16">
        <v>25.192083819156199</v>
      </c>
      <c r="E27" s="42">
        <v>1.65163759095059</v>
      </c>
      <c r="F27" s="16">
        <v>37.372162709266</v>
      </c>
      <c r="G27" s="42">
        <v>2.19785248213653</v>
      </c>
      <c r="H27" s="16">
        <v>19.579849743787701</v>
      </c>
      <c r="I27" s="42">
        <v>1.6307972636339501</v>
      </c>
      <c r="J27" s="16">
        <v>2.9648067655533898</v>
      </c>
      <c r="K27" s="43">
        <v>0.68688117015788897</v>
      </c>
      <c r="L27" s="44"/>
      <c r="M27" s="38"/>
      <c r="N27" s="28" t="s">
        <v>34</v>
      </c>
      <c r="O27" s="16">
        <v>5.8060427492093201</v>
      </c>
      <c r="P27" s="42">
        <v>0.55503148998793606</v>
      </c>
      <c r="Q27" s="16">
        <v>20.402575539061001</v>
      </c>
      <c r="R27" s="42">
        <v>0.84596347886196999</v>
      </c>
      <c r="S27" s="16">
        <v>41.883853404310798</v>
      </c>
      <c r="T27" s="42">
        <v>1.31397515336403</v>
      </c>
      <c r="U27" s="16">
        <v>27.020615665832398</v>
      </c>
      <c r="V27" s="42">
        <v>1.05154162177468</v>
      </c>
      <c r="W27" s="16">
        <v>4.8869126415864699</v>
      </c>
      <c r="X27" s="43">
        <v>0.55484081024878795</v>
      </c>
      <c r="Y27" s="44"/>
      <c r="Z27" s="38"/>
      <c r="AA27" s="28" t="s">
        <v>34</v>
      </c>
      <c r="AB27" s="16">
        <v>0.81261965690316995</v>
      </c>
      <c r="AC27" s="42">
        <v>0.301862267396731</v>
      </c>
      <c r="AD27" s="16">
        <v>6.4655973330491801</v>
      </c>
      <c r="AE27" s="42">
        <v>0.89940766369831504</v>
      </c>
      <c r="AF27" s="16">
        <v>28.1364783553718</v>
      </c>
      <c r="AG27" s="42">
        <v>1.6797704581900501</v>
      </c>
      <c r="AH27" s="16">
        <v>44.843124221031502</v>
      </c>
      <c r="AI27" s="42">
        <v>2.0854952387314798</v>
      </c>
      <c r="AJ27" s="16">
        <v>19.7421804336444</v>
      </c>
      <c r="AK27" s="43">
        <v>1.48429203386455</v>
      </c>
      <c r="AL27" s="44"/>
    </row>
    <row r="28" spans="1:38" x14ac:dyDescent="0.2">
      <c r="A28" s="15" t="s">
        <v>35</v>
      </c>
      <c r="B28" s="16">
        <v>12.859632612496799</v>
      </c>
      <c r="C28" s="42">
        <v>1.33407063554612</v>
      </c>
      <c r="D28" s="16">
        <v>23.681439693312601</v>
      </c>
      <c r="E28" s="42">
        <v>1.72025498131989</v>
      </c>
      <c r="F28" s="16">
        <v>35.646006780910902</v>
      </c>
      <c r="G28" s="42">
        <v>2.0645721949124001</v>
      </c>
      <c r="H28" s="16">
        <v>23.3209881331241</v>
      </c>
      <c r="I28" s="42">
        <v>1.85007048907132</v>
      </c>
      <c r="J28" s="16">
        <v>4.4382391696093499</v>
      </c>
      <c r="K28" s="43">
        <v>0.88265071773827497</v>
      </c>
      <c r="L28" s="44"/>
      <c r="M28" s="38"/>
      <c r="N28" s="28" t="s">
        <v>35</v>
      </c>
      <c r="O28" s="16">
        <v>1.3002541787967601</v>
      </c>
      <c r="P28" s="42">
        <v>0.27647916035641501</v>
      </c>
      <c r="Q28" s="16">
        <v>8.3759532231752196</v>
      </c>
      <c r="R28" s="42">
        <v>0.64039551398181704</v>
      </c>
      <c r="S28" s="16">
        <v>35.499930893412497</v>
      </c>
      <c r="T28" s="42">
        <v>1.06906181160817</v>
      </c>
      <c r="U28" s="16">
        <v>44.340776804128701</v>
      </c>
      <c r="V28" s="42">
        <v>1.2640285365653501</v>
      </c>
      <c r="W28" s="16">
        <v>10.4830849004868</v>
      </c>
      <c r="X28" s="43">
        <v>0.86447495242515404</v>
      </c>
      <c r="Y28" s="44"/>
      <c r="Z28" s="38"/>
      <c r="AA28" s="28" t="s">
        <v>35</v>
      </c>
      <c r="AB28" s="16">
        <v>0.123743205470959</v>
      </c>
      <c r="AC28" s="42">
        <v>0.15743022233488199</v>
      </c>
      <c r="AD28" s="16">
        <v>2.05111827335053</v>
      </c>
      <c r="AE28" s="42">
        <v>0.66682320536666295</v>
      </c>
      <c r="AF28" s="16">
        <v>18.3027655343102</v>
      </c>
      <c r="AG28" s="42">
        <v>1.56560894721295</v>
      </c>
      <c r="AH28" s="16">
        <v>50.954016663923099</v>
      </c>
      <c r="AI28" s="42">
        <v>2.3596728818050599</v>
      </c>
      <c r="AJ28" s="16">
        <v>28.568356322945199</v>
      </c>
      <c r="AK28" s="43">
        <v>1.8699440077145599</v>
      </c>
      <c r="AL28" s="44"/>
    </row>
    <row r="29" spans="1:38" x14ac:dyDescent="0.2">
      <c r="A29" s="15" t="s">
        <v>36</v>
      </c>
      <c r="B29" s="16">
        <v>17.928017423711701</v>
      </c>
      <c r="C29" s="42">
        <v>0.93373072386614897</v>
      </c>
      <c r="D29" s="16">
        <v>31.4311166534008</v>
      </c>
      <c r="E29" s="42">
        <v>1.13894146348829</v>
      </c>
      <c r="F29" s="16">
        <v>39.498673146426498</v>
      </c>
      <c r="G29" s="42">
        <v>1.2604248137687999</v>
      </c>
      <c r="H29" s="16">
        <v>10.616103412831899</v>
      </c>
      <c r="I29" s="42">
        <v>0.78095905021123402</v>
      </c>
      <c r="J29" s="16">
        <v>0.52608936362914605</v>
      </c>
      <c r="K29" s="43">
        <v>0.17163447112306399</v>
      </c>
      <c r="L29" s="44"/>
      <c r="M29" s="38"/>
      <c r="N29" s="28" t="s">
        <v>36</v>
      </c>
      <c r="O29" s="16">
        <v>2.9582555363076</v>
      </c>
      <c r="P29" s="42">
        <v>0.61829317272935902</v>
      </c>
      <c r="Q29" s="16">
        <v>17.535896045937999</v>
      </c>
      <c r="R29" s="42">
        <v>1.31292610767403</v>
      </c>
      <c r="S29" s="16">
        <v>46.333376237128</v>
      </c>
      <c r="T29" s="42">
        <v>1.76751706837676</v>
      </c>
      <c r="U29" s="16">
        <v>29.201970440944098</v>
      </c>
      <c r="V29" s="42">
        <v>1.6945999289195</v>
      </c>
      <c r="W29" s="16">
        <v>3.9705017396823101</v>
      </c>
      <c r="X29" s="43">
        <v>0.70142384161262294</v>
      </c>
      <c r="Y29" s="44"/>
      <c r="Z29" s="38"/>
      <c r="AA29" s="28" t="s">
        <v>36</v>
      </c>
      <c r="AB29" s="16">
        <v>1.2349807701039099</v>
      </c>
      <c r="AC29" s="42">
        <v>0.32819366800369998</v>
      </c>
      <c r="AD29" s="16">
        <v>7.7937949562415598</v>
      </c>
      <c r="AE29" s="42">
        <v>0.82384138742872504</v>
      </c>
      <c r="AF29" s="16">
        <v>37.091590690867001</v>
      </c>
      <c r="AG29" s="42">
        <v>1.5336640454372099</v>
      </c>
      <c r="AH29" s="16">
        <v>43.889829014449397</v>
      </c>
      <c r="AI29" s="42">
        <v>1.6957947226579799</v>
      </c>
      <c r="AJ29" s="16">
        <v>9.9898045683380996</v>
      </c>
      <c r="AK29" s="43">
        <v>0.93282669407191698</v>
      </c>
      <c r="AL29" s="44"/>
    </row>
    <row r="30" spans="1:38" x14ac:dyDescent="0.2">
      <c r="A30" s="15" t="s">
        <v>37</v>
      </c>
      <c r="B30" s="16">
        <v>10.2727923510497</v>
      </c>
      <c r="C30" s="42">
        <v>1.15445707975308</v>
      </c>
      <c r="D30" s="16">
        <v>21.5522423830162</v>
      </c>
      <c r="E30" s="42">
        <v>1.9393314825771899</v>
      </c>
      <c r="F30" s="16">
        <v>38.6954551791613</v>
      </c>
      <c r="G30" s="42">
        <v>2.2478294191426</v>
      </c>
      <c r="H30" s="16">
        <v>25.907255577181498</v>
      </c>
      <c r="I30" s="42">
        <v>1.80065514950679</v>
      </c>
      <c r="J30" s="16">
        <v>3.5722545095911902</v>
      </c>
      <c r="K30" s="43">
        <v>0.90133005120434095</v>
      </c>
      <c r="L30" s="44"/>
      <c r="M30" s="38"/>
      <c r="N30" s="28" t="s">
        <v>37</v>
      </c>
      <c r="O30" s="16">
        <v>2.7915338484811398</v>
      </c>
      <c r="P30" s="42">
        <v>0.45268747048257701</v>
      </c>
      <c r="Q30" s="16">
        <v>8.8653272361828801</v>
      </c>
      <c r="R30" s="42">
        <v>0.78716870342543599</v>
      </c>
      <c r="S30" s="16">
        <v>31.2399914801967</v>
      </c>
      <c r="T30" s="42">
        <v>1.59802232030349</v>
      </c>
      <c r="U30" s="16">
        <v>41.726607325164899</v>
      </c>
      <c r="V30" s="42">
        <v>1.7870127601800001</v>
      </c>
      <c r="W30" s="16">
        <v>15.3765401099744</v>
      </c>
      <c r="X30" s="43">
        <v>1.0716969935623</v>
      </c>
      <c r="Y30" s="44"/>
      <c r="Z30" s="38"/>
      <c r="AA30" s="28" t="s">
        <v>37</v>
      </c>
      <c r="AB30" s="16">
        <v>1.9204923823139901</v>
      </c>
      <c r="AC30" s="42">
        <v>0.30964725589900699</v>
      </c>
      <c r="AD30" s="16">
        <v>3.3402692753253902</v>
      </c>
      <c r="AE30" s="42">
        <v>0.65325727187024896</v>
      </c>
      <c r="AF30" s="16">
        <v>15.794385639664</v>
      </c>
      <c r="AG30" s="42">
        <v>1.42475097005813</v>
      </c>
      <c r="AH30" s="16">
        <v>42.115139731551203</v>
      </c>
      <c r="AI30" s="42">
        <v>1.5994633833690699</v>
      </c>
      <c r="AJ30" s="16">
        <v>36.829712971145398</v>
      </c>
      <c r="AK30" s="43">
        <v>1.6626286339159999</v>
      </c>
      <c r="AL30" s="44"/>
    </row>
    <row r="31" spans="1:38" x14ac:dyDescent="0.2">
      <c r="A31" s="15" t="s">
        <v>38</v>
      </c>
      <c r="B31" s="16">
        <v>30.013278248046699</v>
      </c>
      <c r="C31" s="42">
        <v>2.2190805413733901</v>
      </c>
      <c r="D31" s="16">
        <v>33.297869133402401</v>
      </c>
      <c r="E31" s="42">
        <v>2.4569101772852</v>
      </c>
      <c r="F31" s="16">
        <v>28.260249166086101</v>
      </c>
      <c r="G31" s="42">
        <v>2.15059195129562</v>
      </c>
      <c r="H31" s="16">
        <v>7.7345988608552796</v>
      </c>
      <c r="I31" s="42">
        <v>1.2540272628682501</v>
      </c>
      <c r="J31" s="16">
        <v>0.69400459160951899</v>
      </c>
      <c r="K31" s="43">
        <v>0.45575943991732198</v>
      </c>
      <c r="L31" s="44"/>
      <c r="M31" s="38"/>
      <c r="N31" s="28" t="s">
        <v>38</v>
      </c>
      <c r="O31" s="16">
        <v>9.1203970023415994</v>
      </c>
      <c r="P31" s="42">
        <v>0.79340414579589102</v>
      </c>
      <c r="Q31" s="16">
        <v>25.529800589635901</v>
      </c>
      <c r="R31" s="42">
        <v>1.2417278948330801</v>
      </c>
      <c r="S31" s="16">
        <v>39.675181203938301</v>
      </c>
      <c r="T31" s="42">
        <v>1.47417430592287</v>
      </c>
      <c r="U31" s="16">
        <v>21.488877634366801</v>
      </c>
      <c r="V31" s="42">
        <v>1.35479869517768</v>
      </c>
      <c r="W31" s="16">
        <v>4.1857435697174603</v>
      </c>
      <c r="X31" s="43">
        <v>0.58979270943093098</v>
      </c>
      <c r="Y31" s="44"/>
      <c r="Z31" s="38"/>
      <c r="AA31" s="28" t="s">
        <v>38</v>
      </c>
      <c r="AB31" s="16">
        <v>1.45074213919378</v>
      </c>
      <c r="AC31" s="42">
        <v>0.340032983914896</v>
      </c>
      <c r="AD31" s="16">
        <v>8.0622079638716198</v>
      </c>
      <c r="AE31" s="42">
        <v>0.85702739937084305</v>
      </c>
      <c r="AF31" s="16">
        <v>28.728042233440998</v>
      </c>
      <c r="AG31" s="42">
        <v>1.4970459778527601</v>
      </c>
      <c r="AH31" s="16">
        <v>42.978114472977502</v>
      </c>
      <c r="AI31" s="42">
        <v>1.57360452789212</v>
      </c>
      <c r="AJ31" s="16">
        <v>18.780893190516</v>
      </c>
      <c r="AK31" s="43">
        <v>1.4158952106620599</v>
      </c>
      <c r="AL31" s="44"/>
    </row>
    <row r="32" spans="1:38" x14ac:dyDescent="0.2">
      <c r="A32" s="15"/>
      <c r="B32"/>
      <c r="C32"/>
      <c r="D32"/>
      <c r="E32"/>
      <c r="F32"/>
      <c r="G32"/>
      <c r="H32"/>
      <c r="I32"/>
      <c r="J32"/>
      <c r="K32" s="13"/>
      <c r="L32" s="44"/>
      <c r="M32" s="38"/>
      <c r="N32" s="28"/>
      <c r="O32"/>
      <c r="P32"/>
      <c r="Q32"/>
      <c r="R32"/>
      <c r="S32"/>
      <c r="T32"/>
      <c r="U32"/>
      <c r="V32"/>
      <c r="W32"/>
      <c r="X32" s="13"/>
      <c r="Y32" s="44"/>
      <c r="Z32" s="38"/>
      <c r="AA32" s="28"/>
      <c r="AB32"/>
      <c r="AC32"/>
      <c r="AD32"/>
      <c r="AE32"/>
      <c r="AF32"/>
      <c r="AG32"/>
      <c r="AH32"/>
      <c r="AI32"/>
      <c r="AJ32"/>
      <c r="AK32" s="13"/>
      <c r="AL32" s="44"/>
    </row>
    <row r="33" spans="1:38" x14ac:dyDescent="0.2">
      <c r="A33" s="14" t="s">
        <v>39</v>
      </c>
      <c r="B33"/>
      <c r="C33"/>
      <c r="D33"/>
      <c r="E33"/>
      <c r="F33"/>
      <c r="G33"/>
      <c r="H33"/>
      <c r="I33"/>
      <c r="J33"/>
      <c r="K33" s="13"/>
      <c r="L33" s="44"/>
      <c r="M33" s="38"/>
      <c r="N33" s="41" t="s">
        <v>39</v>
      </c>
      <c r="O33"/>
      <c r="P33"/>
      <c r="Q33"/>
      <c r="R33"/>
      <c r="S33"/>
      <c r="T33"/>
      <c r="U33"/>
      <c r="V33"/>
      <c r="W33"/>
      <c r="X33" s="13"/>
      <c r="Y33" s="44"/>
      <c r="Z33" s="38"/>
      <c r="AA33" s="41" t="s">
        <v>39</v>
      </c>
      <c r="AB33"/>
      <c r="AC33"/>
      <c r="AD33"/>
      <c r="AE33"/>
      <c r="AF33"/>
      <c r="AG33"/>
      <c r="AH33"/>
      <c r="AI33"/>
      <c r="AJ33"/>
      <c r="AK33" s="13"/>
      <c r="AL33" s="44"/>
    </row>
    <row r="34" spans="1:38" x14ac:dyDescent="0.2">
      <c r="A34" s="15" t="s">
        <v>40</v>
      </c>
      <c r="B34" s="16">
        <v>9.8809142754415191</v>
      </c>
      <c r="C34" s="42">
        <v>1.2424188921617101</v>
      </c>
      <c r="D34" s="16">
        <v>24.328892176882899</v>
      </c>
      <c r="E34" s="42">
        <v>1.69942130612312</v>
      </c>
      <c r="F34" s="16">
        <v>38.863620188645299</v>
      </c>
      <c r="G34" s="42">
        <v>1.79657647796246</v>
      </c>
      <c r="H34" s="16">
        <v>23.275762056234299</v>
      </c>
      <c r="I34" s="42">
        <v>1.6946981511272501</v>
      </c>
      <c r="J34" s="16">
        <v>3.5927732280798699</v>
      </c>
      <c r="K34" s="43">
        <v>0.63077427372406003</v>
      </c>
      <c r="L34" s="44"/>
      <c r="M34" s="38"/>
      <c r="N34" s="28" t="s">
        <v>40</v>
      </c>
      <c r="O34" s="16">
        <v>2.13365405012738</v>
      </c>
      <c r="P34" s="42">
        <v>0.39477901484255501</v>
      </c>
      <c r="Q34" s="16">
        <v>11.8170263592911</v>
      </c>
      <c r="R34" s="42">
        <v>0.78534527484095795</v>
      </c>
      <c r="S34" s="16">
        <v>35.632383013019599</v>
      </c>
      <c r="T34" s="42">
        <v>1.3049858019409899</v>
      </c>
      <c r="U34" s="16">
        <v>39.487005719723498</v>
      </c>
      <c r="V34" s="42">
        <v>1.2724003936413699</v>
      </c>
      <c r="W34" s="16">
        <v>10.9299308578384</v>
      </c>
      <c r="X34" s="43">
        <v>0.953079003186174</v>
      </c>
      <c r="Y34" s="44"/>
      <c r="Z34" s="38"/>
      <c r="AA34" s="28" t="s">
        <v>40</v>
      </c>
      <c r="AB34" s="16">
        <v>0.507423136542968</v>
      </c>
      <c r="AC34" s="42">
        <v>0.172589468770423</v>
      </c>
      <c r="AD34" s="16">
        <v>2.2382500426292999</v>
      </c>
      <c r="AE34" s="42">
        <v>0.48997917029060001</v>
      </c>
      <c r="AF34" s="16">
        <v>15.5836632542093</v>
      </c>
      <c r="AG34" s="42">
        <v>1.0785315262420201</v>
      </c>
      <c r="AH34" s="16">
        <v>46.756571500042803</v>
      </c>
      <c r="AI34" s="42">
        <v>1.48853142082833</v>
      </c>
      <c r="AJ34" s="16">
        <v>34.914092066575598</v>
      </c>
      <c r="AK34" s="43">
        <v>1.3785144106767599</v>
      </c>
      <c r="AL34" s="44"/>
    </row>
    <row r="35" spans="1:38" x14ac:dyDescent="0.2">
      <c r="A35" s="15" t="s">
        <v>41</v>
      </c>
      <c r="B35" s="16">
        <v>15.118168953092599</v>
      </c>
      <c r="C35" s="42">
        <v>1.46385713483108</v>
      </c>
      <c r="D35" s="16">
        <v>30.681790093033399</v>
      </c>
      <c r="E35" s="42">
        <v>1.86079220991928</v>
      </c>
      <c r="F35" s="16">
        <v>34.1858945877105</v>
      </c>
      <c r="G35" s="42">
        <v>1.72495236740592</v>
      </c>
      <c r="H35" s="16">
        <v>12.6438503118375</v>
      </c>
      <c r="I35" s="42">
        <v>1.35665425571153</v>
      </c>
      <c r="J35" s="16">
        <v>1.80159927237174</v>
      </c>
      <c r="K35" s="43">
        <v>0.62517293549379205</v>
      </c>
      <c r="L35" s="44"/>
      <c r="M35" s="38"/>
      <c r="N35" s="28" t="s">
        <v>41</v>
      </c>
      <c r="O35" s="16">
        <v>4.57259760669064</v>
      </c>
      <c r="P35" s="42">
        <v>0.64925316087659002</v>
      </c>
      <c r="Q35" s="16">
        <v>17.051266677614802</v>
      </c>
      <c r="R35" s="42">
        <v>1.19521109670388</v>
      </c>
      <c r="S35" s="16">
        <v>38.072572220833898</v>
      </c>
      <c r="T35" s="42">
        <v>1.6504962825062299</v>
      </c>
      <c r="U35" s="16">
        <v>31.698262653842299</v>
      </c>
      <c r="V35" s="42">
        <v>1.8442866590317299</v>
      </c>
      <c r="W35" s="16">
        <v>8.6053008410184599</v>
      </c>
      <c r="X35" s="43">
        <v>1.1307978681458799</v>
      </c>
      <c r="Y35" s="44"/>
      <c r="Z35" s="38"/>
      <c r="AA35" s="28" t="s">
        <v>41</v>
      </c>
      <c r="AB35" s="16">
        <v>1.9042681240048001</v>
      </c>
      <c r="AC35" s="42">
        <v>0.53502646224317196</v>
      </c>
      <c r="AD35" s="16">
        <v>9.5438009677220794</v>
      </c>
      <c r="AE35" s="42">
        <v>1.20410153191067</v>
      </c>
      <c r="AF35" s="16">
        <v>27.478769971480599</v>
      </c>
      <c r="AG35" s="42">
        <v>1.7480201138905</v>
      </c>
      <c r="AH35" s="16">
        <v>39.997632141826799</v>
      </c>
      <c r="AI35" s="42">
        <v>1.7132543494060299</v>
      </c>
      <c r="AJ35" s="16">
        <v>21.075528794965699</v>
      </c>
      <c r="AK35" s="43">
        <v>1.42565654396051</v>
      </c>
      <c r="AL35" s="44"/>
    </row>
    <row r="36" spans="1:38" x14ac:dyDescent="0.2">
      <c r="A36" s="15" t="s">
        <v>42</v>
      </c>
      <c r="B36" s="16">
        <v>13.0678552808021</v>
      </c>
      <c r="C36" s="42">
        <v>2.1637572570799399</v>
      </c>
      <c r="D36" s="16">
        <v>31.558516750882301</v>
      </c>
      <c r="E36" s="42">
        <v>1.9781414245834199</v>
      </c>
      <c r="F36" s="16">
        <v>36.946703817084</v>
      </c>
      <c r="G36" s="42">
        <v>2.2711480803350401</v>
      </c>
      <c r="H36" s="16">
        <v>11.028248529500701</v>
      </c>
      <c r="I36" s="42">
        <v>1.2440603613375401</v>
      </c>
      <c r="J36" s="16">
        <v>0.94353051925595399</v>
      </c>
      <c r="K36" s="43">
        <v>0.48958231612574399</v>
      </c>
      <c r="L36" s="44"/>
      <c r="M36" s="38"/>
      <c r="N36" s="28" t="s">
        <v>42</v>
      </c>
      <c r="O36" s="16">
        <v>2.17116619116441</v>
      </c>
      <c r="P36" s="42">
        <v>0.54647010698543896</v>
      </c>
      <c r="Q36" s="16">
        <v>15.7375166823517</v>
      </c>
      <c r="R36" s="42">
        <v>1.5182702509824799</v>
      </c>
      <c r="S36" s="16">
        <v>41.615995905608301</v>
      </c>
      <c r="T36" s="42">
        <v>1.8057176151775101</v>
      </c>
      <c r="U36" s="16">
        <v>32.679338835051396</v>
      </c>
      <c r="V36" s="42">
        <v>2.0702142195556101</v>
      </c>
      <c r="W36" s="16">
        <v>7.7959823858242103</v>
      </c>
      <c r="X36" s="43">
        <v>1.19487965916128</v>
      </c>
      <c r="Y36" s="44"/>
      <c r="Z36" s="38"/>
      <c r="AA36" s="28" t="s">
        <v>42</v>
      </c>
      <c r="AB36" s="16">
        <v>1.25977760674246</v>
      </c>
      <c r="AC36" s="42">
        <v>0.54692468947277895</v>
      </c>
      <c r="AD36" s="16">
        <v>7.3670059640154797</v>
      </c>
      <c r="AE36" s="42">
        <v>1.2455505606828401</v>
      </c>
      <c r="AF36" s="16">
        <v>27.519815956771001</v>
      </c>
      <c r="AG36" s="42">
        <v>1.53405608890239</v>
      </c>
      <c r="AH36" s="16">
        <v>45.544307213236102</v>
      </c>
      <c r="AI36" s="42">
        <v>1.89565120264017</v>
      </c>
      <c r="AJ36" s="16">
        <v>18.309093259234999</v>
      </c>
      <c r="AK36" s="43">
        <v>1.5912591425937701</v>
      </c>
      <c r="AL36" s="44"/>
    </row>
    <row r="37" spans="1:38" x14ac:dyDescent="0.2">
      <c r="A37" s="15" t="s">
        <v>43</v>
      </c>
      <c r="B37" s="16">
        <v>15.026007453033699</v>
      </c>
      <c r="C37" s="42">
        <v>1.4053341149491101</v>
      </c>
      <c r="D37" s="16">
        <v>30.721198913752399</v>
      </c>
      <c r="E37" s="42">
        <v>1.7619625817164399</v>
      </c>
      <c r="F37" s="16">
        <v>34.309992828576902</v>
      </c>
      <c r="G37" s="42">
        <v>1.66363071630024</v>
      </c>
      <c r="H37" s="16">
        <v>12.571229090133601</v>
      </c>
      <c r="I37" s="42">
        <v>1.29525181631464</v>
      </c>
      <c r="J37" s="16">
        <v>1.76302912356498</v>
      </c>
      <c r="K37" s="43">
        <v>0.60032589752236298</v>
      </c>
      <c r="L37" s="44"/>
      <c r="M37" s="38"/>
      <c r="N37" s="28" t="s">
        <v>43</v>
      </c>
      <c r="O37" s="16">
        <v>4.4988745519080098</v>
      </c>
      <c r="P37" s="42">
        <v>0.62945973399213095</v>
      </c>
      <c r="Q37" s="16">
        <v>17.0109350394738</v>
      </c>
      <c r="R37" s="42">
        <v>1.15668073954366</v>
      </c>
      <c r="S37" s="16">
        <v>38.181354015201102</v>
      </c>
      <c r="T37" s="42">
        <v>1.5986944555937801</v>
      </c>
      <c r="U37" s="16">
        <v>31.728381329139602</v>
      </c>
      <c r="V37" s="42">
        <v>1.8000849282703899</v>
      </c>
      <c r="W37" s="16">
        <v>8.5804550642774906</v>
      </c>
      <c r="X37" s="43">
        <v>1.0961710139817999</v>
      </c>
      <c r="Y37" s="44"/>
      <c r="Z37" s="38"/>
      <c r="AA37" s="28" t="s">
        <v>43</v>
      </c>
      <c r="AB37" s="16">
        <v>1.8868820708396501</v>
      </c>
      <c r="AC37" s="42">
        <v>0.52031988337561097</v>
      </c>
      <c r="AD37" s="16">
        <v>9.4850788102187504</v>
      </c>
      <c r="AE37" s="42">
        <v>1.1630593658005499</v>
      </c>
      <c r="AF37" s="16">
        <v>27.479877245619399</v>
      </c>
      <c r="AG37" s="42">
        <v>1.7013165412551099</v>
      </c>
      <c r="AH37" s="16">
        <v>40.147261632251301</v>
      </c>
      <c r="AI37" s="42">
        <v>1.68116121282607</v>
      </c>
      <c r="AJ37" s="16">
        <v>21.000900241070902</v>
      </c>
      <c r="AK37" s="43">
        <v>1.3918673946512901</v>
      </c>
      <c r="AL37" s="44"/>
    </row>
    <row r="38" spans="1:38" x14ac:dyDescent="0.2">
      <c r="A38" s="20"/>
      <c r="B38"/>
      <c r="C38"/>
      <c r="D38"/>
      <c r="E38"/>
      <c r="F38"/>
      <c r="G38"/>
      <c r="H38"/>
      <c r="I38"/>
      <c r="J38"/>
      <c r="K38" s="13"/>
      <c r="L38" s="44"/>
      <c r="M38" s="38"/>
      <c r="N38"/>
      <c r="O38"/>
      <c r="P38"/>
      <c r="Q38"/>
      <c r="R38"/>
      <c r="S38"/>
      <c r="T38"/>
      <c r="U38"/>
      <c r="V38"/>
      <c r="W38"/>
      <c r="X38" s="13"/>
      <c r="Y38" s="44"/>
      <c r="Z38" s="38"/>
      <c r="AA38"/>
      <c r="AB38"/>
      <c r="AC38"/>
      <c r="AD38"/>
      <c r="AE38"/>
      <c r="AF38"/>
      <c r="AG38"/>
      <c r="AH38"/>
      <c r="AI38"/>
      <c r="AJ38"/>
      <c r="AK38" s="13"/>
      <c r="AL38" s="44"/>
    </row>
    <row r="39" spans="1:38" x14ac:dyDescent="0.2">
      <c r="A39" s="14" t="s">
        <v>44</v>
      </c>
      <c r="B39" s="64">
        <f>AVERAGE(B12:B19,B20:B31,B34,B37)</f>
        <v>13.156158123040269</v>
      </c>
      <c r="C39" s="143">
        <f>SQRT(SUMSQ(C12:C19,C20:C31,C34,C37)/(COUNT(C12:C19,C20:C31,C34,C37)*COUNT(C12:C19,C20:C31,C34,C37)))</f>
        <v>0.27196944645811405</v>
      </c>
      <c r="D39" s="64">
        <f t="shared" ref="D39" si="0">AVERAGE(D12:D19,D20:D31,D34,D37)</f>
        <v>25.463143232782059</v>
      </c>
      <c r="E39" s="143">
        <f t="shared" ref="E39" si="1">SQRT(SUMSQ(E12:E19,E20:E31,E34,E37)/(COUNT(E12:E19,E20:E31,E34,E37)*COUNT(E12:E19,E20:E31,E34,E37)))</f>
        <v>0.37900457258879078</v>
      </c>
      <c r="F39" s="64">
        <f t="shared" ref="F39" si="2">AVERAGE(F12:F19,F20:F31,F34,F37)</f>
        <v>37.213402852002012</v>
      </c>
      <c r="G39" s="143">
        <f t="shared" ref="G39" si="3">SQRT(SUMSQ(G12:G19,G20:G31,G34,G37)/(COUNT(G12:G19,G20:G31,G34,G37)*COUNT(G12:G19,G20:G31,G34,G37)))</f>
        <v>0.42021457968428688</v>
      </c>
      <c r="H39" s="64">
        <f t="shared" ref="H39" si="4">AVERAGE(H12:H19,H20:H31,H34,H37)</f>
        <v>20.662344851852431</v>
      </c>
      <c r="I39" s="143">
        <f t="shared" ref="I39" si="5">SQRT(SUMSQ(I12:I19,I20:I31,I34,I37)/(COUNT(I12:I19,I20:I31,I34,I37)*COUNT(I12:I19,I20:I31,I34,I37)))</f>
        <v>0.34715832216455844</v>
      </c>
      <c r="J39" s="64">
        <f t="shared" ref="J39" si="6">AVERAGE(J12:J19,J20:J31,J34,J37)</f>
        <v>3.1763891817205523</v>
      </c>
      <c r="K39" s="55">
        <f t="shared" ref="K39" si="7">SQRT(SUMSQ(K12:K19,K20:K31,K34,K37)/(COUNT(K12:K19,K20:K31,K34,K37)*COUNT(K12:K19,K20:K31,K34,K37)))</f>
        <v>0.15936322290774191</v>
      </c>
      <c r="L39" s="44"/>
      <c r="M39" s="38"/>
      <c r="N39" s="33" t="s">
        <v>44</v>
      </c>
      <c r="O39" s="64">
        <f>AVERAGE(O12:O19,O20:O31,O34,O37)</f>
        <v>3.2360033138329256</v>
      </c>
      <c r="P39" s="143">
        <f>SQRT(SUMSQ(P12:P19,P20:P31,P34,P37)/(COUNT(P12:P19,P20:P31,P34,P37)*COUNT(P12:P19,P20:P31,P34,P37)))</f>
        <v>0.10253250171400924</v>
      </c>
      <c r="Q39" s="64">
        <f t="shared" ref="Q39" si="8">AVERAGE(Q12:Q19,Q20:Q31,Q34,Q37)</f>
        <v>13.943850192179486</v>
      </c>
      <c r="R39" s="143">
        <f t="shared" ref="R39" si="9">SQRT(SUMSQ(R12:R19,R20:R31,R34,R37)/(COUNT(R12:R19,R20:R31,R34,R37)*COUNT(R12:R19,R20:R31,R34,R37)))</f>
        <v>0.2073760182899321</v>
      </c>
      <c r="S39" s="64">
        <f t="shared" ref="S39" si="10">AVERAGE(S12:S19,S20:S31,S34,S37)</f>
        <v>37.811850659785698</v>
      </c>
      <c r="T39" s="143">
        <f t="shared" ref="T39" si="11">SQRT(SUMSQ(T12:T19,T20:T31,T34,T37)/(COUNT(T12:T19,T20:T31,T34,T37)*COUNT(T12:T19,T20:T31,T34,T37)))</f>
        <v>0.29377272758441431</v>
      </c>
      <c r="U39" s="64">
        <f t="shared" ref="U39" si="12">AVERAGE(U12:U19,U20:U31,U34,U37)</f>
        <v>35.731191937565633</v>
      </c>
      <c r="V39" s="143">
        <f t="shared" ref="V39" si="13">SQRT(SUMSQ(V12:V19,V20:V31,V34,V37)/(COUNT(V12:V19,V20:V31,V34,V37)*COUNT(V12:V19,V20:V31,V34,V37)))</f>
        <v>0.30412487678391031</v>
      </c>
      <c r="W39" s="64">
        <f t="shared" ref="W39" si="14">AVERAGE(W12:W19,W20:W31,W34,W37)</f>
        <v>9.2495790701845273</v>
      </c>
      <c r="X39" s="55">
        <f t="shared" ref="X39" si="15">SQRT(SUMSQ(X12:X19,X20:X31,X34,X37)/(COUNT(X12:X19,X20:X31,X34,X37)*COUNT(X12:X19,X20:X31,X34,X37)))</f>
        <v>0.18210212436948306</v>
      </c>
      <c r="Y39" s="44"/>
      <c r="Z39" s="38"/>
      <c r="AA39" s="33" t="s">
        <v>44</v>
      </c>
      <c r="AB39" s="64">
        <f>AVERAGE(AB12:AB19,AB20:AB31,AB34,AB37)</f>
        <v>1.0349384962263311</v>
      </c>
      <c r="AC39" s="143">
        <f>SQRT(SUMSQ(AC12:AC19,AC20:AC31,AC34,AC37)/(COUNT(AC12:AC19,AC20:AC31,AC34,AC37)*COUNT(AC12:AC19,AC20:AC31,AC34,AC37)))</f>
        <v>6.295421463743664E-2</v>
      </c>
      <c r="AD39" s="64">
        <f t="shared" ref="AD39" si="16">AVERAGE(AD12:AD19,AD20:AD31,AD34,AD37)</f>
        <v>5.2328264911443947</v>
      </c>
      <c r="AE39" s="143">
        <f t="shared" ref="AE39" si="17">SQRT(SUMSQ(AE12:AE19,AE20:AE31,AE34,AE37)/(COUNT(AE12:AE19,AE20:AE31,AE34,AE37)*COUNT(AE12:AE19,AE20:AE31,AE34,AE37)))</f>
        <v>0.15799705458774099</v>
      </c>
      <c r="AF39" s="64">
        <f t="shared" ref="AF39" si="18">AVERAGE(AF12:AF19,AF20:AF31,AF34,AF37)</f>
        <v>23.515509474860401</v>
      </c>
      <c r="AG39" s="143">
        <f t="shared" ref="AG39" si="19">SQRT(SUMSQ(AG12:AG19,AG20:AG31,AG34,AG37)/(COUNT(AG12:AG19,AG20:AG31,AG34,AG37)*COUNT(AG12:AG19,AG20:AG31,AG34,AG37)))</f>
        <v>0.31225898770940058</v>
      </c>
      <c r="AH39" s="64">
        <f t="shared" ref="AH39" si="20">AVERAGE(AH12:AH19,AH20:AH31,AH34,AH37)</f>
        <v>45.05170276125277</v>
      </c>
      <c r="AI39" s="143">
        <f t="shared" ref="AI39" si="21">SQRT(SUMSQ(AI12:AI19,AI20:AI31,AI34,AI37)/(COUNT(AI12:AI19,AI20:AI31,AI34,AI37)*COUNT(AI12:AI19,AI20:AI31,AI34,AI37)))</f>
        <v>0.38107386538733723</v>
      </c>
      <c r="AJ39" s="64">
        <f t="shared" ref="AJ39" si="22">AVERAGE(AJ12:AJ19,AJ20:AJ31,AJ34,AJ37)</f>
        <v>25.15000655790908</v>
      </c>
      <c r="AK39" s="55">
        <f t="shared" ref="AK39" si="23">SQRT(SUMSQ(AK12:AK19,AK20:AK31,AK34,AK37)/(COUNT(AK12:AK19,AK20:AK31,AK34,AK37)*COUNT(AK12:AK19,AK20:AK31,AK34,AK37)))</f>
        <v>0.31974479880900369</v>
      </c>
      <c r="AL39" s="44"/>
    </row>
    <row r="40" spans="1:38" x14ac:dyDescent="0.2">
      <c r="A40" s="31"/>
      <c r="B40" s="122"/>
      <c r="C40" s="122"/>
      <c r="D40" s="122"/>
      <c r="E40" s="122"/>
      <c r="F40" s="122"/>
      <c r="G40" s="122"/>
      <c r="H40" s="122"/>
      <c r="I40" s="122"/>
      <c r="J40" s="122"/>
      <c r="K40" s="48"/>
      <c r="L40" s="210"/>
      <c r="M40" s="6"/>
      <c r="N40" s="31"/>
      <c r="O40" s="122"/>
      <c r="P40" s="122"/>
      <c r="Q40" s="122"/>
      <c r="R40" s="122"/>
      <c r="S40" s="122"/>
      <c r="T40" s="122"/>
      <c r="U40" s="122"/>
      <c r="V40" s="122"/>
      <c r="W40" s="122"/>
      <c r="X40" s="48"/>
      <c r="Y40" s="210"/>
      <c r="Z40" s="6"/>
      <c r="AA40" s="31"/>
      <c r="AB40" s="122"/>
      <c r="AC40" s="122"/>
      <c r="AD40" s="122"/>
      <c r="AE40" s="122"/>
      <c r="AF40" s="122"/>
      <c r="AG40" s="122"/>
      <c r="AH40" s="122"/>
      <c r="AI40" s="122"/>
      <c r="AJ40" s="122"/>
      <c r="AK40" s="48"/>
      <c r="AL40" s="44"/>
    </row>
    <row r="41" spans="1:38" x14ac:dyDescent="0.2">
      <c r="A41" s="25" t="s">
        <v>45</v>
      </c>
      <c r="B41" s="7"/>
      <c r="C41" s="7"/>
      <c r="D41" s="7"/>
      <c r="E41" s="7"/>
      <c r="F41" s="7"/>
      <c r="G41" s="7"/>
      <c r="H41" s="7"/>
      <c r="I41" s="7"/>
      <c r="J41" s="7"/>
      <c r="K41" s="13"/>
      <c r="L41" s="210"/>
      <c r="M41" s="6"/>
      <c r="N41" s="25" t="s">
        <v>45</v>
      </c>
      <c r="O41" s="7"/>
      <c r="P41" s="7"/>
      <c r="Q41" s="7"/>
      <c r="R41" s="7"/>
      <c r="S41" s="7"/>
      <c r="T41" s="7"/>
      <c r="U41" s="7"/>
      <c r="V41" s="7"/>
      <c r="W41" s="7"/>
      <c r="X41" s="13"/>
      <c r="Y41" s="210"/>
      <c r="Z41" s="6"/>
      <c r="AA41" s="25" t="s">
        <v>45</v>
      </c>
      <c r="AB41" s="7"/>
      <c r="AC41" s="7"/>
      <c r="AD41" s="7"/>
      <c r="AE41" s="7"/>
      <c r="AF41" s="7"/>
      <c r="AG41" s="7"/>
      <c r="AH41" s="7"/>
      <c r="AI41" s="7"/>
      <c r="AJ41" s="7"/>
      <c r="AK41" s="13"/>
      <c r="AL41" s="44"/>
    </row>
    <row r="42" spans="1:38" ht="12.75" customHeight="1" x14ac:dyDescent="0.2">
      <c r="A42" s="15" t="s">
        <v>68</v>
      </c>
      <c r="B42" s="27">
        <v>8.3699847067945292</v>
      </c>
      <c r="C42" s="174">
        <v>0.91212736960896801</v>
      </c>
      <c r="D42" s="27">
        <v>19.627518133465401</v>
      </c>
      <c r="E42" s="174">
        <v>1.6414512377070101</v>
      </c>
      <c r="F42" s="27">
        <v>29.4373076089337</v>
      </c>
      <c r="G42" s="174">
        <v>1.8023266445339201</v>
      </c>
      <c r="H42" s="27">
        <v>13.9635098214127</v>
      </c>
      <c r="I42" s="174">
        <v>1.15304012051417</v>
      </c>
      <c r="J42" s="27">
        <v>1.3111804354995999</v>
      </c>
      <c r="K42" s="43">
        <v>0.54512727539314698</v>
      </c>
      <c r="L42" s="210"/>
      <c r="M42" s="6"/>
      <c r="N42" s="15" t="s">
        <v>68</v>
      </c>
      <c r="O42" s="27">
        <v>2.6355703522593101</v>
      </c>
      <c r="P42" s="174">
        <v>0.509918272073974</v>
      </c>
      <c r="Q42" s="27">
        <v>11.702091013395901</v>
      </c>
      <c r="R42" s="174">
        <v>1.01257290482227</v>
      </c>
      <c r="S42" s="27">
        <v>35.344564257156101</v>
      </c>
      <c r="T42" s="174">
        <v>1.52678508305615</v>
      </c>
      <c r="U42" s="27">
        <v>30.6207603876692</v>
      </c>
      <c r="V42" s="174">
        <v>1.5470514254804</v>
      </c>
      <c r="W42" s="27">
        <v>5.3310539807652004</v>
      </c>
      <c r="X42" s="43">
        <v>0.738151799379414</v>
      </c>
      <c r="Y42" s="210"/>
      <c r="Z42" s="6"/>
      <c r="AA42" s="15" t="s">
        <v>68</v>
      </c>
      <c r="AB42" s="27">
        <v>0.47987843160194799</v>
      </c>
      <c r="AC42" s="174">
        <v>0.22838076038140101</v>
      </c>
      <c r="AD42" s="27">
        <v>6.7370212181927203</v>
      </c>
      <c r="AE42" s="174">
        <v>0.70003164231714299</v>
      </c>
      <c r="AF42" s="27">
        <v>28.9415041862121</v>
      </c>
      <c r="AG42" s="174">
        <v>1.3798626033493999</v>
      </c>
      <c r="AH42" s="27">
        <v>37.361442162742399</v>
      </c>
      <c r="AI42" s="174">
        <v>1.53491748070456</v>
      </c>
      <c r="AJ42" s="27">
        <v>13.0134822886048</v>
      </c>
      <c r="AK42" s="43">
        <v>0.99447164753223205</v>
      </c>
      <c r="AL42" s="44"/>
    </row>
    <row r="43" spans="1:38" ht="12.75" customHeight="1" x14ac:dyDescent="0.2">
      <c r="A43" s="26" t="s">
        <v>316</v>
      </c>
      <c r="B43" s="117">
        <v>11.7964099918768</v>
      </c>
      <c r="C43" s="148">
        <v>3.9633852675386598</v>
      </c>
      <c r="D43" s="117">
        <v>20.380281713551199</v>
      </c>
      <c r="E43" s="148">
        <v>5.0259741003690097</v>
      </c>
      <c r="F43" s="117">
        <v>42.605486787352199</v>
      </c>
      <c r="G43" s="148">
        <v>5.62231228247391</v>
      </c>
      <c r="H43" s="117">
        <v>22.551317741808301</v>
      </c>
      <c r="I43" s="148">
        <v>4.5360380592289102</v>
      </c>
      <c r="J43" s="117">
        <v>2.6665037654114601</v>
      </c>
      <c r="K43" s="50">
        <v>1.8433369246372899</v>
      </c>
      <c r="L43" s="210"/>
      <c r="M43" s="6"/>
      <c r="N43" s="26" t="s">
        <v>316</v>
      </c>
      <c r="O43" s="117">
        <v>2.37266867681809</v>
      </c>
      <c r="P43" s="148">
        <v>0.965576417099964</v>
      </c>
      <c r="Q43" s="117">
        <v>12.975717483420601</v>
      </c>
      <c r="R43" s="148">
        <v>1.90265731207038</v>
      </c>
      <c r="S43" s="117">
        <v>41.118294601002603</v>
      </c>
      <c r="T43" s="148">
        <v>2.7681954360408101</v>
      </c>
      <c r="U43" s="117">
        <v>36.828864040817301</v>
      </c>
      <c r="V43" s="148">
        <v>2.9223685109290698</v>
      </c>
      <c r="W43" s="117">
        <v>6.7044551979413702</v>
      </c>
      <c r="X43" s="50">
        <v>1.36115259029911</v>
      </c>
      <c r="Y43" s="210"/>
      <c r="Z43" s="6"/>
      <c r="AA43" s="26" t="s">
        <v>316</v>
      </c>
      <c r="AB43" s="117">
        <v>0.73158565322029301</v>
      </c>
      <c r="AC43" s="148">
        <v>0.272761050077238</v>
      </c>
      <c r="AD43" s="117">
        <v>10.7346104944508</v>
      </c>
      <c r="AE43" s="148">
        <v>1.4851911771542201</v>
      </c>
      <c r="AF43" s="117">
        <v>38.634985291158799</v>
      </c>
      <c r="AG43" s="148">
        <v>2.48696935800226</v>
      </c>
      <c r="AH43" s="117">
        <v>40.600496783281599</v>
      </c>
      <c r="AI43" s="148">
        <v>1.87820359844955</v>
      </c>
      <c r="AJ43" s="117">
        <v>9.2983217778885301</v>
      </c>
      <c r="AK43" s="50">
        <v>1.72671962422923</v>
      </c>
      <c r="AL43" s="44"/>
    </row>
    <row r="44" spans="1:38" ht="121.5" customHeight="1" x14ac:dyDescent="0.2">
      <c r="A44" s="252" t="s">
        <v>47</v>
      </c>
      <c r="B44" s="252"/>
      <c r="C44" s="252"/>
      <c r="D44" s="252"/>
      <c r="E44" s="252"/>
      <c r="F44" s="252"/>
      <c r="G44" s="252"/>
      <c r="H44" s="252"/>
      <c r="I44" s="252"/>
      <c r="J44" s="252"/>
      <c r="K44" s="252"/>
      <c r="N44" s="252" t="s">
        <v>47</v>
      </c>
      <c r="O44" s="252"/>
      <c r="P44" s="252"/>
      <c r="Q44" s="252"/>
      <c r="R44" s="252"/>
      <c r="S44" s="252"/>
      <c r="T44" s="252"/>
      <c r="U44" s="252"/>
      <c r="V44" s="252"/>
      <c r="W44" s="252"/>
      <c r="X44" s="252"/>
      <c r="AA44" s="252" t="s">
        <v>47</v>
      </c>
      <c r="AB44" s="252"/>
      <c r="AC44" s="252"/>
      <c r="AD44" s="252"/>
      <c r="AE44" s="252"/>
      <c r="AF44" s="252"/>
      <c r="AG44" s="252"/>
      <c r="AH44" s="252"/>
      <c r="AI44" s="252"/>
      <c r="AJ44" s="252"/>
      <c r="AK44" s="252"/>
    </row>
    <row r="45" spans="1:38" ht="70.5" customHeight="1" x14ac:dyDescent="0.2">
      <c r="A45" s="252" t="s">
        <v>317</v>
      </c>
      <c r="B45" s="252"/>
      <c r="C45" s="252"/>
      <c r="D45" s="252"/>
      <c r="E45" s="252"/>
      <c r="F45" s="252"/>
      <c r="G45" s="252"/>
      <c r="H45" s="252"/>
      <c r="I45" s="252"/>
      <c r="J45" s="252"/>
      <c r="K45" s="252"/>
      <c r="L45" s="149"/>
      <c r="M45" s="149"/>
      <c r="N45" s="252" t="s">
        <v>317</v>
      </c>
      <c r="O45" s="252"/>
      <c r="P45" s="252"/>
      <c r="Q45" s="252"/>
      <c r="R45" s="252"/>
      <c r="S45" s="252"/>
      <c r="T45" s="252"/>
      <c r="U45" s="252"/>
      <c r="V45" s="252"/>
      <c r="W45" s="252"/>
      <c r="X45" s="252"/>
      <c r="AA45" s="252" t="s">
        <v>317</v>
      </c>
      <c r="AB45" s="252"/>
      <c r="AC45" s="252"/>
      <c r="AD45" s="252"/>
      <c r="AE45" s="252"/>
      <c r="AF45" s="252"/>
      <c r="AG45" s="252"/>
      <c r="AH45" s="252"/>
      <c r="AI45" s="252"/>
      <c r="AJ45" s="252"/>
      <c r="AK45" s="252"/>
    </row>
    <row r="46" spans="1:38" x14ac:dyDescent="0.2">
      <c r="A46" s="28" t="s">
        <v>69</v>
      </c>
      <c r="B46" s="32"/>
      <c r="C46" s="32"/>
      <c r="D46" s="32"/>
      <c r="E46" s="32"/>
      <c r="F46" s="32"/>
      <c r="G46" s="32"/>
      <c r="H46" s="32"/>
      <c r="K46" s="32"/>
      <c r="N46" s="28" t="s">
        <v>69</v>
      </c>
      <c r="O46" s="32"/>
      <c r="P46" s="32"/>
      <c r="Q46" s="32"/>
      <c r="R46" s="32"/>
      <c r="S46" s="32"/>
      <c r="T46" s="32"/>
      <c r="U46" s="32"/>
      <c r="X46" s="32"/>
      <c r="AA46" s="28" t="s">
        <v>69</v>
      </c>
      <c r="AB46" s="32"/>
      <c r="AC46" s="32"/>
      <c r="AD46" s="32"/>
      <c r="AE46" s="32"/>
      <c r="AF46" s="32"/>
      <c r="AG46" s="32"/>
      <c r="AH46" s="32"/>
      <c r="AK46" s="32"/>
    </row>
    <row r="47" spans="1:38" x14ac:dyDescent="0.2">
      <c r="A47" s="276" t="s">
        <v>70</v>
      </c>
      <c r="B47" s="276"/>
      <c r="C47" s="276"/>
      <c r="D47" s="276"/>
      <c r="E47" s="276"/>
      <c r="F47" s="276"/>
      <c r="G47" s="276"/>
      <c r="H47" s="276"/>
      <c r="I47" s="276"/>
      <c r="J47" s="276"/>
      <c r="K47" s="51"/>
      <c r="N47" s="276" t="s">
        <v>70</v>
      </c>
      <c r="O47" s="276"/>
      <c r="P47" s="276"/>
      <c r="Q47" s="276"/>
      <c r="R47" s="276"/>
      <c r="S47" s="276"/>
      <c r="T47" s="276"/>
      <c r="U47" s="276"/>
      <c r="V47" s="276"/>
      <c r="W47" s="276"/>
      <c r="X47" s="51"/>
      <c r="AA47" s="276" t="s">
        <v>70</v>
      </c>
      <c r="AB47" s="276"/>
      <c r="AC47" s="276"/>
      <c r="AD47" s="276"/>
      <c r="AE47" s="276"/>
      <c r="AF47" s="276"/>
      <c r="AG47" s="276"/>
      <c r="AH47" s="276"/>
      <c r="AI47" s="276"/>
      <c r="AJ47" s="276"/>
      <c r="AK47" s="51"/>
    </row>
    <row r="48" spans="1:38" ht="35.25" customHeight="1" x14ac:dyDescent="0.2">
      <c r="A48" s="276"/>
      <c r="B48" s="276"/>
      <c r="C48" s="276"/>
      <c r="D48" s="276"/>
      <c r="E48" s="276"/>
      <c r="F48" s="276"/>
      <c r="G48" s="276"/>
      <c r="H48" s="276"/>
      <c r="I48" s="276"/>
      <c r="J48" s="276"/>
      <c r="N48" s="276"/>
      <c r="O48" s="276"/>
      <c r="P48" s="276"/>
      <c r="Q48" s="276"/>
      <c r="R48" s="276"/>
      <c r="S48" s="276"/>
      <c r="T48" s="276"/>
      <c r="U48" s="276"/>
      <c r="V48" s="276"/>
      <c r="W48" s="276"/>
      <c r="AA48" s="276"/>
      <c r="AB48" s="276"/>
      <c r="AC48" s="276"/>
      <c r="AD48" s="276"/>
      <c r="AE48" s="276"/>
      <c r="AF48" s="276"/>
      <c r="AG48" s="276"/>
      <c r="AH48" s="276"/>
      <c r="AI48" s="276"/>
      <c r="AJ48" s="276"/>
    </row>
    <row r="49" spans="1:27" x14ac:dyDescent="0.2">
      <c r="A49" s="52"/>
      <c r="B49" s="29"/>
    </row>
    <row r="51" spans="1:27" x14ac:dyDescent="0.2">
      <c r="A51" s="28" t="s">
        <v>48</v>
      </c>
      <c r="N51" s="28" t="s">
        <v>48</v>
      </c>
      <c r="AA51" s="28" t="s">
        <v>48</v>
      </c>
    </row>
  </sheetData>
  <mergeCells count="30">
    <mergeCell ref="A45:K45"/>
    <mergeCell ref="N45:X45"/>
    <mergeCell ref="AA45:AK45"/>
    <mergeCell ref="A47:J48"/>
    <mergeCell ref="N47:W48"/>
    <mergeCell ref="AA47:AJ48"/>
    <mergeCell ref="A44:K44"/>
    <mergeCell ref="N44:X44"/>
    <mergeCell ref="AA44:AK44"/>
    <mergeCell ref="Q8:R8"/>
    <mergeCell ref="S8:T8"/>
    <mergeCell ref="U8:V8"/>
    <mergeCell ref="W8:X8"/>
    <mergeCell ref="AB8:AC8"/>
    <mergeCell ref="AD8:AE8"/>
    <mergeCell ref="B8:C8"/>
    <mergeCell ref="D8:E8"/>
    <mergeCell ref="F8:G8"/>
    <mergeCell ref="H8:I8"/>
    <mergeCell ref="J8:K8"/>
    <mergeCell ref="O8:P8"/>
    <mergeCell ref="AF8:AG8"/>
    <mergeCell ref="AH8:AI8"/>
    <mergeCell ref="AJ8:AK8"/>
    <mergeCell ref="A2:M4"/>
    <mergeCell ref="N2:Z4"/>
    <mergeCell ref="AA2:AM4"/>
    <mergeCell ref="B7:K7"/>
    <mergeCell ref="O7:X7"/>
    <mergeCell ref="AB7:AK7"/>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AL51"/>
  <sheetViews>
    <sheetView zoomScaleNormal="100" workbookViewId="0">
      <selection activeCell="F37" sqref="F37"/>
    </sheetView>
  </sheetViews>
  <sheetFormatPr defaultRowHeight="12.75" x14ac:dyDescent="0.2"/>
  <cols>
    <col min="1" max="1" width="16.7109375" style="1" customWidth="1"/>
    <col min="2" max="11" width="5.7109375" style="1" customWidth="1"/>
    <col min="12" max="13" width="9.140625" style="1"/>
    <col min="14" max="14" width="16.7109375" style="1" customWidth="1"/>
    <col min="15" max="15" width="7.140625" style="1" customWidth="1"/>
    <col min="16" max="16" width="8.5703125" style="1" customWidth="1"/>
    <col min="17" max="17" width="7.7109375" style="1" customWidth="1"/>
    <col min="18" max="18" width="6.5703125" style="1" customWidth="1"/>
    <col min="19" max="19" width="6" style="1" customWidth="1"/>
    <col min="20" max="24" width="5.28515625" style="1" customWidth="1"/>
    <col min="25" max="25" width="9.140625" style="1"/>
    <col min="26" max="26" width="16.7109375" style="1" customWidth="1"/>
    <col min="27" max="36" width="5.140625" style="1" customWidth="1"/>
    <col min="37" max="16384" width="9.140625" style="1"/>
  </cols>
  <sheetData>
    <row r="1" spans="1:38" x14ac:dyDescent="0.2">
      <c r="A1" s="2" t="s">
        <v>73</v>
      </c>
      <c r="B1" s="2"/>
      <c r="C1" s="2"/>
      <c r="D1" s="2"/>
      <c r="E1" s="2"/>
      <c r="F1" s="2"/>
      <c r="G1" s="2"/>
      <c r="H1" s="2"/>
      <c r="I1" s="2"/>
      <c r="J1" s="2"/>
      <c r="K1" s="2"/>
      <c r="N1" s="2" t="str">
        <f>A1</f>
        <v>Table A3.10 (P)</v>
      </c>
      <c r="O1" s="2"/>
      <c r="P1" s="2"/>
      <c r="Q1" s="2"/>
      <c r="R1" s="2"/>
      <c r="S1" s="2"/>
      <c r="T1" s="2"/>
      <c r="U1" s="2"/>
      <c r="V1" s="2"/>
      <c r="W1" s="2"/>
      <c r="X1" s="2"/>
      <c r="Z1" s="2" t="str">
        <f>A1</f>
        <v>Table A3.10 (P)</v>
      </c>
      <c r="AA1" s="2"/>
      <c r="AB1" s="2"/>
      <c r="AC1" s="2"/>
      <c r="AD1" s="2"/>
      <c r="AE1" s="2"/>
      <c r="AF1" s="2"/>
      <c r="AG1" s="2"/>
      <c r="AH1" s="2"/>
      <c r="AI1" s="2"/>
      <c r="AJ1" s="2"/>
    </row>
    <row r="2" spans="1:38" ht="12.75" customHeight="1" x14ac:dyDescent="0.2">
      <c r="A2" s="249" t="s">
        <v>74</v>
      </c>
      <c r="B2" s="249"/>
      <c r="C2" s="249"/>
      <c r="D2" s="249"/>
      <c r="E2" s="249"/>
      <c r="F2" s="249"/>
      <c r="G2" s="249"/>
      <c r="H2" s="249"/>
      <c r="I2" s="249"/>
      <c r="J2" s="249"/>
      <c r="K2" s="249"/>
      <c r="L2" s="249"/>
      <c r="M2" s="249"/>
      <c r="N2" s="249" t="str">
        <f>$A$2</f>
        <v>Percentage of adults at each proficiency level in problem solving in technology-rich environments, by level of educational attainment</v>
      </c>
      <c r="O2" s="249"/>
      <c r="P2" s="249"/>
      <c r="Q2" s="249"/>
      <c r="R2" s="249"/>
      <c r="S2" s="249"/>
      <c r="T2" s="249"/>
      <c r="U2" s="249"/>
      <c r="V2" s="249"/>
      <c r="W2" s="249"/>
      <c r="X2" s="249"/>
      <c r="Y2" s="249"/>
      <c r="Z2" s="249" t="str">
        <f>$A$2</f>
        <v>Percentage of adults at each proficiency level in problem solving in technology-rich environments, by level of educational attainment</v>
      </c>
      <c r="AA2" s="249"/>
      <c r="AB2" s="249"/>
      <c r="AC2" s="249"/>
      <c r="AD2" s="249"/>
      <c r="AE2" s="249"/>
      <c r="AF2" s="249"/>
      <c r="AG2" s="249"/>
      <c r="AH2" s="249"/>
      <c r="AI2" s="249"/>
      <c r="AJ2" s="249"/>
      <c r="AK2" s="249"/>
      <c r="AL2" s="249"/>
    </row>
    <row r="3" spans="1:38" x14ac:dyDescent="0.2">
      <c r="A3" s="249"/>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row>
    <row r="4" spans="1:38"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row>
    <row r="5" spans="1:38" x14ac:dyDescent="0.2">
      <c r="A5" s="30" t="s">
        <v>55</v>
      </c>
      <c r="B5" s="30"/>
      <c r="C5" s="30"/>
      <c r="D5" s="30"/>
      <c r="E5" s="30"/>
      <c r="F5" s="30"/>
      <c r="G5" s="30"/>
      <c r="H5" s="30"/>
      <c r="I5" s="30"/>
      <c r="J5" s="30"/>
      <c r="K5" s="30"/>
      <c r="N5" s="30" t="s">
        <v>56</v>
      </c>
      <c r="O5" s="30"/>
      <c r="P5" s="30"/>
      <c r="Q5" s="30"/>
      <c r="R5" s="30"/>
      <c r="S5" s="30"/>
      <c r="T5" s="30"/>
      <c r="U5" s="30"/>
      <c r="V5" s="30"/>
      <c r="W5" s="30"/>
      <c r="X5" s="30"/>
      <c r="Z5" s="30" t="s">
        <v>57</v>
      </c>
      <c r="AA5" s="30"/>
      <c r="AB5" s="30"/>
      <c r="AC5" s="30"/>
      <c r="AD5" s="30"/>
      <c r="AE5" s="30"/>
      <c r="AF5" s="30"/>
      <c r="AG5" s="30"/>
      <c r="AH5" s="30"/>
      <c r="AI5" s="30"/>
      <c r="AJ5" s="30"/>
    </row>
    <row r="6" spans="1:38" customFormat="1" x14ac:dyDescent="0.2"/>
    <row r="7" spans="1:38" ht="15" x14ac:dyDescent="0.25">
      <c r="A7" s="5"/>
      <c r="B7" s="265" t="s">
        <v>58</v>
      </c>
      <c r="C7" s="266"/>
      <c r="D7" s="266"/>
      <c r="E7" s="266"/>
      <c r="F7" s="266"/>
      <c r="G7" s="266"/>
      <c r="H7" s="266"/>
      <c r="I7" s="266"/>
      <c r="J7" s="266"/>
      <c r="K7" s="267"/>
      <c r="N7" s="5"/>
      <c r="O7" s="265" t="s">
        <v>59</v>
      </c>
      <c r="P7" s="266"/>
      <c r="Q7" s="266"/>
      <c r="R7" s="266"/>
      <c r="S7" s="266"/>
      <c r="T7" s="266"/>
      <c r="U7" s="266"/>
      <c r="V7" s="266"/>
      <c r="W7" s="266"/>
      <c r="X7" s="267"/>
      <c r="Z7" s="5"/>
      <c r="AA7" s="265" t="s">
        <v>60</v>
      </c>
      <c r="AB7" s="266"/>
      <c r="AC7" s="266"/>
      <c r="AD7" s="266"/>
      <c r="AE7" s="266"/>
      <c r="AF7" s="266"/>
      <c r="AG7" s="266"/>
      <c r="AH7" s="266"/>
      <c r="AI7" s="266"/>
      <c r="AJ7" s="267"/>
    </row>
    <row r="8" spans="1:38" ht="32.25" customHeight="1" x14ac:dyDescent="0.2">
      <c r="A8"/>
      <c r="B8" s="250" t="s">
        <v>75</v>
      </c>
      <c r="C8" s="251"/>
      <c r="D8" s="250" t="s">
        <v>61</v>
      </c>
      <c r="E8" s="251"/>
      <c r="F8" s="250" t="s">
        <v>62</v>
      </c>
      <c r="G8" s="251"/>
      <c r="H8" s="250" t="s">
        <v>63</v>
      </c>
      <c r="I8" s="251"/>
      <c r="J8" s="250" t="s">
        <v>64</v>
      </c>
      <c r="K8" s="251"/>
      <c r="N8"/>
      <c r="O8" s="250" t="s">
        <v>75</v>
      </c>
      <c r="P8" s="251"/>
      <c r="Q8" s="250" t="s">
        <v>61</v>
      </c>
      <c r="R8" s="251"/>
      <c r="S8" s="250" t="s">
        <v>62</v>
      </c>
      <c r="T8" s="251"/>
      <c r="U8" s="250" t="s">
        <v>63</v>
      </c>
      <c r="V8" s="251"/>
      <c r="W8" s="250" t="s">
        <v>64</v>
      </c>
      <c r="X8" s="251"/>
      <c r="Z8"/>
      <c r="AA8" s="250" t="s">
        <v>75</v>
      </c>
      <c r="AB8" s="251"/>
      <c r="AC8" s="250" t="s">
        <v>61</v>
      </c>
      <c r="AD8" s="251"/>
      <c r="AE8" s="250" t="s">
        <v>62</v>
      </c>
      <c r="AF8" s="251"/>
      <c r="AG8" s="250" t="s">
        <v>63</v>
      </c>
      <c r="AH8" s="251"/>
      <c r="AI8" s="250" t="s">
        <v>64</v>
      </c>
      <c r="AJ8" s="251"/>
    </row>
    <row r="9" spans="1:38" s="11" customFormat="1" ht="20.25" customHeight="1" x14ac:dyDescent="0.2">
      <c r="A9" s="8"/>
      <c r="B9" s="34" t="s">
        <v>66</v>
      </c>
      <c r="C9" s="35" t="s">
        <v>67</v>
      </c>
      <c r="D9" s="34" t="s">
        <v>66</v>
      </c>
      <c r="E9" s="35" t="s">
        <v>67</v>
      </c>
      <c r="F9" s="34" t="s">
        <v>66</v>
      </c>
      <c r="G9" s="35" t="s">
        <v>67</v>
      </c>
      <c r="H9" s="34" t="s">
        <v>66</v>
      </c>
      <c r="I9" s="35" t="s">
        <v>67</v>
      </c>
      <c r="J9" s="34" t="s">
        <v>66</v>
      </c>
      <c r="K9" s="35" t="s">
        <v>67</v>
      </c>
      <c r="N9" s="8"/>
      <c r="O9" s="34" t="s">
        <v>66</v>
      </c>
      <c r="P9" s="35" t="s">
        <v>67</v>
      </c>
      <c r="Q9" s="34" t="s">
        <v>66</v>
      </c>
      <c r="R9" s="35" t="s">
        <v>67</v>
      </c>
      <c r="S9" s="34" t="s">
        <v>66</v>
      </c>
      <c r="T9" s="35" t="s">
        <v>67</v>
      </c>
      <c r="U9" s="34" t="s">
        <v>66</v>
      </c>
      <c r="V9" s="35" t="s">
        <v>67</v>
      </c>
      <c r="W9" s="34" t="s">
        <v>66</v>
      </c>
      <c r="X9" s="35" t="s">
        <v>67</v>
      </c>
      <c r="Z9" s="8"/>
      <c r="AA9" s="34" t="s">
        <v>66</v>
      </c>
      <c r="AB9" s="35" t="s">
        <v>67</v>
      </c>
      <c r="AC9" s="34" t="s">
        <v>66</v>
      </c>
      <c r="AD9" s="35" t="s">
        <v>67</v>
      </c>
      <c r="AE9" s="34" t="s">
        <v>66</v>
      </c>
      <c r="AF9" s="35" t="s">
        <v>67</v>
      </c>
      <c r="AG9" s="34" t="s">
        <v>66</v>
      </c>
      <c r="AH9" s="35" t="s">
        <v>67</v>
      </c>
      <c r="AI9" s="34" t="s">
        <v>66</v>
      </c>
      <c r="AJ9" s="35" t="s">
        <v>67</v>
      </c>
    </row>
    <row r="10" spans="1:38" x14ac:dyDescent="0.2">
      <c r="A10" s="12" t="s">
        <v>16</v>
      </c>
      <c r="B10" s="36"/>
      <c r="C10" s="36"/>
      <c r="D10" s="36"/>
      <c r="E10" s="36"/>
      <c r="F10" s="36"/>
      <c r="G10" s="36"/>
      <c r="H10" s="36"/>
      <c r="I10" s="36"/>
      <c r="J10" s="36"/>
      <c r="K10" s="37"/>
      <c r="M10" s="38"/>
      <c r="N10" s="39" t="s">
        <v>16</v>
      </c>
      <c r="O10" s="36"/>
      <c r="P10" s="36"/>
      <c r="Q10" s="36"/>
      <c r="R10" s="36"/>
      <c r="S10" s="36"/>
      <c r="T10" s="36"/>
      <c r="U10" s="36"/>
      <c r="V10" s="36"/>
      <c r="W10" s="36"/>
      <c r="X10" s="40"/>
      <c r="Z10" s="12" t="s">
        <v>16</v>
      </c>
      <c r="AA10" s="168"/>
      <c r="AB10" s="168"/>
      <c r="AC10" s="168"/>
      <c r="AD10" s="168"/>
      <c r="AE10" s="168"/>
      <c r="AF10" s="168"/>
      <c r="AG10" s="168"/>
      <c r="AH10" s="168"/>
      <c r="AI10" s="168"/>
      <c r="AJ10" s="40"/>
    </row>
    <row r="11" spans="1:38" x14ac:dyDescent="0.2">
      <c r="A11" s="14" t="s">
        <v>17</v>
      </c>
      <c r="B11"/>
      <c r="C11"/>
      <c r="D11"/>
      <c r="E11"/>
      <c r="F11"/>
      <c r="G11"/>
      <c r="H11"/>
      <c r="I11"/>
      <c r="J11"/>
      <c r="K11" s="13"/>
      <c r="M11" s="38"/>
      <c r="N11" s="41" t="s">
        <v>17</v>
      </c>
      <c r="O11"/>
      <c r="P11"/>
      <c r="Q11"/>
      <c r="R11"/>
      <c r="S11"/>
      <c r="T11"/>
      <c r="U11"/>
      <c r="V11"/>
      <c r="W11"/>
      <c r="X11" s="13"/>
      <c r="Z11" s="14" t="s">
        <v>17</v>
      </c>
      <c r="AA11" s="7"/>
      <c r="AB11" s="7"/>
      <c r="AC11" s="7"/>
      <c r="AD11" s="7"/>
      <c r="AE11" s="7"/>
      <c r="AF11" s="7"/>
      <c r="AG11" s="7"/>
      <c r="AH11" s="7"/>
      <c r="AI11" s="7"/>
      <c r="AJ11" s="13"/>
    </row>
    <row r="12" spans="1:38" x14ac:dyDescent="0.2">
      <c r="A12" s="15" t="s">
        <v>18</v>
      </c>
      <c r="B12" s="16">
        <v>14.289800036724801</v>
      </c>
      <c r="C12" s="42">
        <v>0.86572183698974203</v>
      </c>
      <c r="D12" s="16">
        <v>13.8202815859821</v>
      </c>
      <c r="E12" s="42">
        <v>1.137737226487</v>
      </c>
      <c r="F12" s="16">
        <v>28.607358684859999</v>
      </c>
      <c r="G12" s="42">
        <v>1.5211795309773899</v>
      </c>
      <c r="H12" s="16">
        <v>18.092117901286901</v>
      </c>
      <c r="I12" s="42">
        <v>1.55171232768055</v>
      </c>
      <c r="J12" s="16">
        <v>1.9852800046405099</v>
      </c>
      <c r="K12" s="43">
        <v>0.72980583586403802</v>
      </c>
      <c r="L12" s="44"/>
      <c r="M12" s="38"/>
      <c r="N12" s="28" t="s">
        <v>18</v>
      </c>
      <c r="O12" s="16">
        <v>5.9165783947577903</v>
      </c>
      <c r="P12" s="42">
        <v>0.57357079582231796</v>
      </c>
      <c r="Q12" s="16">
        <v>9.03228169657603</v>
      </c>
      <c r="R12" s="42">
        <v>0.88649372962025497</v>
      </c>
      <c r="S12" s="16">
        <v>32.690927264261603</v>
      </c>
      <c r="T12" s="42">
        <v>1.3682579369813199</v>
      </c>
      <c r="U12" s="16">
        <v>32.495317008534201</v>
      </c>
      <c r="V12" s="42">
        <v>1.5043961992578401</v>
      </c>
      <c r="W12" s="16">
        <v>4.82922486782007</v>
      </c>
      <c r="X12" s="43">
        <v>0.68754475624185296</v>
      </c>
      <c r="Y12" s="44"/>
      <c r="Z12" s="15" t="s">
        <v>18</v>
      </c>
      <c r="AA12" s="27">
        <v>4.0628671974910002</v>
      </c>
      <c r="AB12" s="174">
        <v>0.47357869084364501</v>
      </c>
      <c r="AC12" s="27">
        <v>5.9759553240166303</v>
      </c>
      <c r="AD12" s="174">
        <v>0.795907530832488</v>
      </c>
      <c r="AE12" s="27">
        <v>26.050907664910401</v>
      </c>
      <c r="AF12" s="174">
        <v>1.2162886721193999</v>
      </c>
      <c r="AG12" s="27">
        <v>44.085118919370899</v>
      </c>
      <c r="AH12" s="174">
        <v>1.4036891475739499</v>
      </c>
      <c r="AI12" s="27">
        <v>11.624161656058901</v>
      </c>
      <c r="AJ12" s="43">
        <v>1.0201978122431801</v>
      </c>
      <c r="AK12" s="44"/>
    </row>
    <row r="13" spans="1:38" ht="12.75" customHeight="1" x14ac:dyDescent="0.2">
      <c r="A13" s="15" t="s">
        <v>19</v>
      </c>
      <c r="B13" s="16">
        <v>29.711580020814601</v>
      </c>
      <c r="C13" s="42">
        <v>1.3851676795872701</v>
      </c>
      <c r="D13" s="16">
        <v>13.8881888619677</v>
      </c>
      <c r="E13" s="42">
        <v>1.23120286698236</v>
      </c>
      <c r="F13" s="16">
        <v>24.4834434307955</v>
      </c>
      <c r="G13" s="42">
        <v>1.6619983413006501</v>
      </c>
      <c r="H13" s="16">
        <v>15.042226765494</v>
      </c>
      <c r="I13" s="42">
        <v>1.2309806212715799</v>
      </c>
      <c r="J13" s="16">
        <v>1.2635070023246999</v>
      </c>
      <c r="K13" s="43">
        <v>0.475491118879182</v>
      </c>
      <c r="L13" s="44"/>
      <c r="M13" s="38"/>
      <c r="N13" s="28" t="s">
        <v>19</v>
      </c>
      <c r="O13" s="16">
        <v>10.8546848915519</v>
      </c>
      <c r="P13" s="42">
        <v>0.57520374749446501</v>
      </c>
      <c r="Q13" s="16">
        <v>9.59920076887291</v>
      </c>
      <c r="R13" s="42">
        <v>0.73379663952371998</v>
      </c>
      <c r="S13" s="16">
        <v>33.780478243982799</v>
      </c>
      <c r="T13" s="42">
        <v>1.28983042753796</v>
      </c>
      <c r="U13" s="16">
        <v>29.922161355000799</v>
      </c>
      <c r="V13" s="42">
        <v>1.1713982855018401</v>
      </c>
      <c r="W13" s="16">
        <v>4.55408819913462</v>
      </c>
      <c r="X13" s="43">
        <v>0.61545368655451405</v>
      </c>
      <c r="Y13" s="44"/>
      <c r="Z13" s="15" t="s">
        <v>19</v>
      </c>
      <c r="AA13" s="27">
        <v>3.5063185994446902</v>
      </c>
      <c r="AB13" s="174">
        <v>0.65303882651933498</v>
      </c>
      <c r="AC13" s="27">
        <v>6.6697178837351796</v>
      </c>
      <c r="AD13" s="174">
        <v>1.0559238255621399</v>
      </c>
      <c r="AE13" s="27">
        <v>32.433880609942598</v>
      </c>
      <c r="AF13" s="174">
        <v>2.01876968606049</v>
      </c>
      <c r="AG13" s="27">
        <v>42.646784351934102</v>
      </c>
      <c r="AH13" s="174">
        <v>2.0071404532130899</v>
      </c>
      <c r="AI13" s="27">
        <v>8.1607747336085499</v>
      </c>
      <c r="AJ13" s="43">
        <v>1.1740614205720601</v>
      </c>
      <c r="AK13" s="44"/>
    </row>
    <row r="14" spans="1:38" x14ac:dyDescent="0.2">
      <c r="A14" s="15" t="s">
        <v>20</v>
      </c>
      <c r="B14" s="16">
        <v>23.177371586968999</v>
      </c>
      <c r="C14" s="42">
        <v>0.92598775547037604</v>
      </c>
      <c r="D14" s="16">
        <v>22.122234143160501</v>
      </c>
      <c r="E14" s="42">
        <v>1.0557251640696901</v>
      </c>
      <c r="F14" s="16">
        <v>24.013490409479701</v>
      </c>
      <c r="G14" s="42">
        <v>1.7273475757649599</v>
      </c>
      <c r="H14" s="16">
        <v>16.195256016442499</v>
      </c>
      <c r="I14" s="42">
        <v>1.3811149068761801</v>
      </c>
      <c r="J14" s="16">
        <v>2.6481903487718101</v>
      </c>
      <c r="K14" s="43">
        <v>0.73299666691988996</v>
      </c>
      <c r="L14" s="44"/>
      <c r="M14" s="38"/>
      <c r="N14" s="28" t="s">
        <v>20</v>
      </c>
      <c r="O14" s="16">
        <v>10.6530458647761</v>
      </c>
      <c r="P14" s="42">
        <v>0.53389269549985496</v>
      </c>
      <c r="Q14" s="16">
        <v>16.206918379598498</v>
      </c>
      <c r="R14" s="42">
        <v>0.77685088887096598</v>
      </c>
      <c r="S14" s="16">
        <v>32.548587541818002</v>
      </c>
      <c r="T14" s="42">
        <v>1.1312191715569999</v>
      </c>
      <c r="U14" s="16">
        <v>26.8884712377935</v>
      </c>
      <c r="V14" s="42">
        <v>0.94213142763950097</v>
      </c>
      <c r="W14" s="16">
        <v>5.1716596089588496</v>
      </c>
      <c r="X14" s="43">
        <v>0.49749394704130301</v>
      </c>
      <c r="Y14" s="44"/>
      <c r="Z14" s="15" t="s">
        <v>20</v>
      </c>
      <c r="AA14" s="27">
        <v>6.2495186942261904</v>
      </c>
      <c r="AB14" s="174">
        <v>0.40066986517132203</v>
      </c>
      <c r="AC14" s="27">
        <v>11.4947306572275</v>
      </c>
      <c r="AD14" s="174">
        <v>0.52899218610601995</v>
      </c>
      <c r="AE14" s="27">
        <v>30.448649367584601</v>
      </c>
      <c r="AF14" s="174">
        <v>0.95998233801589195</v>
      </c>
      <c r="AG14" s="27">
        <v>36.345945516227999</v>
      </c>
      <c r="AH14" s="174">
        <v>0.87789235919744202</v>
      </c>
      <c r="AI14" s="27">
        <v>10.343300626343501</v>
      </c>
      <c r="AJ14" s="43">
        <v>0.67861276803354198</v>
      </c>
      <c r="AK14" s="44"/>
    </row>
    <row r="15" spans="1:38" x14ac:dyDescent="0.2">
      <c r="A15" s="15" t="s">
        <v>21</v>
      </c>
      <c r="B15" s="16">
        <v>25.089540386313001</v>
      </c>
      <c r="C15" s="42">
        <v>2.2419898331140402</v>
      </c>
      <c r="D15" s="16">
        <v>10.2635262537932</v>
      </c>
      <c r="E15" s="42">
        <v>1.5069620379549999</v>
      </c>
      <c r="F15" s="16">
        <v>23.571476041348902</v>
      </c>
      <c r="G15" s="42">
        <v>2.7529631461681001</v>
      </c>
      <c r="H15" s="16">
        <v>22.535456275067499</v>
      </c>
      <c r="I15" s="42">
        <v>2.32976756388932</v>
      </c>
      <c r="J15" s="16">
        <v>4.9703871209474704</v>
      </c>
      <c r="K15" s="43">
        <v>1.4183046821802101</v>
      </c>
      <c r="L15" s="44"/>
      <c r="M15" s="38"/>
      <c r="N15" s="28" t="s">
        <v>21</v>
      </c>
      <c r="O15" s="16">
        <v>12.664985078068</v>
      </c>
      <c r="P15" s="42">
        <v>0.64226675295024305</v>
      </c>
      <c r="Q15" s="16">
        <v>15.480167690878201</v>
      </c>
      <c r="R15" s="42">
        <v>1.17813762148159</v>
      </c>
      <c r="S15" s="16">
        <v>30.631772864812898</v>
      </c>
      <c r="T15" s="42">
        <v>1.4234349497821599</v>
      </c>
      <c r="U15" s="16">
        <v>22.8420646688812</v>
      </c>
      <c r="V15" s="42">
        <v>1.2370937858950899</v>
      </c>
      <c r="W15" s="16">
        <v>5.0569617392502604</v>
      </c>
      <c r="X15" s="43">
        <v>0.72599842649949597</v>
      </c>
      <c r="Y15" s="44"/>
      <c r="Z15" s="15" t="s">
        <v>21</v>
      </c>
      <c r="AA15" s="27">
        <v>1.33270608978028</v>
      </c>
      <c r="AB15" s="174">
        <v>0.39871091174738199</v>
      </c>
      <c r="AC15" s="27">
        <v>6.04083136986414</v>
      </c>
      <c r="AD15" s="174">
        <v>1.3635562828683101</v>
      </c>
      <c r="AE15" s="27">
        <v>27.365760807810901</v>
      </c>
      <c r="AF15" s="174">
        <v>3.5483764861818101</v>
      </c>
      <c r="AG15" s="27">
        <v>44.723110174315103</v>
      </c>
      <c r="AH15" s="174">
        <v>3.1894556712097302</v>
      </c>
      <c r="AI15" s="27">
        <v>14.0754509297005</v>
      </c>
      <c r="AJ15" s="43">
        <v>2.7304434083943598</v>
      </c>
      <c r="AK15" s="44"/>
    </row>
    <row r="16" spans="1:38" x14ac:dyDescent="0.2">
      <c r="A16" s="15" t="s">
        <v>22</v>
      </c>
      <c r="B16" s="16">
        <v>14.8643591696862</v>
      </c>
      <c r="C16" s="42">
        <v>0.87195538736415201</v>
      </c>
      <c r="D16" s="16">
        <v>18.945969149774001</v>
      </c>
      <c r="E16" s="42">
        <v>1.2100556042925701</v>
      </c>
      <c r="F16" s="16">
        <v>30.796331293037301</v>
      </c>
      <c r="G16" s="42">
        <v>1.5322655314743401</v>
      </c>
      <c r="H16" s="16">
        <v>21.354444563964702</v>
      </c>
      <c r="I16" s="42">
        <v>1.19205359350951</v>
      </c>
      <c r="J16" s="16">
        <v>2.1985384473792</v>
      </c>
      <c r="K16" s="43">
        <v>0.554563371918531</v>
      </c>
      <c r="L16" s="44"/>
      <c r="M16" s="38"/>
      <c r="N16" s="28" t="s">
        <v>22</v>
      </c>
      <c r="O16" s="16">
        <v>6.5621450669288004</v>
      </c>
      <c r="P16" s="42">
        <v>0.41307768381732202</v>
      </c>
      <c r="Q16" s="16">
        <v>16.513913466871699</v>
      </c>
      <c r="R16" s="42">
        <v>0.96243058724142705</v>
      </c>
      <c r="S16" s="16">
        <v>35.785934763724697</v>
      </c>
      <c r="T16" s="42">
        <v>1.2391356205452</v>
      </c>
      <c r="U16" s="16">
        <v>29.9348763262457</v>
      </c>
      <c r="V16" s="42">
        <v>1.20302754353939</v>
      </c>
      <c r="W16" s="16">
        <v>5.2845043305076604</v>
      </c>
      <c r="X16" s="43">
        <v>0.64506507538209701</v>
      </c>
      <c r="Y16" s="44"/>
      <c r="Z16" s="15" t="s">
        <v>22</v>
      </c>
      <c r="AA16" s="27">
        <v>3.7396813762620802</v>
      </c>
      <c r="AB16" s="174">
        <v>0.34892267007090999</v>
      </c>
      <c r="AC16" s="27">
        <v>7.1698784166115699</v>
      </c>
      <c r="AD16" s="174">
        <v>0.59856770497860301</v>
      </c>
      <c r="AE16" s="27">
        <v>31.498452062177101</v>
      </c>
      <c r="AF16" s="174">
        <v>1.1639247050668</v>
      </c>
      <c r="AG16" s="27">
        <v>43.987168989778901</v>
      </c>
      <c r="AH16" s="174">
        <v>1.1863445430888899</v>
      </c>
      <c r="AI16" s="27">
        <v>10.8095127905822</v>
      </c>
      <c r="AJ16" s="43">
        <v>1.0144262545109599</v>
      </c>
      <c r="AK16" s="44"/>
    </row>
    <row r="17" spans="1:37" x14ac:dyDescent="0.2">
      <c r="A17" s="15" t="s">
        <v>23</v>
      </c>
      <c r="B17" s="16">
        <v>23.4279238862594</v>
      </c>
      <c r="C17" s="42">
        <v>1.06725612708115</v>
      </c>
      <c r="D17" s="16">
        <v>14.8664940716045</v>
      </c>
      <c r="E17" s="42">
        <v>1.2221228855380399</v>
      </c>
      <c r="F17" s="16">
        <v>28.315960446475401</v>
      </c>
      <c r="G17" s="42">
        <v>1.6405062579033201</v>
      </c>
      <c r="H17" s="16">
        <v>18.587959384625002</v>
      </c>
      <c r="I17" s="42">
        <v>1.3857738179206101</v>
      </c>
      <c r="J17" s="16">
        <v>2.2388014710324602</v>
      </c>
      <c r="K17" s="43">
        <v>0.59564277993218695</v>
      </c>
      <c r="L17" s="44"/>
      <c r="M17" s="38"/>
      <c r="N17" s="28" t="s">
        <v>23</v>
      </c>
      <c r="O17" s="16">
        <v>16.228318607090898</v>
      </c>
      <c r="P17" s="42">
        <v>0.68906093249127498</v>
      </c>
      <c r="Q17" s="16">
        <v>14.6324942852806</v>
      </c>
      <c r="R17" s="42">
        <v>0.80727683425268804</v>
      </c>
      <c r="S17" s="16">
        <v>27.002300595439699</v>
      </c>
      <c r="T17" s="42">
        <v>0.91396462348095198</v>
      </c>
      <c r="U17" s="16">
        <v>19.716940519030398</v>
      </c>
      <c r="V17" s="42">
        <v>0.82332491593865498</v>
      </c>
      <c r="W17" s="16">
        <v>3.62352374315924</v>
      </c>
      <c r="X17" s="43">
        <v>0.45429767510282099</v>
      </c>
      <c r="Y17" s="44"/>
      <c r="Z17" s="15" t="s">
        <v>23</v>
      </c>
      <c r="AA17" s="27">
        <v>4.9016439813454404</v>
      </c>
      <c r="AB17" s="174">
        <v>0.40752568828725699</v>
      </c>
      <c r="AC17" s="27">
        <v>12.309788573842001</v>
      </c>
      <c r="AD17" s="174">
        <v>0.83301251223532302</v>
      </c>
      <c r="AE17" s="27">
        <v>32.218499486177798</v>
      </c>
      <c r="AF17" s="174">
        <v>1.01914322889028</v>
      </c>
      <c r="AG17" s="27">
        <v>30.112514194028201</v>
      </c>
      <c r="AH17" s="174">
        <v>1.2069416372240001</v>
      </c>
      <c r="AI17" s="27">
        <v>6.2526693537748104</v>
      </c>
      <c r="AJ17" s="43">
        <v>0.79510545556518097</v>
      </c>
      <c r="AK17" s="44"/>
    </row>
    <row r="18" spans="1:37" x14ac:dyDescent="0.2">
      <c r="A18" s="15" t="s">
        <v>24</v>
      </c>
      <c r="B18" s="16">
        <v>19.8054047195876</v>
      </c>
      <c r="C18" s="42">
        <v>1.2819479495007</v>
      </c>
      <c r="D18" s="16">
        <v>13.1340158472415</v>
      </c>
      <c r="E18" s="42">
        <v>1.1916831226836</v>
      </c>
      <c r="F18" s="16">
        <v>25.959111358659399</v>
      </c>
      <c r="G18" s="42">
        <v>1.79414501265032</v>
      </c>
      <c r="H18" s="16">
        <v>23.151419084373</v>
      </c>
      <c r="I18" s="42">
        <v>1.6310509868296601</v>
      </c>
      <c r="J18" s="16">
        <v>3.1949901641423701</v>
      </c>
      <c r="K18" s="43">
        <v>0.74238411144555605</v>
      </c>
      <c r="L18" s="44"/>
      <c r="M18" s="38"/>
      <c r="N18" s="28" t="s">
        <v>24</v>
      </c>
      <c r="O18" s="16">
        <v>8.3983472277581903</v>
      </c>
      <c r="P18" s="42">
        <v>0.63405278487185801</v>
      </c>
      <c r="Q18" s="16">
        <v>13.142389055360001</v>
      </c>
      <c r="R18" s="42">
        <v>0.93690847001356004</v>
      </c>
      <c r="S18" s="16">
        <v>29.624133477770101</v>
      </c>
      <c r="T18" s="42">
        <v>1.0893325609528299</v>
      </c>
      <c r="U18" s="16">
        <v>29.549801922687202</v>
      </c>
      <c r="V18" s="42">
        <v>1.1138594155752899</v>
      </c>
      <c r="W18" s="16">
        <v>6.6414509407236197</v>
      </c>
      <c r="X18" s="43">
        <v>0.80044699888203097</v>
      </c>
      <c r="Y18" s="44"/>
      <c r="Z18" s="15" t="s">
        <v>24</v>
      </c>
      <c r="AA18" s="27">
        <v>3.09777778784989</v>
      </c>
      <c r="AB18" s="174">
        <v>0.420809802253787</v>
      </c>
      <c r="AC18" s="27">
        <v>7.3400181912913398</v>
      </c>
      <c r="AD18" s="174">
        <v>0.61168546608294205</v>
      </c>
      <c r="AE18" s="27">
        <v>29.479893719859401</v>
      </c>
      <c r="AF18" s="174">
        <v>1.0509378113229799</v>
      </c>
      <c r="AG18" s="27">
        <v>43.068944070925497</v>
      </c>
      <c r="AH18" s="174">
        <v>1.14911272148624</v>
      </c>
      <c r="AI18" s="27">
        <v>13.207442381020501</v>
      </c>
      <c r="AJ18" s="43">
        <v>1.01712191740407</v>
      </c>
      <c r="AK18" s="44"/>
    </row>
    <row r="19" spans="1:37" x14ac:dyDescent="0.2">
      <c r="A19" s="15" t="s">
        <v>25</v>
      </c>
      <c r="B19" s="16" t="s">
        <v>76</v>
      </c>
      <c r="C19" s="42" t="s">
        <v>76</v>
      </c>
      <c r="D19" s="16" t="s">
        <v>76</v>
      </c>
      <c r="E19" s="42" t="s">
        <v>76</v>
      </c>
      <c r="F19" s="16" t="s">
        <v>76</v>
      </c>
      <c r="G19" s="42" t="s">
        <v>76</v>
      </c>
      <c r="H19" s="16" t="s">
        <v>76</v>
      </c>
      <c r="I19" s="42" t="s">
        <v>76</v>
      </c>
      <c r="J19" s="16" t="s">
        <v>76</v>
      </c>
      <c r="K19" s="43" t="s">
        <v>76</v>
      </c>
      <c r="L19" s="44"/>
      <c r="M19" s="38"/>
      <c r="N19" s="28" t="s">
        <v>25</v>
      </c>
      <c r="O19" s="16" t="s">
        <v>76</v>
      </c>
      <c r="P19" s="42" t="s">
        <v>76</v>
      </c>
      <c r="Q19" s="16" t="s">
        <v>76</v>
      </c>
      <c r="R19" s="42" t="s">
        <v>76</v>
      </c>
      <c r="S19" s="16" t="s">
        <v>76</v>
      </c>
      <c r="T19" s="42" t="s">
        <v>76</v>
      </c>
      <c r="U19" s="16" t="s">
        <v>76</v>
      </c>
      <c r="V19" s="42" t="s">
        <v>76</v>
      </c>
      <c r="W19" s="16" t="s">
        <v>76</v>
      </c>
      <c r="X19" s="43" t="s">
        <v>76</v>
      </c>
      <c r="Y19" s="44"/>
      <c r="Z19" s="15" t="s">
        <v>25</v>
      </c>
      <c r="AA19" s="27" t="s">
        <v>76</v>
      </c>
      <c r="AB19" s="174" t="s">
        <v>76</v>
      </c>
      <c r="AC19" s="27" t="s">
        <v>76</v>
      </c>
      <c r="AD19" s="174" t="s">
        <v>76</v>
      </c>
      <c r="AE19" s="27" t="s">
        <v>76</v>
      </c>
      <c r="AF19" s="174" t="s">
        <v>76</v>
      </c>
      <c r="AG19" s="27" t="s">
        <v>76</v>
      </c>
      <c r="AH19" s="174" t="s">
        <v>76</v>
      </c>
      <c r="AI19" s="27" t="s">
        <v>76</v>
      </c>
      <c r="AJ19" s="43" t="s">
        <v>76</v>
      </c>
      <c r="AK19" s="44"/>
    </row>
    <row r="20" spans="1:37" x14ac:dyDescent="0.2">
      <c r="A20" s="15" t="s">
        <v>26</v>
      </c>
      <c r="B20" s="16">
        <v>19.812977348438501</v>
      </c>
      <c r="C20" s="42">
        <v>1.7714513120845801</v>
      </c>
      <c r="D20" s="16">
        <v>17.306249502514301</v>
      </c>
      <c r="E20" s="42">
        <v>1.7249608338631</v>
      </c>
      <c r="F20" s="16">
        <v>28.633509603835702</v>
      </c>
      <c r="G20" s="42">
        <v>2.1174562182256098</v>
      </c>
      <c r="H20" s="16">
        <v>22.893412946153799</v>
      </c>
      <c r="I20" s="42">
        <v>1.79812074514507</v>
      </c>
      <c r="J20" s="16">
        <v>4.2497317910865497</v>
      </c>
      <c r="K20" s="43">
        <v>1.0179165716016001</v>
      </c>
      <c r="L20" s="44"/>
      <c r="M20" s="38"/>
      <c r="N20" s="28" t="s">
        <v>26</v>
      </c>
      <c r="O20" s="16">
        <v>12.939977752796199</v>
      </c>
      <c r="P20" s="42">
        <v>0.85307474870193101</v>
      </c>
      <c r="Q20" s="16">
        <v>17.016095861810602</v>
      </c>
      <c r="R20" s="42">
        <v>1.0646382539663399</v>
      </c>
      <c r="S20" s="16">
        <v>32.639875040949597</v>
      </c>
      <c r="T20" s="42">
        <v>1.1881189540039301</v>
      </c>
      <c r="U20" s="16">
        <v>26.063304752059199</v>
      </c>
      <c r="V20" s="42">
        <v>1.07570917257563</v>
      </c>
      <c r="W20" s="16">
        <v>4.4068323703222196</v>
      </c>
      <c r="X20" s="43">
        <v>0.569948884405028</v>
      </c>
      <c r="Y20" s="44"/>
      <c r="Z20" s="15" t="s">
        <v>26</v>
      </c>
      <c r="AA20" s="27">
        <v>4.8780095202315401</v>
      </c>
      <c r="AB20" s="174">
        <v>0.68498842193356602</v>
      </c>
      <c r="AC20" s="27">
        <v>8.6443126976822899</v>
      </c>
      <c r="AD20" s="174">
        <v>1.00953086618576</v>
      </c>
      <c r="AE20" s="27">
        <v>29.187647405723101</v>
      </c>
      <c r="AF20" s="174">
        <v>1.48690002412484</v>
      </c>
      <c r="AG20" s="27">
        <v>39.969932614258198</v>
      </c>
      <c r="AH20" s="174">
        <v>1.4917593063036301</v>
      </c>
      <c r="AI20" s="27">
        <v>12.9428573164456</v>
      </c>
      <c r="AJ20" s="43">
        <v>1.1124550437113301</v>
      </c>
      <c r="AK20" s="44"/>
    </row>
    <row r="21" spans="1:37" x14ac:dyDescent="0.2">
      <c r="A21" s="15" t="s">
        <v>27</v>
      </c>
      <c r="B21" s="16">
        <v>33.213080664494498</v>
      </c>
      <c r="C21" s="42">
        <v>1.2914994095779699</v>
      </c>
      <c r="D21" s="16">
        <v>17.5021363692533</v>
      </c>
      <c r="E21" s="42">
        <v>1.5239930628385101</v>
      </c>
      <c r="F21" s="16">
        <v>15.5855086782759</v>
      </c>
      <c r="G21" s="42">
        <v>1.1916833768405199</v>
      </c>
      <c r="H21" s="16">
        <v>7.2397356045079899</v>
      </c>
      <c r="I21" s="53">
        <v>0.89967643368178796</v>
      </c>
      <c r="J21" s="54">
        <v>0.68973498669950595</v>
      </c>
      <c r="K21" s="55">
        <v>0.45593161879467903</v>
      </c>
      <c r="L21" s="44"/>
      <c r="M21" s="38"/>
      <c r="N21" s="28" t="s">
        <v>27</v>
      </c>
      <c r="O21" s="16">
        <v>10.105104926914301</v>
      </c>
      <c r="P21" s="42">
        <v>0.76881044163531598</v>
      </c>
      <c r="Q21" s="16">
        <v>13.5865896789249</v>
      </c>
      <c r="R21" s="42">
        <v>1.10756887803685</v>
      </c>
      <c r="S21" s="16">
        <v>34.974458418641802</v>
      </c>
      <c r="T21" s="42">
        <v>1.4287902172982601</v>
      </c>
      <c r="U21" s="16">
        <v>20.0548440897362</v>
      </c>
      <c r="V21" s="42">
        <v>1.47970902229696</v>
      </c>
      <c r="W21" s="16">
        <v>2.1873613344956402</v>
      </c>
      <c r="X21" s="43">
        <v>0.42602493470286801</v>
      </c>
      <c r="Y21" s="44"/>
      <c r="Z21" s="15" t="s">
        <v>27</v>
      </c>
      <c r="AA21" s="27">
        <v>3.9556651581019602</v>
      </c>
      <c r="AB21" s="174">
        <v>0.51388816315822095</v>
      </c>
      <c r="AC21" s="27">
        <v>6.9801449512519698</v>
      </c>
      <c r="AD21" s="174">
        <v>0.917738691628738</v>
      </c>
      <c r="AE21" s="27">
        <v>35.410946598149103</v>
      </c>
      <c r="AF21" s="174">
        <v>1.5854428031034999</v>
      </c>
      <c r="AG21" s="27">
        <v>38.497374789171602</v>
      </c>
      <c r="AH21" s="174">
        <v>1.4043434836814199</v>
      </c>
      <c r="AI21" s="27">
        <v>6.5934244104435296</v>
      </c>
      <c r="AJ21" s="43">
        <v>0.91348289737767896</v>
      </c>
      <c r="AK21" s="44"/>
    </row>
    <row r="22" spans="1:37" x14ac:dyDescent="0.2">
      <c r="A22" s="15" t="s">
        <v>28</v>
      </c>
      <c r="B22" s="16" t="s">
        <v>76</v>
      </c>
      <c r="C22" s="42" t="s">
        <v>76</v>
      </c>
      <c r="D22" s="16" t="s">
        <v>76</v>
      </c>
      <c r="E22" s="42" t="s">
        <v>76</v>
      </c>
      <c r="F22" s="16" t="s">
        <v>76</v>
      </c>
      <c r="G22" s="42" t="s">
        <v>76</v>
      </c>
      <c r="H22" s="16" t="s">
        <v>76</v>
      </c>
      <c r="I22" s="53" t="s">
        <v>76</v>
      </c>
      <c r="J22" s="54" t="s">
        <v>76</v>
      </c>
      <c r="K22" s="55" t="s">
        <v>76</v>
      </c>
      <c r="L22" s="44"/>
      <c r="M22" s="38"/>
      <c r="N22" s="28" t="s">
        <v>28</v>
      </c>
      <c r="O22" s="16" t="s">
        <v>76</v>
      </c>
      <c r="P22" s="42" t="s">
        <v>76</v>
      </c>
      <c r="Q22" s="16" t="s">
        <v>76</v>
      </c>
      <c r="R22" s="42" t="s">
        <v>76</v>
      </c>
      <c r="S22" s="16" t="s">
        <v>76</v>
      </c>
      <c r="T22" s="42" t="s">
        <v>76</v>
      </c>
      <c r="U22" s="16" t="s">
        <v>76</v>
      </c>
      <c r="V22" s="42" t="s">
        <v>76</v>
      </c>
      <c r="W22" s="16" t="s">
        <v>76</v>
      </c>
      <c r="X22" s="43" t="s">
        <v>76</v>
      </c>
      <c r="Y22" s="44"/>
      <c r="Z22" s="15" t="s">
        <v>28</v>
      </c>
      <c r="AA22" s="27" t="s">
        <v>76</v>
      </c>
      <c r="AB22" s="174" t="s">
        <v>76</v>
      </c>
      <c r="AC22" s="27" t="s">
        <v>76</v>
      </c>
      <c r="AD22" s="174" t="s">
        <v>76</v>
      </c>
      <c r="AE22" s="27" t="s">
        <v>76</v>
      </c>
      <c r="AF22" s="174" t="s">
        <v>76</v>
      </c>
      <c r="AG22" s="27" t="s">
        <v>76</v>
      </c>
      <c r="AH22" s="174" t="s">
        <v>76</v>
      </c>
      <c r="AI22" s="27" t="s">
        <v>76</v>
      </c>
      <c r="AJ22" s="43" t="s">
        <v>76</v>
      </c>
      <c r="AK22" s="44"/>
    </row>
    <row r="23" spans="1:37" x14ac:dyDescent="0.2">
      <c r="A23" s="15" t="s">
        <v>29</v>
      </c>
      <c r="B23" s="16">
        <v>41.353502283211597</v>
      </c>
      <c r="C23" s="42">
        <v>1.90309197960684</v>
      </c>
      <c r="D23" s="16">
        <v>8.1293529232120996</v>
      </c>
      <c r="E23" s="42">
        <v>1.4983836801464701</v>
      </c>
      <c r="F23" s="16">
        <v>15.9834229246019</v>
      </c>
      <c r="G23" s="42">
        <v>1.5204765955100501</v>
      </c>
      <c r="H23" s="16">
        <v>14.671793727933901</v>
      </c>
      <c r="I23" s="53">
        <v>1.5958637350307101</v>
      </c>
      <c r="J23" s="54">
        <v>2.44266003043293</v>
      </c>
      <c r="K23" s="55">
        <v>0.61216539224134403</v>
      </c>
      <c r="L23" s="44"/>
      <c r="M23" s="38"/>
      <c r="N23" s="28" t="s">
        <v>29</v>
      </c>
      <c r="O23" s="16">
        <v>23.634010076034301</v>
      </c>
      <c r="P23" s="42">
        <v>1.01269033838346</v>
      </c>
      <c r="Q23" s="16">
        <v>9.1296137915501703</v>
      </c>
      <c r="R23" s="42">
        <v>0.90659004342264904</v>
      </c>
      <c r="S23" s="16">
        <v>19.902519815329001</v>
      </c>
      <c r="T23" s="42">
        <v>1.3155440143026</v>
      </c>
      <c r="U23" s="16">
        <v>22.171848010854902</v>
      </c>
      <c r="V23" s="42">
        <v>1.2159371131832899</v>
      </c>
      <c r="W23" s="16">
        <v>5.0588487260475201</v>
      </c>
      <c r="X23" s="43">
        <v>0.65838720274349705</v>
      </c>
      <c r="Y23" s="44"/>
      <c r="Z23" s="15" t="s">
        <v>29</v>
      </c>
      <c r="AA23" s="27">
        <v>11.489299520798401</v>
      </c>
      <c r="AB23" s="174">
        <v>0.86347864357745596</v>
      </c>
      <c r="AC23" s="27">
        <v>5.9799485295847701</v>
      </c>
      <c r="AD23" s="174">
        <v>0.83286307797912595</v>
      </c>
      <c r="AE23" s="27">
        <v>21.5052351715543</v>
      </c>
      <c r="AF23" s="174">
        <v>1.20846339121562</v>
      </c>
      <c r="AG23" s="27">
        <v>35.637611563880903</v>
      </c>
      <c r="AH23" s="174">
        <v>1.28647355926819</v>
      </c>
      <c r="AI23" s="27">
        <v>13.877675541644299</v>
      </c>
      <c r="AJ23" s="43">
        <v>0.951046838423937</v>
      </c>
      <c r="AK23" s="44"/>
    </row>
    <row r="24" spans="1:37" x14ac:dyDescent="0.2">
      <c r="A24" s="15" t="s">
        <v>31</v>
      </c>
      <c r="B24" s="16">
        <v>58.383555331359901</v>
      </c>
      <c r="C24" s="42">
        <v>1.2317157399757901</v>
      </c>
      <c r="D24" s="16">
        <v>5.8679603736234398</v>
      </c>
      <c r="E24" s="42">
        <v>0.85597458686841299</v>
      </c>
      <c r="F24" s="16">
        <v>11.914619625144001</v>
      </c>
      <c r="G24" s="42">
        <v>1.1375734561433199</v>
      </c>
      <c r="H24" s="16">
        <v>14.514670316169299</v>
      </c>
      <c r="I24" s="53">
        <v>1.1721048998496899</v>
      </c>
      <c r="J24" s="54">
        <v>1.3157381734851199</v>
      </c>
      <c r="K24" s="55">
        <v>0.57140011377825894</v>
      </c>
      <c r="L24" s="44"/>
      <c r="M24" s="38"/>
      <c r="N24" s="28" t="s">
        <v>31</v>
      </c>
      <c r="O24" s="16">
        <v>21.947951849490298</v>
      </c>
      <c r="P24" s="42">
        <v>0.82863803962461502</v>
      </c>
      <c r="Q24" s="16">
        <v>13.18128457021</v>
      </c>
      <c r="R24" s="42">
        <v>0.96954961345060497</v>
      </c>
      <c r="S24" s="16">
        <v>31.947331655058701</v>
      </c>
      <c r="T24" s="42">
        <v>1.4039025799734299</v>
      </c>
      <c r="U24" s="16">
        <v>22.730688305636502</v>
      </c>
      <c r="V24" s="42">
        <v>1.2360018921790501</v>
      </c>
      <c r="W24" s="16">
        <v>3.3805165912407702</v>
      </c>
      <c r="X24" s="43">
        <v>0.57478313538063897</v>
      </c>
      <c r="Y24" s="44"/>
      <c r="Z24" s="15" t="s">
        <v>31</v>
      </c>
      <c r="AA24" s="27">
        <v>7.1206183683525897</v>
      </c>
      <c r="AB24" s="174">
        <v>0.59964269023831696</v>
      </c>
      <c r="AC24" s="27">
        <v>7.9982243372490398</v>
      </c>
      <c r="AD24" s="174">
        <v>0.80219005013380495</v>
      </c>
      <c r="AE24" s="27">
        <v>37.7949915127925</v>
      </c>
      <c r="AF24" s="174">
        <v>1.5326266692761801</v>
      </c>
      <c r="AG24" s="27">
        <v>39.624587533774303</v>
      </c>
      <c r="AH24" s="174">
        <v>1.3653586996442399</v>
      </c>
      <c r="AI24" s="27">
        <v>5.2933873617435898</v>
      </c>
      <c r="AJ24" s="43">
        <v>0.67060589447546903</v>
      </c>
      <c r="AK24" s="44"/>
    </row>
    <row r="25" spans="1:37" x14ac:dyDescent="0.2">
      <c r="A25" s="15" t="s">
        <v>32</v>
      </c>
      <c r="B25" s="16">
        <v>14.946436259621599</v>
      </c>
      <c r="C25" s="42">
        <v>0.86157074502978204</v>
      </c>
      <c r="D25" s="16">
        <v>21.415808937419399</v>
      </c>
      <c r="E25" s="42">
        <v>1.18161176214575</v>
      </c>
      <c r="F25" s="16">
        <v>35.2100855206197</v>
      </c>
      <c r="G25" s="42">
        <v>1.4812143188662601</v>
      </c>
      <c r="H25" s="16">
        <v>18.309964419806299</v>
      </c>
      <c r="I25" s="53">
        <v>1.0944921031674699</v>
      </c>
      <c r="J25" s="54">
        <v>1.7270233479878001</v>
      </c>
      <c r="K25" s="55">
        <v>0.44358735572746399</v>
      </c>
      <c r="L25" s="44"/>
      <c r="M25" s="38"/>
      <c r="N25" s="28" t="s">
        <v>32</v>
      </c>
      <c r="O25" s="16">
        <v>3.8805898551315998</v>
      </c>
      <c r="P25" s="42">
        <v>0.46420807402157399</v>
      </c>
      <c r="Q25" s="16">
        <v>11.5447817523072</v>
      </c>
      <c r="R25" s="42">
        <v>0.91639462396718796</v>
      </c>
      <c r="S25" s="16">
        <v>37.118787466370499</v>
      </c>
      <c r="T25" s="42">
        <v>1.43755718934899</v>
      </c>
      <c r="U25" s="16">
        <v>36.923202878431503</v>
      </c>
      <c r="V25" s="42">
        <v>1.4208624730730299</v>
      </c>
      <c r="W25" s="16">
        <v>6.6640993344816497</v>
      </c>
      <c r="X25" s="43">
        <v>0.70455751959949497</v>
      </c>
      <c r="Y25" s="44"/>
      <c r="Z25" s="15" t="s">
        <v>32</v>
      </c>
      <c r="AA25" s="27">
        <v>2.1594633884693102</v>
      </c>
      <c r="AB25" s="174">
        <v>0.44198786094588199</v>
      </c>
      <c r="AC25" s="27">
        <v>5.4736952722557701</v>
      </c>
      <c r="AD25" s="174">
        <v>0.71528078022428798</v>
      </c>
      <c r="AE25" s="27">
        <v>26.5076732710146</v>
      </c>
      <c r="AF25" s="174">
        <v>1.3435954456997199</v>
      </c>
      <c r="AG25" s="27">
        <v>49.577124589314899</v>
      </c>
      <c r="AH25" s="174">
        <v>1.6013767628490401</v>
      </c>
      <c r="AI25" s="27">
        <v>14.209773760106099</v>
      </c>
      <c r="AJ25" s="43">
        <v>1.11309714233171</v>
      </c>
      <c r="AK25" s="44"/>
    </row>
    <row r="26" spans="1:37" x14ac:dyDescent="0.2">
      <c r="A26" s="15" t="s">
        <v>33</v>
      </c>
      <c r="B26" s="16">
        <v>11.8367871184519</v>
      </c>
      <c r="C26" s="42">
        <v>0.930829052240981</v>
      </c>
      <c r="D26" s="16">
        <v>17.184656490393401</v>
      </c>
      <c r="E26" s="42">
        <v>1.2687753224365601</v>
      </c>
      <c r="F26" s="16">
        <v>33.486761795040202</v>
      </c>
      <c r="G26" s="42">
        <v>1.5591222987128099</v>
      </c>
      <c r="H26" s="16">
        <v>23.395194258334101</v>
      </c>
      <c r="I26" s="53">
        <v>1.5530037321922301</v>
      </c>
      <c r="J26" s="54">
        <v>1.9409377646105199</v>
      </c>
      <c r="K26" s="55">
        <v>0.60261865384413804</v>
      </c>
      <c r="L26" s="44"/>
      <c r="M26" s="38"/>
      <c r="N26" s="28" t="s">
        <v>33</v>
      </c>
      <c r="O26" s="16">
        <v>5.8609542629818803</v>
      </c>
      <c r="P26" s="42">
        <v>0.52171184656469505</v>
      </c>
      <c r="Q26" s="16">
        <v>13.505601259839899</v>
      </c>
      <c r="R26" s="42">
        <v>1.10521383408879</v>
      </c>
      <c r="S26" s="16">
        <v>35.988174522358797</v>
      </c>
      <c r="T26" s="42">
        <v>1.4680229808786001</v>
      </c>
      <c r="U26" s="16">
        <v>33.094774376272497</v>
      </c>
      <c r="V26" s="42">
        <v>1.1755189641754999</v>
      </c>
      <c r="W26" s="16">
        <v>4.5219228975734698</v>
      </c>
      <c r="X26" s="43">
        <v>0.57990890035143505</v>
      </c>
      <c r="Y26" s="44"/>
      <c r="Z26" s="15" t="s">
        <v>33</v>
      </c>
      <c r="AA26" s="27">
        <v>4.4403782812538104</v>
      </c>
      <c r="AB26" s="174">
        <v>0.52245863174822804</v>
      </c>
      <c r="AC26" s="27">
        <v>5.4133892182767704</v>
      </c>
      <c r="AD26" s="174">
        <v>0.59224033181425095</v>
      </c>
      <c r="AE26" s="27">
        <v>28.001949608596</v>
      </c>
      <c r="AF26" s="174">
        <v>1.49543506531269</v>
      </c>
      <c r="AG26" s="27">
        <v>48.213489696848001</v>
      </c>
      <c r="AH26" s="174">
        <v>1.6420438759306899</v>
      </c>
      <c r="AI26" s="27">
        <v>11.420944578944701</v>
      </c>
      <c r="AJ26" s="43">
        <v>0.884845277122289</v>
      </c>
      <c r="AK26" s="44"/>
    </row>
    <row r="27" spans="1:37" x14ac:dyDescent="0.2">
      <c r="A27" s="15" t="s">
        <v>34</v>
      </c>
      <c r="B27" s="16">
        <v>43.758172693068801</v>
      </c>
      <c r="C27" s="42">
        <v>1.57287966931691</v>
      </c>
      <c r="D27" s="16">
        <v>7.8483014271791998</v>
      </c>
      <c r="E27" s="42">
        <v>0.95771791349662605</v>
      </c>
      <c r="F27" s="16">
        <v>16.106618745456199</v>
      </c>
      <c r="G27" s="42">
        <v>1.3486181726472799</v>
      </c>
      <c r="H27" s="16">
        <v>14.379042206793001</v>
      </c>
      <c r="I27" s="53">
        <v>1.5132647767201299</v>
      </c>
      <c r="J27" s="54">
        <v>3.1994087025221698</v>
      </c>
      <c r="K27" s="55">
        <v>0.87216984220620297</v>
      </c>
      <c r="L27" s="44"/>
      <c r="M27" s="38"/>
      <c r="N27" s="28" t="s">
        <v>34</v>
      </c>
      <c r="O27" s="16">
        <v>30.394797665467198</v>
      </c>
      <c r="P27" s="42">
        <v>0.78257370857897601</v>
      </c>
      <c r="Q27" s="16">
        <v>13.4839559023722</v>
      </c>
      <c r="R27" s="42">
        <v>0.88478297181742405</v>
      </c>
      <c r="S27" s="16">
        <v>16.231504424589801</v>
      </c>
      <c r="T27" s="42">
        <v>0.75960688399408804</v>
      </c>
      <c r="U27" s="16">
        <v>9.7503569089765403</v>
      </c>
      <c r="V27" s="42">
        <v>0.591869813952836</v>
      </c>
      <c r="W27" s="16">
        <v>1.76466374963302</v>
      </c>
      <c r="X27" s="43">
        <v>0.20297075616933999</v>
      </c>
      <c r="Y27" s="44"/>
      <c r="Z27" s="15" t="s">
        <v>34</v>
      </c>
      <c r="AA27" s="27">
        <v>5.1929543627480603</v>
      </c>
      <c r="AB27" s="174">
        <v>0.70267584118037596</v>
      </c>
      <c r="AC27" s="27">
        <v>11.2688732491137</v>
      </c>
      <c r="AD27" s="174">
        <v>1.0533796698923099</v>
      </c>
      <c r="AE27" s="27">
        <v>26.965856346707401</v>
      </c>
      <c r="AF27" s="174">
        <v>1.7109022526681801</v>
      </c>
      <c r="AG27" s="27">
        <v>28.804283132374898</v>
      </c>
      <c r="AH27" s="174">
        <v>1.6557470576805899</v>
      </c>
      <c r="AI27" s="27">
        <v>8.9972721945035996</v>
      </c>
      <c r="AJ27" s="43">
        <v>0.96232788159167104</v>
      </c>
      <c r="AK27" s="44"/>
    </row>
    <row r="28" spans="1:37" x14ac:dyDescent="0.2">
      <c r="A28" s="15" t="s">
        <v>35</v>
      </c>
      <c r="B28" s="16">
        <v>52.495137907094602</v>
      </c>
      <c r="C28" s="42">
        <v>1.5394060506762199</v>
      </c>
      <c r="D28" s="16">
        <v>6.7197175511051404</v>
      </c>
      <c r="E28" s="42">
        <v>0.91338602853995599</v>
      </c>
      <c r="F28" s="16">
        <v>17.3602304708463</v>
      </c>
      <c r="G28" s="42">
        <v>1.5674747559806299</v>
      </c>
      <c r="H28" s="16">
        <v>13.346926420194199</v>
      </c>
      <c r="I28" s="53">
        <v>1.1903409660180699</v>
      </c>
      <c r="J28" s="54">
        <v>0.95813307057973895</v>
      </c>
      <c r="K28" s="55">
        <v>0.52443760537135997</v>
      </c>
      <c r="L28" s="44"/>
      <c r="M28" s="38"/>
      <c r="N28" s="28" t="s">
        <v>35</v>
      </c>
      <c r="O28" s="16">
        <v>21.312150742222698</v>
      </c>
      <c r="P28" s="42">
        <v>0.72315043404080603</v>
      </c>
      <c r="Q28" s="16">
        <v>10.5487641715587</v>
      </c>
      <c r="R28" s="42">
        <v>0.64126551683877997</v>
      </c>
      <c r="S28" s="16">
        <v>31.4391961843472</v>
      </c>
      <c r="T28" s="42">
        <v>1.1556181271303101</v>
      </c>
      <c r="U28" s="16">
        <v>20.363491394938499</v>
      </c>
      <c r="V28" s="42">
        <v>1.0066639185375901</v>
      </c>
      <c r="W28" s="16">
        <v>1.9211017856763399</v>
      </c>
      <c r="X28" s="43">
        <v>0.326355067257936</v>
      </c>
      <c r="Y28" s="44"/>
      <c r="Z28" s="15" t="s">
        <v>35</v>
      </c>
      <c r="AA28" s="27">
        <v>2.93284535583199</v>
      </c>
      <c r="AB28" s="174">
        <v>0.56130534642579</v>
      </c>
      <c r="AC28" s="27">
        <v>6.2955585905008604</v>
      </c>
      <c r="AD28" s="174">
        <v>1.1121631502335101</v>
      </c>
      <c r="AE28" s="27">
        <v>33.175823319168401</v>
      </c>
      <c r="AF28" s="174">
        <v>1.9468457177041301</v>
      </c>
      <c r="AG28" s="27">
        <v>40.919932175296502</v>
      </c>
      <c r="AH28" s="174">
        <v>2.1952021506521402</v>
      </c>
      <c r="AI28" s="27">
        <v>7.9872162915025502</v>
      </c>
      <c r="AJ28" s="43">
        <v>1.24040245792439</v>
      </c>
      <c r="AK28" s="44"/>
    </row>
    <row r="29" spans="1:37" x14ac:dyDescent="0.2">
      <c r="A29" s="15" t="s">
        <v>36</v>
      </c>
      <c r="B29" s="16" t="s">
        <v>76</v>
      </c>
      <c r="C29" s="42" t="s">
        <v>76</v>
      </c>
      <c r="D29" s="16" t="s">
        <v>76</v>
      </c>
      <c r="E29" s="42" t="s">
        <v>76</v>
      </c>
      <c r="F29" s="16" t="s">
        <v>76</v>
      </c>
      <c r="G29" s="42" t="s">
        <v>76</v>
      </c>
      <c r="H29" s="16" t="s">
        <v>76</v>
      </c>
      <c r="I29" s="53" t="s">
        <v>76</v>
      </c>
      <c r="J29" s="54" t="s">
        <v>76</v>
      </c>
      <c r="K29" s="55" t="s">
        <v>76</v>
      </c>
      <c r="L29" s="44"/>
      <c r="M29" s="38"/>
      <c r="N29" s="28" t="s">
        <v>36</v>
      </c>
      <c r="O29" s="16" t="s">
        <v>76</v>
      </c>
      <c r="P29" s="42" t="s">
        <v>76</v>
      </c>
      <c r="Q29" s="16" t="s">
        <v>76</v>
      </c>
      <c r="R29" s="42" t="s">
        <v>76</v>
      </c>
      <c r="S29" s="16" t="s">
        <v>76</v>
      </c>
      <c r="T29" s="42" t="s">
        <v>76</v>
      </c>
      <c r="U29" s="16" t="s">
        <v>76</v>
      </c>
      <c r="V29" s="42" t="s">
        <v>76</v>
      </c>
      <c r="W29" s="16" t="s">
        <v>76</v>
      </c>
      <c r="X29" s="43" t="s">
        <v>76</v>
      </c>
      <c r="Y29" s="44"/>
      <c r="Z29" s="15" t="s">
        <v>36</v>
      </c>
      <c r="AA29" s="27" t="s">
        <v>76</v>
      </c>
      <c r="AB29" s="174" t="s">
        <v>76</v>
      </c>
      <c r="AC29" s="27" t="s">
        <v>76</v>
      </c>
      <c r="AD29" s="174" t="s">
        <v>76</v>
      </c>
      <c r="AE29" s="27" t="s">
        <v>76</v>
      </c>
      <c r="AF29" s="174" t="s">
        <v>76</v>
      </c>
      <c r="AG29" s="27" t="s">
        <v>76</v>
      </c>
      <c r="AH29" s="174" t="s">
        <v>76</v>
      </c>
      <c r="AI29" s="27" t="s">
        <v>76</v>
      </c>
      <c r="AJ29" s="43" t="s">
        <v>76</v>
      </c>
      <c r="AK29" s="44"/>
    </row>
    <row r="30" spans="1:37" x14ac:dyDescent="0.2">
      <c r="A30" s="15" t="s">
        <v>37</v>
      </c>
      <c r="B30" s="16">
        <v>14.254608587057</v>
      </c>
      <c r="C30" s="42">
        <v>1.18812279490544</v>
      </c>
      <c r="D30" s="16">
        <v>23.462359490880299</v>
      </c>
      <c r="E30" s="42">
        <v>1.7486385175022301</v>
      </c>
      <c r="F30" s="16">
        <v>29.4682367675432</v>
      </c>
      <c r="G30" s="42">
        <v>1.9262689845605301</v>
      </c>
      <c r="H30" s="16">
        <v>20.326051154891999</v>
      </c>
      <c r="I30" s="53">
        <v>1.5052464623221899</v>
      </c>
      <c r="J30" s="54">
        <v>2.0626306819531099</v>
      </c>
      <c r="K30" s="55">
        <v>0.58426022536475397</v>
      </c>
      <c r="L30" s="44"/>
      <c r="M30" s="38"/>
      <c r="N30" s="28" t="s">
        <v>37</v>
      </c>
      <c r="O30" s="16">
        <v>4.5266093907517702</v>
      </c>
      <c r="P30" s="42">
        <v>0.50844429022750204</v>
      </c>
      <c r="Q30" s="16">
        <v>11.831324465282099</v>
      </c>
      <c r="R30" s="42">
        <v>0.760436188978734</v>
      </c>
      <c r="S30" s="16">
        <v>34.471436307307101</v>
      </c>
      <c r="T30" s="42">
        <v>1.2034808588882699</v>
      </c>
      <c r="U30" s="16">
        <v>36.761255118354001</v>
      </c>
      <c r="V30" s="42">
        <v>1.3271742750945801</v>
      </c>
      <c r="W30" s="16">
        <v>7.3624380781404399</v>
      </c>
      <c r="X30" s="43">
        <v>0.85391933616625804</v>
      </c>
      <c r="Y30" s="44"/>
      <c r="Z30" s="15" t="s">
        <v>37</v>
      </c>
      <c r="AA30" s="27">
        <v>2.5861032208269399</v>
      </c>
      <c r="AB30" s="174">
        <v>0.38448124757664398</v>
      </c>
      <c r="AC30" s="27">
        <v>6.7022719987252497</v>
      </c>
      <c r="AD30" s="174">
        <v>0.80696779643219996</v>
      </c>
      <c r="AE30" s="27">
        <v>25.665770648509898</v>
      </c>
      <c r="AF30" s="174">
        <v>1.4887728201013199</v>
      </c>
      <c r="AG30" s="27">
        <v>45.231547185644501</v>
      </c>
      <c r="AH30" s="174">
        <v>1.4697647114049199</v>
      </c>
      <c r="AI30" s="27">
        <v>16.873598061862602</v>
      </c>
      <c r="AJ30" s="43">
        <v>1.3303618135378901</v>
      </c>
      <c r="AK30" s="44"/>
    </row>
    <row r="31" spans="1:37" x14ac:dyDescent="0.2">
      <c r="A31" s="15" t="s">
        <v>38</v>
      </c>
      <c r="B31" s="16">
        <v>29.199733484652299</v>
      </c>
      <c r="C31" s="42">
        <v>1.87589440614392</v>
      </c>
      <c r="D31" s="16">
        <v>18.983063516567299</v>
      </c>
      <c r="E31" s="42">
        <v>2.0972218467500201</v>
      </c>
      <c r="F31" s="16">
        <v>26.331195341756899</v>
      </c>
      <c r="G31" s="42">
        <v>1.93079147253904</v>
      </c>
      <c r="H31" s="16">
        <v>12.067380980581101</v>
      </c>
      <c r="I31" s="53">
        <v>1.45360627476424</v>
      </c>
      <c r="J31" s="54">
        <v>1.5157429461866201</v>
      </c>
      <c r="K31" s="55">
        <v>0.61571924892850305</v>
      </c>
      <c r="L31" s="44"/>
      <c r="M31" s="38"/>
      <c r="N31" s="28" t="s">
        <v>38</v>
      </c>
      <c r="O31" s="16">
        <v>9.0589983489099595</v>
      </c>
      <c r="P31" s="42">
        <v>0.58328000762523802</v>
      </c>
      <c r="Q31" s="16">
        <v>21.266519222583799</v>
      </c>
      <c r="R31" s="42">
        <v>1.2928963166137499</v>
      </c>
      <c r="S31" s="16">
        <v>36.7437324105288</v>
      </c>
      <c r="T31" s="42">
        <v>1.46866123116279</v>
      </c>
      <c r="U31" s="16">
        <v>21.673185406594701</v>
      </c>
      <c r="V31" s="42">
        <v>1.2371125961262299</v>
      </c>
      <c r="W31" s="16">
        <v>3.0645342602286001</v>
      </c>
      <c r="X31" s="43">
        <v>0.47808639094803401</v>
      </c>
      <c r="Y31" s="44"/>
      <c r="Z31" s="15" t="s">
        <v>38</v>
      </c>
      <c r="AA31" s="27">
        <v>2.50030903724033</v>
      </c>
      <c r="AB31" s="174">
        <v>0.403125881234632</v>
      </c>
      <c r="AC31" s="27">
        <v>8.7827974769791197</v>
      </c>
      <c r="AD31" s="174">
        <v>1.03836997035721</v>
      </c>
      <c r="AE31" s="27">
        <v>34.938134594290503</v>
      </c>
      <c r="AF31" s="174">
        <v>1.44021562102565</v>
      </c>
      <c r="AG31" s="27">
        <v>41.219370134293399</v>
      </c>
      <c r="AH31" s="174">
        <v>1.46940386678111</v>
      </c>
      <c r="AI31" s="27">
        <v>10.069992424098899</v>
      </c>
      <c r="AJ31" s="43">
        <v>1.0082504892227699</v>
      </c>
      <c r="AK31" s="44"/>
    </row>
    <row r="32" spans="1:37" x14ac:dyDescent="0.2">
      <c r="A32" s="15"/>
      <c r="B32"/>
      <c r="C32"/>
      <c r="D32"/>
      <c r="E32"/>
      <c r="F32"/>
      <c r="G32"/>
      <c r="H32"/>
      <c r="K32" s="38"/>
      <c r="L32" s="44"/>
      <c r="M32" s="38"/>
      <c r="N32" s="28"/>
      <c r="O32"/>
      <c r="P32"/>
      <c r="Q32"/>
      <c r="R32"/>
      <c r="S32"/>
      <c r="T32"/>
      <c r="U32"/>
      <c r="V32"/>
      <c r="W32"/>
      <c r="X32" s="13"/>
      <c r="Y32" s="44"/>
      <c r="Z32" s="15"/>
      <c r="AA32" s="7"/>
      <c r="AB32" s="7"/>
      <c r="AC32" s="7"/>
      <c r="AD32" s="7"/>
      <c r="AE32" s="7"/>
      <c r="AF32" s="7"/>
      <c r="AG32" s="7"/>
      <c r="AH32" s="7"/>
      <c r="AI32" s="7"/>
      <c r="AJ32" s="13"/>
      <c r="AK32" s="44"/>
    </row>
    <row r="33" spans="1:37" x14ac:dyDescent="0.2">
      <c r="A33" s="14" t="s">
        <v>39</v>
      </c>
      <c r="B33"/>
      <c r="C33"/>
      <c r="D33"/>
      <c r="E33"/>
      <c r="F33"/>
      <c r="G33"/>
      <c r="H33"/>
      <c r="K33" s="38"/>
      <c r="L33" s="44"/>
      <c r="M33" s="38"/>
      <c r="N33" s="41" t="s">
        <v>39</v>
      </c>
      <c r="O33"/>
      <c r="P33"/>
      <c r="Q33"/>
      <c r="R33"/>
      <c r="S33"/>
      <c r="T33"/>
      <c r="U33"/>
      <c r="V33"/>
      <c r="W33"/>
      <c r="X33" s="13"/>
      <c r="Y33" s="44"/>
      <c r="Z33" s="14" t="s">
        <v>39</v>
      </c>
      <c r="AA33" s="7"/>
      <c r="AB33" s="7"/>
      <c r="AC33" s="7"/>
      <c r="AD33" s="7"/>
      <c r="AE33" s="7"/>
      <c r="AF33" s="7"/>
      <c r="AG33" s="7"/>
      <c r="AH33" s="7"/>
      <c r="AI33" s="7"/>
      <c r="AJ33" s="13"/>
      <c r="AK33" s="44"/>
    </row>
    <row r="34" spans="1:37" x14ac:dyDescent="0.2">
      <c r="A34" s="15" t="s">
        <v>40</v>
      </c>
      <c r="B34" s="16">
        <v>28.9611059914298</v>
      </c>
      <c r="C34" s="42">
        <v>1.34399926117951</v>
      </c>
      <c r="D34" s="16">
        <v>22.0383035824226</v>
      </c>
      <c r="E34" s="42">
        <v>1.43966027610655</v>
      </c>
      <c r="F34" s="16">
        <v>24.216497939282501</v>
      </c>
      <c r="G34" s="42">
        <v>1.7157582639912801</v>
      </c>
      <c r="H34" s="16">
        <v>15.1600397343362</v>
      </c>
      <c r="I34" s="53">
        <v>1.3117342325018699</v>
      </c>
      <c r="J34" s="54">
        <v>1.7214610738437199</v>
      </c>
      <c r="K34" s="55">
        <v>0.52035285882459603</v>
      </c>
      <c r="L34" s="44"/>
      <c r="M34" s="38"/>
      <c r="N34" s="28" t="s">
        <v>40</v>
      </c>
      <c r="O34" s="16">
        <v>10.778905301709599</v>
      </c>
      <c r="P34" s="42">
        <v>0.67031362565130104</v>
      </c>
      <c r="Q34" s="16">
        <v>19.0485556536789</v>
      </c>
      <c r="R34" s="42">
        <v>0.93006737340397705</v>
      </c>
      <c r="S34" s="16">
        <v>35.063190217600301</v>
      </c>
      <c r="T34" s="42">
        <v>1.1637849805968401</v>
      </c>
      <c r="U34" s="16">
        <v>25.7840963074851</v>
      </c>
      <c r="V34" s="42">
        <v>1.19486873827175</v>
      </c>
      <c r="W34" s="16">
        <v>3.77052521068748</v>
      </c>
      <c r="X34" s="43">
        <v>0.48979610336248602</v>
      </c>
      <c r="Y34" s="44"/>
      <c r="Z34" s="15" t="s">
        <v>40</v>
      </c>
      <c r="AA34" s="27">
        <v>2.4660303481966599</v>
      </c>
      <c r="AB34" s="174">
        <v>0.32253162533991597</v>
      </c>
      <c r="AC34" s="27">
        <v>7.7288860869683296</v>
      </c>
      <c r="AD34" s="174">
        <v>0.78489938759625799</v>
      </c>
      <c r="AE34" s="27">
        <v>30.941684372839099</v>
      </c>
      <c r="AF34" s="174">
        <v>1.25902936929901</v>
      </c>
      <c r="AG34" s="27">
        <v>44.673297822835501</v>
      </c>
      <c r="AH34" s="174">
        <v>1.50730619014717</v>
      </c>
      <c r="AI34" s="27">
        <v>11.484088741744699</v>
      </c>
      <c r="AJ34" s="43">
        <v>0.88005110742614701</v>
      </c>
      <c r="AK34" s="44"/>
    </row>
    <row r="35" spans="1:37" x14ac:dyDescent="0.2">
      <c r="A35" s="15" t="s">
        <v>41</v>
      </c>
      <c r="B35" s="16">
        <v>21.011343218208999</v>
      </c>
      <c r="C35" s="42">
        <v>1.30016880525081</v>
      </c>
      <c r="D35" s="16">
        <v>24.375194343564601</v>
      </c>
      <c r="E35" s="42">
        <v>1.7124272653069501</v>
      </c>
      <c r="F35" s="16">
        <v>30.546739795086999</v>
      </c>
      <c r="G35" s="42">
        <v>1.76000228949084</v>
      </c>
      <c r="H35" s="16">
        <v>9.3415073970695506</v>
      </c>
      <c r="I35" s="53">
        <v>1.1284012540180599</v>
      </c>
      <c r="J35" s="54">
        <v>0.79559079908290398</v>
      </c>
      <c r="K35" s="55">
        <v>0.413497393633382</v>
      </c>
      <c r="L35" s="44"/>
      <c r="M35" s="38"/>
      <c r="N35" s="28" t="s">
        <v>41</v>
      </c>
      <c r="O35" s="16">
        <v>7.9641362327997998</v>
      </c>
      <c r="P35" s="42">
        <v>0.69397201106224204</v>
      </c>
      <c r="Q35" s="16">
        <v>15.4663139143819</v>
      </c>
      <c r="R35" s="42">
        <v>1.31560996713517</v>
      </c>
      <c r="S35" s="16">
        <v>38.572851796951298</v>
      </c>
      <c r="T35" s="42">
        <v>1.5108307033186299</v>
      </c>
      <c r="U35" s="16">
        <v>30.088743436787901</v>
      </c>
      <c r="V35" s="42">
        <v>1.46817256850161</v>
      </c>
      <c r="W35" s="16">
        <v>4.0485488149544198</v>
      </c>
      <c r="X35" s="43">
        <v>0.75243752955927401</v>
      </c>
      <c r="Y35" s="44"/>
      <c r="Z35" s="15" t="s">
        <v>41</v>
      </c>
      <c r="AA35" s="27">
        <v>4.0920149751690102</v>
      </c>
      <c r="AB35" s="174">
        <v>0.55402240407173298</v>
      </c>
      <c r="AC35" s="27">
        <v>8.0128779829694405</v>
      </c>
      <c r="AD35" s="174">
        <v>0.88927729576339398</v>
      </c>
      <c r="AE35" s="27">
        <v>31.0143634427797</v>
      </c>
      <c r="AF35" s="174">
        <v>1.56378094890566</v>
      </c>
      <c r="AG35" s="27">
        <v>42.456141570032102</v>
      </c>
      <c r="AH35" s="174">
        <v>1.6586509622821299</v>
      </c>
      <c r="AI35" s="27">
        <v>11.0219927631167</v>
      </c>
      <c r="AJ35" s="43">
        <v>0.96111631316249202</v>
      </c>
      <c r="AK35" s="44"/>
    </row>
    <row r="36" spans="1:37" x14ac:dyDescent="0.2">
      <c r="A36" s="15" t="s">
        <v>42</v>
      </c>
      <c r="B36" s="16">
        <v>31.7987142138577</v>
      </c>
      <c r="C36" s="42">
        <v>1.52136454124349</v>
      </c>
      <c r="D36" s="16">
        <v>22.943842162084</v>
      </c>
      <c r="E36" s="42">
        <v>2.25357172856119</v>
      </c>
      <c r="F36" s="16">
        <v>26.9889919989742</v>
      </c>
      <c r="G36" s="42">
        <v>2.2464059299949102</v>
      </c>
      <c r="H36" s="16">
        <v>7.2123571403278897</v>
      </c>
      <c r="I36" s="53">
        <v>1.4383828172537001</v>
      </c>
      <c r="J36" s="54">
        <v>0.25090507437089998</v>
      </c>
      <c r="K36" s="55">
        <v>0.22517444870845801</v>
      </c>
      <c r="L36" s="44"/>
      <c r="M36" s="38"/>
      <c r="N36" s="28" t="s">
        <v>42</v>
      </c>
      <c r="O36" s="16">
        <v>10.353399458333801</v>
      </c>
      <c r="P36" s="42">
        <v>0.80852275588737899</v>
      </c>
      <c r="Q36" s="16">
        <v>16.081117188686601</v>
      </c>
      <c r="R36" s="42">
        <v>1.74390219910491</v>
      </c>
      <c r="S36" s="16">
        <v>39.742082549118301</v>
      </c>
      <c r="T36" s="42">
        <v>2.2530335515773401</v>
      </c>
      <c r="U36" s="16">
        <v>28.6897875480918</v>
      </c>
      <c r="V36" s="42">
        <v>1.9657862082120301</v>
      </c>
      <c r="W36" s="16">
        <v>3.45703373218937</v>
      </c>
      <c r="X36" s="43">
        <v>0.91932890243991605</v>
      </c>
      <c r="Y36" s="44"/>
      <c r="Z36" s="15" t="s">
        <v>42</v>
      </c>
      <c r="AA36" s="27">
        <v>3.8113454177155499</v>
      </c>
      <c r="AB36" s="174">
        <v>0.64395026309533299</v>
      </c>
      <c r="AC36" s="27">
        <v>9.2349749049755196</v>
      </c>
      <c r="AD36" s="174">
        <v>1.6073885279804301</v>
      </c>
      <c r="AE36" s="27">
        <v>37.002273027908302</v>
      </c>
      <c r="AF36" s="174">
        <v>1.8418037765315001</v>
      </c>
      <c r="AG36" s="27">
        <v>41.269771358223998</v>
      </c>
      <c r="AH36" s="174">
        <v>2.4965291264902501</v>
      </c>
      <c r="AI36" s="27">
        <v>8.1021394818174706</v>
      </c>
      <c r="AJ36" s="43">
        <v>1.3432317886555201</v>
      </c>
      <c r="AK36" s="44"/>
    </row>
    <row r="37" spans="1:37" x14ac:dyDescent="0.2">
      <c r="A37" s="15" t="s">
        <v>43</v>
      </c>
      <c r="B37" s="16">
        <v>21.496235020905701</v>
      </c>
      <c r="C37" s="42">
        <v>1.2389094367809901</v>
      </c>
      <c r="D37" s="16">
        <v>24.310855132476799</v>
      </c>
      <c r="E37" s="42">
        <v>1.6344677518211701</v>
      </c>
      <c r="F37" s="16">
        <v>30.386819204324599</v>
      </c>
      <c r="G37" s="42">
        <v>1.68113414219154</v>
      </c>
      <c r="H37" s="16">
        <v>9.2458021963659007</v>
      </c>
      <c r="I37" s="53">
        <v>1.06876215142989</v>
      </c>
      <c r="J37" s="54">
        <v>0.77110720219305495</v>
      </c>
      <c r="K37" s="55">
        <v>0.39642408706662902</v>
      </c>
      <c r="L37" s="44"/>
      <c r="M37" s="38"/>
      <c r="N37" s="28" t="s">
        <v>43</v>
      </c>
      <c r="O37" s="16">
        <v>8.0374857286576908</v>
      </c>
      <c r="P37" s="42">
        <v>0.67175854344824104</v>
      </c>
      <c r="Q37" s="16">
        <v>15.4851881471329</v>
      </c>
      <c r="R37" s="42">
        <v>1.2793048814888801</v>
      </c>
      <c r="S37" s="16">
        <v>38.608746747870299</v>
      </c>
      <c r="T37" s="42">
        <v>1.4561787730131901</v>
      </c>
      <c r="U37" s="16">
        <v>30.045796009285301</v>
      </c>
      <c r="V37" s="42">
        <v>1.43238499258757</v>
      </c>
      <c r="W37" s="16">
        <v>4.0303895210559997</v>
      </c>
      <c r="X37" s="43">
        <v>0.73081064614748603</v>
      </c>
      <c r="Y37" s="44"/>
      <c r="Z37" s="15" t="s">
        <v>43</v>
      </c>
      <c r="AA37" s="27">
        <v>4.0844435125686598</v>
      </c>
      <c r="AB37" s="174">
        <v>0.54134282458177596</v>
      </c>
      <c r="AC37" s="27">
        <v>8.0458457947368007</v>
      </c>
      <c r="AD37" s="174">
        <v>0.880019083789089</v>
      </c>
      <c r="AE37" s="27">
        <v>31.175895865067901</v>
      </c>
      <c r="AF37" s="174">
        <v>1.5355776384702</v>
      </c>
      <c r="AG37" s="27">
        <v>42.4241375373526</v>
      </c>
      <c r="AH37" s="174">
        <v>1.6233895281814099</v>
      </c>
      <c r="AI37" s="27">
        <v>10.943225546185801</v>
      </c>
      <c r="AJ37" s="43">
        <v>0.93792913710982295</v>
      </c>
      <c r="AK37" s="44"/>
    </row>
    <row r="38" spans="1:37" x14ac:dyDescent="0.2">
      <c r="A38" s="20"/>
      <c r="B38"/>
      <c r="C38"/>
      <c r="D38"/>
      <c r="E38"/>
      <c r="F38"/>
      <c r="G38"/>
      <c r="H38"/>
      <c r="I38"/>
      <c r="J38"/>
      <c r="K38" s="13"/>
      <c r="L38" s="44"/>
      <c r="M38" s="38"/>
      <c r="N38"/>
      <c r="O38"/>
      <c r="P38"/>
      <c r="Q38"/>
      <c r="R38"/>
      <c r="S38"/>
      <c r="T38"/>
      <c r="U38"/>
      <c r="V38"/>
      <c r="W38"/>
      <c r="X38" s="13"/>
      <c r="Y38" s="44"/>
      <c r="Z38" s="20"/>
      <c r="AA38" s="7"/>
      <c r="AB38" s="7"/>
      <c r="AC38" s="7"/>
      <c r="AD38" s="7"/>
      <c r="AE38" s="7"/>
      <c r="AF38" s="7"/>
      <c r="AG38" s="7"/>
      <c r="AH38" s="7"/>
      <c r="AI38" s="7"/>
      <c r="AJ38" s="13"/>
      <c r="AK38" s="44"/>
    </row>
    <row r="39" spans="1:37" x14ac:dyDescent="0.2">
      <c r="A39" s="14" t="s">
        <v>44</v>
      </c>
      <c r="B39" s="64">
        <f>AVERAGE(B12:B18,B20:B31,B34,B37)</f>
        <v>27.372490131375827</v>
      </c>
      <c r="C39" s="143">
        <f>SQRT(SUMSQ(C12:C18,C20:C31,C34,C37)/(COUNT(C12:C18,C20:C31,C34,C37)*COUNT(C12:C18,C20:C31,C34,C37)))</f>
        <v>0.31912308718157079</v>
      </c>
      <c r="D39" s="64">
        <f>AVERAGE(D12:D18,D20:D31,D34,D37)</f>
        <v>15.674182905819512</v>
      </c>
      <c r="E39" s="143">
        <f>SQRT(SUMSQ(E12:E18,E20:E31,E34,E37)/(COUNT(E12:E18,E20:E31,E34,E37)*COUNT(E12:E18,E20:E31,E34,E37)))</f>
        <v>0.31494313190225753</v>
      </c>
      <c r="F39" s="64">
        <f>AVERAGE(F12:F18,F20:F31,F34,F37)</f>
        <v>24.759509383230704</v>
      </c>
      <c r="G39" s="143">
        <f>SQRT(SUMSQ(G12:G18,G20:G31,G34,G37)/(COUNT(G12:G18,G20:G31,G34,G37)*COUNT(G12:G18,G20:G31,G34,G37)))</f>
        <v>0.39215146787585459</v>
      </c>
      <c r="H39" s="64">
        <f>AVERAGE(H12:H18,H20:H31,H34,H37)</f>
        <v>16.868889155648493</v>
      </c>
      <c r="I39" s="143">
        <f>SQRT(SUMSQ(I12:I18,I20:I31,I34,I37)/(COUNT(I12:I18,I20:I31,I34,I37)*COUNT(I12:I18,I20:I31,I34,I37)))</f>
        <v>0.33196146503692719</v>
      </c>
      <c r="J39" s="64">
        <f>AVERAGE(J12:J18,J20:J31,J34,J37)</f>
        <v>2.1628423332010187</v>
      </c>
      <c r="K39" s="55">
        <f>SQRT(SUMSQ(K12:K18,K20:K31,K34,K37)/(COUNT(K12:K18,K20:K31,K34,K37)*COUNT(K12:K18,K20:K31,K34,K37)))</f>
        <v>0.15972918038482603</v>
      </c>
      <c r="L39" s="44"/>
      <c r="M39" s="38"/>
      <c r="N39" s="33" t="s">
        <v>44</v>
      </c>
      <c r="O39" s="64">
        <f>AVERAGE(O12:O18,O20:O31,O34,O37)</f>
        <v>12.302928475368375</v>
      </c>
      <c r="P39" s="143">
        <f>SQRT(SUMSQ(P12:P18,P20:P31,P34,P37)/(COUNT(P12:P18,P20:P31,P34,P37)*COUNT(P12:P18,P20:P31,P34,P37)))</f>
        <v>0.15397046366038944</v>
      </c>
      <c r="Q39" s="64">
        <f>AVERAGE(Q12:Q18,Q20:Q31,Q34,Q37)</f>
        <v>13.907138937931016</v>
      </c>
      <c r="R39" s="143">
        <f>SQRT(SUMSQ(R12:R18,R20:R31,R34,R37)/(COUNT(R12:R18,R20:R31,R34,R37)*COUNT(R12:R18,R20:R31,R34,R37)))</f>
        <v>0.22267901119929681</v>
      </c>
      <c r="S39" s="64">
        <f>AVERAGE(S12:S18,S20:S31,S34,S37)</f>
        <v>31.957530945408514</v>
      </c>
      <c r="T39" s="143">
        <f>SQRT(SUMSQ(T12:T18,T20:T31,T34,T37)/(COUNT(T12:T18,T20:T31,T34,T37)*COUNT(T12:T18,T20:T31,T34,T37)))</f>
        <v>0.2919417217955515</v>
      </c>
      <c r="U39" s="64">
        <f>AVERAGE(U12:U18,U20:U31,U34,U37)</f>
        <v>26.145604031410414</v>
      </c>
      <c r="V39" s="143">
        <f>SQRT(SUMSQ(V12:V18,V20:V31,V34,V37)/(COUNT(V12:V18,V20:V31,V34,V37)*COUNT(V12:V18,V20:V31,V34,V37)))</f>
        <v>0.27503595128939767</v>
      </c>
      <c r="W39" s="64">
        <f>AVERAGE(W12:W18,W20:W31,W34,W37)</f>
        <v>4.383928804691446</v>
      </c>
      <c r="X39" s="55">
        <f>SQRT(SUMSQ(X12:X18,X20:X31,X34,X37)/(COUNT(X12:X18,X20:X31,X34,X37)*COUNT(X12:X18,X20:X31,X34,X37)))</f>
        <v>0.13796707304523728</v>
      </c>
      <c r="Y39" s="44"/>
      <c r="Z39" s="14" t="s">
        <v>44</v>
      </c>
      <c r="AA39" s="64">
        <f>AVERAGE(AA12:AA18,AA20:AA31,AA34,AA37)</f>
        <v>4.2471912526852522</v>
      </c>
      <c r="AB39" s="143">
        <f>SQRT(SUMSQ(AB12:AB18,AB20:AB31,AB34,AB37)/(COUNT(AB12:AB18,AB20:AB31,AB34,AB37)*COUNT(AB12:AB18,AB20:AB31,AB34,AB37)))</f>
        <v>0.12068770577462212</v>
      </c>
      <c r="AC39" s="64">
        <f>AVERAGE(AC12:AC18,AC20:AC31,AC34,AC37)</f>
        <v>7.700782558942791</v>
      </c>
      <c r="AD39" s="143">
        <f>SQRT(SUMSQ(AD12:AD18,AD20:AD31,AD34,AD37)/(COUNT(AD12:AD18,AD20:AD31,AD34,AD37)*COUNT(AD12:AD18,AD20:AD31,AD34,AD37)))</f>
        <v>0.20275991812154062</v>
      </c>
      <c r="AE39" s="64">
        <f>AVERAGE(AE12:AE18,AE20:AE31,AE34,AE37)</f>
        <v>30.040402759625032</v>
      </c>
      <c r="AF39" s="143">
        <f>SQRT(SUMSQ(AF12:AF18,AF20:AF31,AF34,AF37)/(COUNT(AF12:AF18,AF20:AF31,AF34,AF37)*COUNT(AF12:AF18,AF20:AF31,AF34,AF37)))</f>
        <v>0.37250292316235778</v>
      </c>
      <c r="AG39" s="64">
        <f>AVERAGE(AG12:AG18,AG20:AG31,AG34,AG37)</f>
        <v>41.040119736401373</v>
      </c>
      <c r="AH39" s="143">
        <f>SQRT(SUMSQ(AH12:AH18,AH20:AH31,AH34,AH37)/(COUNT(AH12:AH18,AH20:AH31,AH34,AH37)*COUNT(AH12:AH18,AH20:AH31,AH34,AH37)))</f>
        <v>0.37546445124481442</v>
      </c>
      <c r="AI39" s="64">
        <f>AVERAGE(AI12:AI18,AI20:AI31,AI34,AI37)</f>
        <v>10.798250984227103</v>
      </c>
      <c r="AJ39" s="55">
        <f>SQRT(SUMSQ(AJ12:AJ18,AJ20:AJ31,AJ34,AJ37)/(COUNT(AJ12:AJ18,AJ20:AJ31,AJ34,AJ37)*COUNT(AJ12:AJ18,AJ20:AJ31,AJ34,AJ37)))</f>
        <v>0.26517282517609359</v>
      </c>
      <c r="AK39" s="44"/>
    </row>
    <row r="40" spans="1:37" x14ac:dyDescent="0.2">
      <c r="A40" s="31"/>
      <c r="B40" s="122"/>
      <c r="C40" s="122"/>
      <c r="D40" s="122"/>
      <c r="E40" s="122"/>
      <c r="F40" s="122"/>
      <c r="G40" s="122"/>
      <c r="H40" s="122"/>
      <c r="I40" s="122"/>
      <c r="J40" s="122"/>
      <c r="K40" s="48"/>
      <c r="L40" s="210"/>
      <c r="M40" s="6"/>
      <c r="N40" s="31"/>
      <c r="O40" s="122"/>
      <c r="P40" s="122"/>
      <c r="Q40" s="122"/>
      <c r="R40" s="122"/>
      <c r="S40" s="122"/>
      <c r="T40" s="122"/>
      <c r="U40" s="122"/>
      <c r="V40" s="122"/>
      <c r="W40" s="122"/>
      <c r="X40" s="48"/>
      <c r="Y40" s="210"/>
      <c r="Z40" s="31"/>
      <c r="AA40" s="122"/>
      <c r="AB40" s="122"/>
      <c r="AC40" s="122"/>
      <c r="AD40" s="122"/>
      <c r="AE40" s="122"/>
      <c r="AF40" s="122"/>
      <c r="AG40" s="122"/>
      <c r="AH40" s="122"/>
      <c r="AI40" s="122"/>
      <c r="AJ40" s="48"/>
      <c r="AK40" s="210"/>
    </row>
    <row r="41" spans="1:37" x14ac:dyDescent="0.2">
      <c r="A41" s="25" t="s">
        <v>45</v>
      </c>
      <c r="B41" s="7"/>
      <c r="C41" s="7"/>
      <c r="D41" s="7"/>
      <c r="E41" s="7"/>
      <c r="F41" s="7"/>
      <c r="G41" s="7"/>
      <c r="H41" s="7"/>
      <c r="I41" s="7"/>
      <c r="J41" s="7"/>
      <c r="K41" s="13"/>
      <c r="L41" s="210"/>
      <c r="M41" s="6"/>
      <c r="N41" s="25" t="s">
        <v>45</v>
      </c>
      <c r="O41" s="7"/>
      <c r="P41" s="7"/>
      <c r="Q41" s="7"/>
      <c r="R41" s="7"/>
      <c r="S41" s="7"/>
      <c r="T41" s="7"/>
      <c r="U41" s="7"/>
      <c r="V41" s="7"/>
      <c r="W41" s="7"/>
      <c r="X41" s="13"/>
      <c r="Y41" s="210"/>
      <c r="Z41" s="25" t="s">
        <v>45</v>
      </c>
      <c r="AA41" s="7"/>
      <c r="AB41" s="7"/>
      <c r="AC41" s="7"/>
      <c r="AD41" s="7"/>
      <c r="AE41" s="7"/>
      <c r="AF41" s="7"/>
      <c r="AG41" s="7"/>
      <c r="AH41" s="7"/>
      <c r="AI41" s="7"/>
      <c r="AJ41" s="13"/>
      <c r="AK41" s="210"/>
    </row>
    <row r="42" spans="1:37" ht="12.75" customHeight="1" x14ac:dyDescent="0.2">
      <c r="A42" s="15" t="s">
        <v>68</v>
      </c>
      <c r="B42" s="27" t="s">
        <v>76</v>
      </c>
      <c r="C42" s="174" t="s">
        <v>76</v>
      </c>
      <c r="D42" s="27" t="s">
        <v>76</v>
      </c>
      <c r="E42" s="174" t="s">
        <v>76</v>
      </c>
      <c r="F42" s="27" t="s">
        <v>76</v>
      </c>
      <c r="G42" s="174" t="s">
        <v>76</v>
      </c>
      <c r="H42" s="27" t="s">
        <v>76</v>
      </c>
      <c r="I42" s="174" t="s">
        <v>76</v>
      </c>
      <c r="J42" s="27" t="s">
        <v>76</v>
      </c>
      <c r="K42" s="43" t="s">
        <v>76</v>
      </c>
      <c r="L42" s="210"/>
      <c r="M42" s="6"/>
      <c r="N42" s="15" t="s">
        <v>68</v>
      </c>
      <c r="O42" s="27" t="s">
        <v>76</v>
      </c>
      <c r="P42" s="174" t="s">
        <v>76</v>
      </c>
      <c r="Q42" s="27" t="s">
        <v>76</v>
      </c>
      <c r="R42" s="174" t="s">
        <v>76</v>
      </c>
      <c r="S42" s="27" t="s">
        <v>76</v>
      </c>
      <c r="T42" s="174" t="s">
        <v>76</v>
      </c>
      <c r="U42" s="27" t="s">
        <v>76</v>
      </c>
      <c r="V42" s="174" t="s">
        <v>76</v>
      </c>
      <c r="W42" s="27" t="s">
        <v>76</v>
      </c>
      <c r="X42" s="43" t="s">
        <v>76</v>
      </c>
      <c r="Y42" s="210"/>
      <c r="Z42" s="15" t="s">
        <v>68</v>
      </c>
      <c r="AA42" s="27" t="s">
        <v>76</v>
      </c>
      <c r="AB42" s="174" t="s">
        <v>76</v>
      </c>
      <c r="AC42" s="27" t="s">
        <v>76</v>
      </c>
      <c r="AD42" s="174" t="s">
        <v>76</v>
      </c>
      <c r="AE42" s="27" t="s">
        <v>76</v>
      </c>
      <c r="AF42" s="174" t="s">
        <v>76</v>
      </c>
      <c r="AG42" s="27" t="s">
        <v>76</v>
      </c>
      <c r="AH42" s="174" t="s">
        <v>76</v>
      </c>
      <c r="AI42" s="27" t="s">
        <v>76</v>
      </c>
      <c r="AJ42" s="43" t="s">
        <v>76</v>
      </c>
      <c r="AK42" s="210"/>
    </row>
    <row r="43" spans="1:37" ht="12.75" customHeight="1" x14ac:dyDescent="0.2">
      <c r="A43" s="26" t="s">
        <v>316</v>
      </c>
      <c r="B43" s="117">
        <v>35.073117388658602</v>
      </c>
      <c r="C43" s="148">
        <v>3.4680376622361901</v>
      </c>
      <c r="D43" s="117">
        <v>16.753576403299199</v>
      </c>
      <c r="E43" s="148">
        <v>3.7605296175354899</v>
      </c>
      <c r="F43" s="117">
        <v>27.6052799642091</v>
      </c>
      <c r="G43" s="148">
        <v>4.12590550486025</v>
      </c>
      <c r="H43" s="117">
        <v>14.745459215791699</v>
      </c>
      <c r="I43" s="45">
        <v>2.67780723898283</v>
      </c>
      <c r="J43" s="22">
        <v>2.60641819595486</v>
      </c>
      <c r="K43" s="46">
        <v>1.47646646531044</v>
      </c>
      <c r="L43" s="210"/>
      <c r="M43" s="6"/>
      <c r="N43" s="26" t="s">
        <v>316</v>
      </c>
      <c r="O43" s="117">
        <v>31.521253352152801</v>
      </c>
      <c r="P43" s="148">
        <v>2.7584306571917301</v>
      </c>
      <c r="Q43" s="117">
        <v>13.6717561769802</v>
      </c>
      <c r="R43" s="148">
        <v>2.7513005051524999</v>
      </c>
      <c r="S43" s="117">
        <v>20.861098907317999</v>
      </c>
      <c r="T43" s="148">
        <v>2.1062500078439998</v>
      </c>
      <c r="U43" s="117">
        <v>17.317624555305802</v>
      </c>
      <c r="V43" s="45">
        <v>2.3589763901124501</v>
      </c>
      <c r="W43" s="22">
        <v>5.3034184250684904</v>
      </c>
      <c r="X43" s="46">
        <v>1.1458712432852101</v>
      </c>
      <c r="Y43" s="210"/>
      <c r="Z43" s="26" t="s">
        <v>316</v>
      </c>
      <c r="AA43" s="117">
        <v>13.5533752525669</v>
      </c>
      <c r="AB43" s="148">
        <v>1.5142722373606601</v>
      </c>
      <c r="AC43" s="117">
        <v>15.2750481077838</v>
      </c>
      <c r="AD43" s="148">
        <v>2.34615189695125</v>
      </c>
      <c r="AE43" s="117">
        <v>27.843247520151198</v>
      </c>
      <c r="AF43" s="148">
        <v>1.5816058148565599</v>
      </c>
      <c r="AG43" s="117">
        <v>22.641666188049602</v>
      </c>
      <c r="AH43" s="45">
        <v>1.6519642080552801</v>
      </c>
      <c r="AI43" s="22">
        <v>6.0071372816069903</v>
      </c>
      <c r="AJ43" s="46">
        <v>1.3846042358760999</v>
      </c>
    </row>
    <row r="44" spans="1:37" ht="120" customHeight="1" x14ac:dyDescent="0.2">
      <c r="A44" s="252" t="s">
        <v>47</v>
      </c>
      <c r="B44" s="252"/>
      <c r="C44" s="252"/>
      <c r="D44" s="252"/>
      <c r="E44" s="252"/>
      <c r="F44" s="252"/>
      <c r="G44" s="252"/>
      <c r="H44" s="252"/>
      <c r="I44" s="252"/>
      <c r="J44" s="252"/>
      <c r="K44" s="252"/>
      <c r="N44" s="252" t="s">
        <v>47</v>
      </c>
      <c r="O44" s="252"/>
      <c r="P44" s="252"/>
      <c r="Q44" s="252"/>
      <c r="R44" s="252"/>
      <c r="S44" s="252"/>
      <c r="T44" s="252"/>
      <c r="U44" s="252"/>
      <c r="V44" s="252"/>
      <c r="W44" s="252"/>
      <c r="X44" s="252"/>
      <c r="Z44" s="252" t="s">
        <v>47</v>
      </c>
      <c r="AA44" s="252"/>
      <c r="AB44" s="252"/>
      <c r="AC44" s="252"/>
      <c r="AD44" s="252"/>
      <c r="AE44" s="252"/>
      <c r="AF44" s="252"/>
      <c r="AG44" s="252"/>
      <c r="AH44" s="252"/>
      <c r="AI44" s="252"/>
      <c r="AJ44" s="252"/>
    </row>
    <row r="45" spans="1:37" ht="70.5" customHeight="1" x14ac:dyDescent="0.2">
      <c r="A45" s="252" t="s">
        <v>317</v>
      </c>
      <c r="B45" s="252"/>
      <c r="C45" s="252"/>
      <c r="D45" s="252"/>
      <c r="E45" s="252"/>
      <c r="F45" s="252"/>
      <c r="G45" s="252"/>
      <c r="H45" s="252"/>
      <c r="I45" s="252"/>
      <c r="J45" s="252"/>
      <c r="K45" s="252"/>
      <c r="L45" s="149"/>
      <c r="M45" s="149"/>
      <c r="N45" s="252" t="s">
        <v>317</v>
      </c>
      <c r="O45" s="252"/>
      <c r="P45" s="252"/>
      <c r="Q45" s="252"/>
      <c r="R45" s="252"/>
      <c r="S45" s="252"/>
      <c r="T45" s="252"/>
      <c r="U45" s="252"/>
      <c r="V45" s="252"/>
      <c r="W45" s="252"/>
      <c r="X45" s="252"/>
      <c r="Z45" s="252" t="s">
        <v>317</v>
      </c>
      <c r="AA45" s="252"/>
      <c r="AB45" s="252"/>
      <c r="AC45" s="252"/>
      <c r="AD45" s="252"/>
      <c r="AE45" s="252"/>
      <c r="AF45" s="252"/>
      <c r="AG45" s="252"/>
      <c r="AH45" s="252"/>
      <c r="AI45" s="252"/>
      <c r="AJ45" s="252"/>
    </row>
    <row r="46" spans="1:37" x14ac:dyDescent="0.2">
      <c r="A46" s="28" t="s">
        <v>69</v>
      </c>
      <c r="B46" s="32"/>
      <c r="C46" s="32"/>
      <c r="D46" s="32"/>
      <c r="E46" s="32"/>
      <c r="F46" s="32"/>
      <c r="G46" s="32"/>
      <c r="H46" s="32"/>
      <c r="K46" s="32"/>
      <c r="N46" s="28" t="s">
        <v>69</v>
      </c>
      <c r="O46" s="32"/>
      <c r="P46" s="32"/>
      <c r="Q46" s="32"/>
      <c r="R46" s="32"/>
      <c r="S46" s="32"/>
      <c r="T46" s="32"/>
      <c r="U46" s="32"/>
      <c r="V46" s="32"/>
      <c r="W46" s="32"/>
      <c r="X46" s="32"/>
      <c r="Z46" s="28" t="s">
        <v>69</v>
      </c>
      <c r="AA46" s="32"/>
      <c r="AB46" s="32"/>
      <c r="AC46" s="32"/>
      <c r="AD46" s="32"/>
      <c r="AE46" s="32"/>
      <c r="AF46" s="32"/>
      <c r="AG46" s="32"/>
      <c r="AH46" s="32"/>
      <c r="AI46" s="32"/>
      <c r="AJ46" s="32"/>
    </row>
    <row r="47" spans="1:37" ht="12.75" customHeight="1" x14ac:dyDescent="0.2">
      <c r="A47" s="253" t="s">
        <v>77</v>
      </c>
      <c r="B47" s="253"/>
      <c r="C47" s="253"/>
      <c r="D47" s="253"/>
      <c r="E47" s="253"/>
      <c r="F47" s="253"/>
      <c r="G47" s="253"/>
      <c r="H47" s="253"/>
      <c r="I47" s="253"/>
      <c r="J47" s="253"/>
      <c r="K47" s="253"/>
      <c r="N47" s="253" t="s">
        <v>77</v>
      </c>
      <c r="O47" s="253"/>
      <c r="P47" s="253"/>
      <c r="Q47" s="253"/>
      <c r="R47" s="253"/>
      <c r="S47" s="253"/>
      <c r="T47" s="253"/>
      <c r="U47" s="253"/>
      <c r="V47" s="253"/>
      <c r="W47" s="253"/>
      <c r="X47" s="253"/>
      <c r="Z47" s="253" t="s">
        <v>77</v>
      </c>
      <c r="AA47" s="253"/>
      <c r="AB47" s="253"/>
      <c r="AC47" s="253"/>
      <c r="AD47" s="253"/>
      <c r="AE47" s="253"/>
      <c r="AF47" s="253"/>
      <c r="AG47" s="253"/>
      <c r="AH47" s="253"/>
      <c r="AI47" s="253"/>
      <c r="AJ47" s="253"/>
    </row>
    <row r="48" spans="1:37" ht="28.5" customHeight="1" x14ac:dyDescent="0.2">
      <c r="A48" s="253"/>
      <c r="B48" s="253"/>
      <c r="C48" s="253"/>
      <c r="D48" s="253"/>
      <c r="E48" s="253"/>
      <c r="F48" s="253"/>
      <c r="G48" s="253"/>
      <c r="H48" s="253"/>
      <c r="I48" s="253"/>
      <c r="J48" s="253"/>
      <c r="K48" s="253"/>
      <c r="N48" s="253"/>
      <c r="O48" s="253"/>
      <c r="P48" s="253"/>
      <c r="Q48" s="253"/>
      <c r="R48" s="253"/>
      <c r="S48" s="253"/>
      <c r="T48" s="253"/>
      <c r="U48" s="253"/>
      <c r="V48" s="253"/>
      <c r="W48" s="253"/>
      <c r="X48" s="253"/>
      <c r="Z48" s="253"/>
      <c r="AA48" s="253"/>
      <c r="AB48" s="253"/>
      <c r="AC48" s="253"/>
      <c r="AD48" s="253"/>
      <c r="AE48" s="253"/>
      <c r="AF48" s="253"/>
      <c r="AG48" s="253"/>
      <c r="AH48" s="253"/>
      <c r="AI48" s="253"/>
      <c r="AJ48" s="253"/>
    </row>
    <row r="49" spans="1:36" x14ac:dyDescent="0.2">
      <c r="A49" s="253"/>
      <c r="B49" s="253"/>
      <c r="C49" s="253"/>
      <c r="D49" s="253"/>
      <c r="E49" s="253"/>
      <c r="F49" s="253"/>
      <c r="G49" s="253"/>
      <c r="H49" s="253"/>
      <c r="I49" s="253"/>
      <c r="J49" s="253"/>
      <c r="K49" s="253"/>
      <c r="N49" s="253"/>
      <c r="O49" s="253"/>
      <c r="P49" s="253"/>
      <c r="Q49" s="253"/>
      <c r="R49" s="253"/>
      <c r="S49" s="253"/>
      <c r="T49" s="253"/>
      <c r="U49" s="253"/>
      <c r="V49" s="253"/>
      <c r="W49" s="253"/>
      <c r="X49" s="253"/>
      <c r="Z49" s="253"/>
      <c r="AA49" s="253"/>
      <c r="AB49" s="253"/>
      <c r="AC49" s="253"/>
      <c r="AD49" s="253"/>
      <c r="AE49" s="253"/>
      <c r="AF49" s="253"/>
      <c r="AG49" s="253"/>
      <c r="AH49" s="253"/>
      <c r="AI49" s="253"/>
      <c r="AJ49" s="253"/>
    </row>
    <row r="51" spans="1:36" x14ac:dyDescent="0.2">
      <c r="A51" s="28" t="s">
        <v>48</v>
      </c>
      <c r="N51" s="28" t="s">
        <v>48</v>
      </c>
      <c r="Z51" s="28" t="s">
        <v>48</v>
      </c>
    </row>
  </sheetData>
  <mergeCells count="30">
    <mergeCell ref="A45:K45"/>
    <mergeCell ref="N45:X45"/>
    <mergeCell ref="Z45:AJ45"/>
    <mergeCell ref="A47:K49"/>
    <mergeCell ref="N47:X49"/>
    <mergeCell ref="Z47:AJ49"/>
    <mergeCell ref="A44:K44"/>
    <mergeCell ref="N44:X44"/>
    <mergeCell ref="Z44:AJ44"/>
    <mergeCell ref="Q8:R8"/>
    <mergeCell ref="S8:T8"/>
    <mergeCell ref="U8:V8"/>
    <mergeCell ref="W8:X8"/>
    <mergeCell ref="AA8:AB8"/>
    <mergeCell ref="AC8:AD8"/>
    <mergeCell ref="B8:C8"/>
    <mergeCell ref="D8:E8"/>
    <mergeCell ref="F8:G8"/>
    <mergeCell ref="H8:I8"/>
    <mergeCell ref="J8:K8"/>
    <mergeCell ref="O8:P8"/>
    <mergeCell ref="AE8:AF8"/>
    <mergeCell ref="AG8:AH8"/>
    <mergeCell ref="AI8:AJ8"/>
    <mergeCell ref="A2:M4"/>
    <mergeCell ref="N2:Y4"/>
    <mergeCell ref="Z2:AL4"/>
    <mergeCell ref="B7:K7"/>
    <mergeCell ref="O7:X7"/>
    <mergeCell ref="AA7:AJ7"/>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00B050"/>
  </sheetPr>
  <dimension ref="A1:P56"/>
  <sheetViews>
    <sheetView zoomScaleNormal="100" workbookViewId="0">
      <selection activeCell="N17" sqref="N17"/>
    </sheetView>
  </sheetViews>
  <sheetFormatPr defaultRowHeight="12.75" x14ac:dyDescent="0.2"/>
  <cols>
    <col min="1" max="1" width="16.7109375" style="1" customWidth="1"/>
    <col min="2" max="2" width="4" style="1" customWidth="1"/>
    <col min="3" max="3" width="4.42578125" style="1" customWidth="1"/>
    <col min="4" max="4" width="5.28515625" style="1" customWidth="1"/>
    <col min="5" max="5" width="4.42578125" style="1" customWidth="1"/>
    <col min="6" max="6" width="5.7109375" style="1" bestFit="1" customWidth="1"/>
    <col min="7" max="7" width="4.42578125" style="1" customWidth="1"/>
    <col min="8" max="8" width="4.85546875" style="1" customWidth="1"/>
    <col min="9" max="9" width="5.42578125" style="1" bestFit="1" customWidth="1"/>
    <col min="10" max="11" width="4.42578125" style="1" customWidth="1"/>
    <col min="12" max="12" width="5.42578125" style="1" bestFit="1" customWidth="1"/>
    <col min="13" max="14" width="4.42578125" style="1" customWidth="1"/>
    <col min="15" max="15" width="5.42578125" style="1" bestFit="1" customWidth="1"/>
    <col min="16" max="16" width="4.42578125" style="1" customWidth="1"/>
    <col min="17" max="16384" width="9.140625" style="1"/>
  </cols>
  <sheetData>
    <row r="1" spans="1:16" x14ac:dyDescent="0.2">
      <c r="A1" s="2" t="s">
        <v>78</v>
      </c>
      <c r="B1" s="2"/>
      <c r="C1" s="2"/>
      <c r="D1" s="2"/>
      <c r="E1" s="2"/>
      <c r="F1" s="2"/>
      <c r="G1" s="2"/>
      <c r="H1" s="2"/>
      <c r="I1" s="2"/>
      <c r="J1" s="2"/>
      <c r="K1" s="2"/>
      <c r="L1" s="2"/>
      <c r="M1" s="2"/>
      <c r="N1" s="2"/>
      <c r="O1" s="2"/>
      <c r="P1" s="2"/>
    </row>
    <row r="2" spans="1:16" ht="12.75" customHeight="1" x14ac:dyDescent="0.2">
      <c r="A2" s="249" t="s">
        <v>79</v>
      </c>
      <c r="B2" s="249"/>
      <c r="C2" s="249"/>
      <c r="D2" s="249"/>
      <c r="E2" s="249"/>
      <c r="F2" s="249"/>
      <c r="G2" s="249"/>
      <c r="H2" s="249"/>
      <c r="I2" s="249"/>
      <c r="J2" s="249"/>
      <c r="K2" s="249"/>
      <c r="L2" s="249"/>
      <c r="M2" s="249"/>
      <c r="N2" s="249"/>
      <c r="O2" s="249"/>
      <c r="P2" s="249"/>
    </row>
    <row r="3" spans="1:16" x14ac:dyDescent="0.2">
      <c r="A3" s="249"/>
      <c r="B3" s="249"/>
      <c r="C3" s="249"/>
      <c r="D3" s="249"/>
      <c r="E3" s="249"/>
      <c r="F3" s="249"/>
      <c r="G3" s="249"/>
      <c r="H3" s="249"/>
      <c r="I3" s="249"/>
      <c r="J3" s="249"/>
      <c r="K3" s="249"/>
      <c r="L3" s="249"/>
      <c r="M3" s="249"/>
      <c r="N3" s="249"/>
      <c r="O3" s="249"/>
      <c r="P3" s="249"/>
    </row>
    <row r="4" spans="1:16" x14ac:dyDescent="0.2">
      <c r="A4" s="249"/>
      <c r="B4" s="249"/>
      <c r="C4" s="249"/>
      <c r="D4" s="249"/>
      <c r="E4" s="249"/>
      <c r="F4" s="249"/>
      <c r="G4" s="249"/>
      <c r="H4" s="249"/>
      <c r="I4" s="249"/>
      <c r="J4" s="249"/>
      <c r="K4" s="249"/>
      <c r="L4" s="249"/>
      <c r="M4" s="249"/>
      <c r="N4" s="249"/>
      <c r="O4" s="249"/>
      <c r="P4" s="249"/>
    </row>
    <row r="5" spans="1:16" x14ac:dyDescent="0.2">
      <c r="A5" s="30"/>
      <c r="B5" s="30"/>
      <c r="C5" s="30"/>
      <c r="D5" s="30"/>
      <c r="E5" s="30"/>
      <c r="F5" s="30"/>
      <c r="G5" s="30"/>
      <c r="H5" s="30"/>
      <c r="I5" s="30"/>
      <c r="J5" s="30"/>
      <c r="K5" s="30"/>
      <c r="L5" s="30"/>
      <c r="M5" s="30"/>
      <c r="N5" s="30"/>
      <c r="O5" s="30"/>
      <c r="P5" s="30"/>
    </row>
    <row r="6" spans="1:16" ht="15" customHeight="1" x14ac:dyDescent="0.25">
      <c r="A6" s="5"/>
      <c r="B6" s="6"/>
      <c r="C6" s="6"/>
      <c r="D6" s="6"/>
      <c r="E6" s="6"/>
      <c r="F6" s="6"/>
      <c r="G6" s="6"/>
      <c r="H6" s="6"/>
      <c r="I6" s="6"/>
      <c r="J6" s="6"/>
      <c r="K6" s="6"/>
      <c r="L6" s="6"/>
      <c r="M6" s="6"/>
      <c r="N6" s="6"/>
      <c r="O6" s="6"/>
      <c r="P6" s="6"/>
    </row>
    <row r="7" spans="1:16" ht="15" customHeight="1" x14ac:dyDescent="0.25">
      <c r="A7" s="5"/>
      <c r="B7"/>
      <c r="C7"/>
      <c r="D7"/>
      <c r="E7"/>
      <c r="F7"/>
      <c r="G7"/>
      <c r="H7"/>
      <c r="I7"/>
      <c r="J7"/>
      <c r="K7"/>
      <c r="L7"/>
      <c r="M7"/>
      <c r="N7"/>
      <c r="O7"/>
      <c r="P7"/>
    </row>
    <row r="8" spans="1:16" ht="123.75" customHeight="1" x14ac:dyDescent="0.2">
      <c r="A8"/>
      <c r="B8" s="278" t="s">
        <v>80</v>
      </c>
      <c r="C8" s="279"/>
      <c r="D8" s="280"/>
      <c r="E8" s="278" t="s">
        <v>81</v>
      </c>
      <c r="F8" s="279"/>
      <c r="G8" s="280"/>
      <c r="H8" s="278" t="s">
        <v>82</v>
      </c>
      <c r="I8" s="279"/>
      <c r="J8" s="280"/>
      <c r="K8" s="278" t="s">
        <v>83</v>
      </c>
      <c r="L8" s="279"/>
      <c r="M8" s="280"/>
      <c r="N8" s="278" t="s">
        <v>84</v>
      </c>
      <c r="O8" s="279"/>
      <c r="P8" s="280"/>
    </row>
    <row r="9" spans="1:16"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56" t="s">
        <v>86</v>
      </c>
      <c r="N9" s="9" t="s">
        <v>85</v>
      </c>
      <c r="O9" s="56" t="s">
        <v>15</v>
      </c>
      <c r="P9" s="10" t="s">
        <v>86</v>
      </c>
    </row>
    <row r="10" spans="1:16" x14ac:dyDescent="0.2">
      <c r="A10" s="12" t="s">
        <v>16</v>
      </c>
      <c r="B10" s="36"/>
      <c r="C10" s="36"/>
      <c r="D10"/>
      <c r="E10" s="36"/>
      <c r="F10" s="36"/>
      <c r="G10"/>
      <c r="H10" s="36"/>
      <c r="I10" s="36"/>
      <c r="J10"/>
      <c r="K10" s="36"/>
      <c r="L10" s="36"/>
      <c r="M10"/>
      <c r="N10" s="36"/>
      <c r="O10" s="36"/>
      <c r="P10" s="13"/>
    </row>
    <row r="11" spans="1:16" x14ac:dyDescent="0.2">
      <c r="A11" s="14" t="s">
        <v>17</v>
      </c>
      <c r="B11"/>
      <c r="C11"/>
      <c r="D11"/>
      <c r="E11"/>
      <c r="F11"/>
      <c r="G11"/>
      <c r="H11"/>
      <c r="I11"/>
      <c r="J11"/>
      <c r="K11"/>
      <c r="L11"/>
      <c r="M11"/>
      <c r="N11"/>
      <c r="O11"/>
      <c r="P11" s="13"/>
    </row>
    <row r="12" spans="1:16" x14ac:dyDescent="0.2">
      <c r="A12" s="15" t="s">
        <v>18</v>
      </c>
      <c r="B12" s="16">
        <v>1</v>
      </c>
      <c r="C12" s="57" t="s">
        <v>87</v>
      </c>
      <c r="D12" s="58">
        <v>149</v>
      </c>
      <c r="E12" s="16">
        <v>0.94655986690206095</v>
      </c>
      <c r="F12" s="17">
        <v>0.858491842650973</v>
      </c>
      <c r="G12" s="58">
        <v>286</v>
      </c>
      <c r="H12" s="16">
        <v>0.87063409869656205</v>
      </c>
      <c r="I12" s="17">
        <v>0.60875613062707201</v>
      </c>
      <c r="J12" s="58">
        <v>322</v>
      </c>
      <c r="K12" s="16">
        <v>0.52367596493064394</v>
      </c>
      <c r="L12" s="17">
        <v>0.193794326487601</v>
      </c>
      <c r="M12" s="58">
        <v>46</v>
      </c>
      <c r="N12" s="16">
        <v>1.0920107402911601</v>
      </c>
      <c r="O12" s="17">
        <v>0.85542236017804496</v>
      </c>
      <c r="P12" s="59">
        <v>47</v>
      </c>
    </row>
    <row r="13" spans="1:16" ht="12.75" customHeight="1" x14ac:dyDescent="0.2">
      <c r="A13" s="15" t="s">
        <v>19</v>
      </c>
      <c r="B13" s="16">
        <v>1</v>
      </c>
      <c r="C13" s="57" t="s">
        <v>87</v>
      </c>
      <c r="D13" s="58">
        <v>274</v>
      </c>
      <c r="E13" s="16">
        <v>1.84892589937136</v>
      </c>
      <c r="F13" s="17">
        <v>5.7500842262179698E-2</v>
      </c>
      <c r="G13" s="58">
        <v>209</v>
      </c>
      <c r="H13" s="16">
        <v>1.6399850960679501</v>
      </c>
      <c r="I13" s="17">
        <v>0.124513532041719</v>
      </c>
      <c r="J13" s="58">
        <v>330</v>
      </c>
      <c r="K13" s="16">
        <v>1.19586070385305</v>
      </c>
      <c r="L13" s="17">
        <v>0.65154995671593696</v>
      </c>
      <c r="M13" s="58">
        <v>54</v>
      </c>
      <c r="N13" s="16" t="s">
        <v>30</v>
      </c>
      <c r="O13" s="16" t="s">
        <v>30</v>
      </c>
      <c r="P13" s="59">
        <v>25</v>
      </c>
    </row>
    <row r="14" spans="1:16" x14ac:dyDescent="0.2">
      <c r="A14" s="15" t="s">
        <v>20</v>
      </c>
      <c r="B14" s="16">
        <v>1</v>
      </c>
      <c r="C14" s="57" t="s">
        <v>87</v>
      </c>
      <c r="D14" s="58">
        <v>1388</v>
      </c>
      <c r="E14" s="16">
        <v>1.13688228362431</v>
      </c>
      <c r="F14" s="17">
        <v>0.390117571435458</v>
      </c>
      <c r="G14" s="58">
        <v>1468</v>
      </c>
      <c r="H14" s="16">
        <v>1.41399105021939</v>
      </c>
      <c r="I14" s="17">
        <v>3.6542025166435899E-2</v>
      </c>
      <c r="J14" s="58">
        <v>1295</v>
      </c>
      <c r="K14" s="16">
        <v>1.6276962137675699</v>
      </c>
      <c r="L14" s="17">
        <v>9.9122070096328202E-2</v>
      </c>
      <c r="M14" s="58">
        <v>278</v>
      </c>
      <c r="N14" s="16">
        <v>6.10718152325021</v>
      </c>
      <c r="O14" s="17">
        <v>2.4010830745879698E-7</v>
      </c>
      <c r="P14" s="59">
        <v>221</v>
      </c>
    </row>
    <row r="15" spans="1:16" x14ac:dyDescent="0.2">
      <c r="A15" s="15" t="s">
        <v>21</v>
      </c>
      <c r="B15" s="16">
        <v>1</v>
      </c>
      <c r="C15" s="57" t="s">
        <v>87</v>
      </c>
      <c r="D15" s="58">
        <v>845</v>
      </c>
      <c r="E15" s="16">
        <v>1.1948297772538099</v>
      </c>
      <c r="F15" s="17">
        <v>0.47370557567008498</v>
      </c>
      <c r="G15" s="58">
        <v>247</v>
      </c>
      <c r="H15" s="16">
        <v>2.0641417198063201</v>
      </c>
      <c r="I15" s="17">
        <v>1.39818479743827E-2</v>
      </c>
      <c r="J15" s="58">
        <v>264</v>
      </c>
      <c r="K15" s="16">
        <v>2.66256193853817</v>
      </c>
      <c r="L15" s="17">
        <v>2.88390703743171E-2</v>
      </c>
      <c r="M15" s="58">
        <v>61</v>
      </c>
      <c r="N15" s="16">
        <v>3.5240333054997999</v>
      </c>
      <c r="O15" s="17">
        <v>2.40991437498785E-2</v>
      </c>
      <c r="P15" s="59">
        <v>60</v>
      </c>
    </row>
    <row r="16" spans="1:16" x14ac:dyDescent="0.2">
      <c r="A16" s="15" t="s">
        <v>22</v>
      </c>
      <c r="B16" s="16">
        <v>1</v>
      </c>
      <c r="C16" s="57" t="s">
        <v>87</v>
      </c>
      <c r="D16" s="58">
        <v>381</v>
      </c>
      <c r="E16" s="16">
        <v>1.0720633889161799</v>
      </c>
      <c r="F16" s="17">
        <v>0.70406938645817796</v>
      </c>
      <c r="G16" s="58">
        <v>412</v>
      </c>
      <c r="H16" s="16">
        <v>1.05800780631553</v>
      </c>
      <c r="I16" s="17">
        <v>0.81543344507718096</v>
      </c>
      <c r="J16" s="58">
        <v>185</v>
      </c>
      <c r="K16" s="16">
        <v>1.4496774517906501</v>
      </c>
      <c r="L16" s="17">
        <v>0.22907193806317999</v>
      </c>
      <c r="M16" s="58">
        <v>62</v>
      </c>
      <c r="N16" s="16" t="s">
        <v>30</v>
      </c>
      <c r="O16" s="16" t="s">
        <v>30</v>
      </c>
      <c r="P16" s="59">
        <v>28</v>
      </c>
    </row>
    <row r="17" spans="1:16" x14ac:dyDescent="0.2">
      <c r="A17" s="15" t="s">
        <v>23</v>
      </c>
      <c r="B17" s="16">
        <v>1</v>
      </c>
      <c r="C17" s="57" t="s">
        <v>87</v>
      </c>
      <c r="D17" s="58">
        <v>600</v>
      </c>
      <c r="E17" s="16">
        <v>0.86813824754608204</v>
      </c>
      <c r="F17" s="17">
        <v>0.44640118964994102</v>
      </c>
      <c r="G17" s="58">
        <v>285</v>
      </c>
      <c r="H17" s="16">
        <v>1.59106989581754</v>
      </c>
      <c r="I17" s="17">
        <v>3.3221547930392302E-2</v>
      </c>
      <c r="J17" s="58">
        <v>324</v>
      </c>
      <c r="K17" s="16">
        <v>1.6340277582193401</v>
      </c>
      <c r="L17" s="17">
        <v>5.9211668499226502E-2</v>
      </c>
      <c r="M17" s="58">
        <v>83</v>
      </c>
      <c r="N17" s="16">
        <v>1.94531249905968</v>
      </c>
      <c r="O17" s="17">
        <v>4.7136051911768298E-2</v>
      </c>
      <c r="P17" s="59">
        <v>52</v>
      </c>
    </row>
    <row r="18" spans="1:16" x14ac:dyDescent="0.2">
      <c r="A18" s="15" t="s">
        <v>24</v>
      </c>
      <c r="B18" s="16">
        <v>1</v>
      </c>
      <c r="C18" s="57" t="s">
        <v>87</v>
      </c>
      <c r="D18" s="58">
        <v>425</v>
      </c>
      <c r="E18" s="16">
        <v>0.83395667227466397</v>
      </c>
      <c r="F18" s="17">
        <v>0.48370080678550897</v>
      </c>
      <c r="G18" s="58">
        <v>180</v>
      </c>
      <c r="H18" s="16">
        <v>1.2063979174294199</v>
      </c>
      <c r="I18" s="17">
        <v>0.464651747500896</v>
      </c>
      <c r="J18" s="58">
        <v>192</v>
      </c>
      <c r="K18" s="16">
        <v>1.5686521889344101</v>
      </c>
      <c r="L18" s="17">
        <v>0.14252163734583501</v>
      </c>
      <c r="M18" s="58">
        <v>70</v>
      </c>
      <c r="N18" s="16">
        <v>1.2192288217735601</v>
      </c>
      <c r="O18" s="17">
        <v>0.67369750536928796</v>
      </c>
      <c r="P18" s="59">
        <v>28</v>
      </c>
    </row>
    <row r="19" spans="1:16" x14ac:dyDescent="0.2">
      <c r="A19" s="15" t="s">
        <v>25</v>
      </c>
      <c r="B19" s="16">
        <v>1</v>
      </c>
      <c r="C19" s="57" t="s">
        <v>87</v>
      </c>
      <c r="D19" s="58">
        <v>547</v>
      </c>
      <c r="E19" s="16">
        <v>3.6282671701541598</v>
      </c>
      <c r="F19" s="17">
        <v>2.2824523421061099E-5</v>
      </c>
      <c r="G19" s="58">
        <v>125</v>
      </c>
      <c r="H19" s="16">
        <v>3.3936192206049101</v>
      </c>
      <c r="I19" s="17">
        <v>1.5880647703525601E-6</v>
      </c>
      <c r="J19" s="58">
        <v>246</v>
      </c>
      <c r="K19" s="16">
        <v>2.7946418355715501</v>
      </c>
      <c r="L19" s="17">
        <v>1.71038448273375E-4</v>
      </c>
      <c r="M19" s="58">
        <v>92</v>
      </c>
      <c r="N19" s="16">
        <v>3.28946375474011</v>
      </c>
      <c r="O19" s="17">
        <v>8.2619236159153803E-6</v>
      </c>
      <c r="P19" s="59">
        <v>87</v>
      </c>
    </row>
    <row r="20" spans="1:16" x14ac:dyDescent="0.2">
      <c r="A20" s="15" t="s">
        <v>26</v>
      </c>
      <c r="B20" s="16">
        <v>1</v>
      </c>
      <c r="C20" s="57" t="s">
        <v>87</v>
      </c>
      <c r="D20" s="58">
        <v>381</v>
      </c>
      <c r="E20" s="16">
        <v>1.3623383275888299</v>
      </c>
      <c r="F20" s="17">
        <v>0.36807005711455998</v>
      </c>
      <c r="G20" s="58">
        <v>342</v>
      </c>
      <c r="H20" s="16">
        <v>3.1108263248063799</v>
      </c>
      <c r="I20" s="17">
        <v>1.32563946274544E-3</v>
      </c>
      <c r="J20" s="58">
        <v>240</v>
      </c>
      <c r="K20" s="16">
        <v>2.3170197841172602</v>
      </c>
      <c r="L20" s="17">
        <v>1.7460610391372599E-2</v>
      </c>
      <c r="M20" s="58">
        <v>67</v>
      </c>
      <c r="N20" s="16">
        <v>5.2037980143343301</v>
      </c>
      <c r="O20" s="17">
        <v>9.6643941009255695E-4</v>
      </c>
      <c r="P20" s="59">
        <v>32</v>
      </c>
    </row>
    <row r="21" spans="1:16" x14ac:dyDescent="0.2">
      <c r="A21" s="15" t="s">
        <v>27</v>
      </c>
      <c r="B21" s="16">
        <v>1</v>
      </c>
      <c r="C21" s="57" t="s">
        <v>87</v>
      </c>
      <c r="D21" s="58">
        <v>328</v>
      </c>
      <c r="E21" s="16">
        <v>1.1170656306745701</v>
      </c>
      <c r="F21" s="17">
        <v>0.71070973944636395</v>
      </c>
      <c r="G21" s="58">
        <v>127</v>
      </c>
      <c r="H21" s="16">
        <v>0.96163540551202098</v>
      </c>
      <c r="I21" s="17">
        <v>0.90157758314387104</v>
      </c>
      <c r="J21" s="58">
        <v>162</v>
      </c>
      <c r="K21" s="16">
        <v>1.3386453761430801</v>
      </c>
      <c r="L21" s="17">
        <v>0.317712262949575</v>
      </c>
      <c r="M21" s="58">
        <v>79</v>
      </c>
      <c r="N21" s="16">
        <v>1.9640710158555701</v>
      </c>
      <c r="O21" s="17">
        <v>0.10682450191218699</v>
      </c>
      <c r="P21" s="59">
        <v>58</v>
      </c>
    </row>
    <row r="22" spans="1:16" x14ac:dyDescent="0.2">
      <c r="A22" s="15" t="s">
        <v>28</v>
      </c>
      <c r="B22" s="16">
        <v>1</v>
      </c>
      <c r="C22" s="57" t="s">
        <v>87</v>
      </c>
      <c r="D22" s="58">
        <v>283</v>
      </c>
      <c r="E22" s="16">
        <v>1.4480251340175201</v>
      </c>
      <c r="F22" s="17">
        <v>0.42693601920152802</v>
      </c>
      <c r="G22" s="58">
        <v>36</v>
      </c>
      <c r="H22" s="16">
        <v>2.3225658234327899</v>
      </c>
      <c r="I22" s="17">
        <v>6.7476073247487695E-2</v>
      </c>
      <c r="J22" s="58">
        <v>123</v>
      </c>
      <c r="K22" s="16" t="s">
        <v>30</v>
      </c>
      <c r="L22" s="16" t="s">
        <v>30</v>
      </c>
      <c r="M22" s="58">
        <v>27</v>
      </c>
      <c r="N22" s="16">
        <v>5.16432667916997</v>
      </c>
      <c r="O22" s="17">
        <v>8.1127468301156502E-4</v>
      </c>
      <c r="P22" s="59">
        <v>56</v>
      </c>
    </row>
    <row r="23" spans="1:16" x14ac:dyDescent="0.2">
      <c r="A23" s="15" t="s">
        <v>29</v>
      </c>
      <c r="B23" s="16">
        <v>1</v>
      </c>
      <c r="C23" s="57" t="s">
        <v>87</v>
      </c>
      <c r="D23" s="58">
        <v>341</v>
      </c>
      <c r="E23" s="16">
        <v>2.1062968584781201</v>
      </c>
      <c r="F23" s="17">
        <v>8.5830055353711202E-2</v>
      </c>
      <c r="G23" s="58">
        <v>144</v>
      </c>
      <c r="H23" s="16">
        <v>2.5674513998642299</v>
      </c>
      <c r="I23" s="17">
        <v>1.25551998530768E-2</v>
      </c>
      <c r="J23" s="58">
        <v>236</v>
      </c>
      <c r="K23" s="16" t="s">
        <v>30</v>
      </c>
      <c r="L23" s="16" t="s">
        <v>30</v>
      </c>
      <c r="M23" s="58">
        <v>23</v>
      </c>
      <c r="N23" s="16" t="s">
        <v>30</v>
      </c>
      <c r="O23" s="16" t="s">
        <v>30</v>
      </c>
      <c r="P23" s="59">
        <v>20</v>
      </c>
    </row>
    <row r="24" spans="1:16" x14ac:dyDescent="0.2">
      <c r="A24" s="15" t="s">
        <v>31</v>
      </c>
      <c r="B24" s="16">
        <v>1</v>
      </c>
      <c r="C24" s="57" t="s">
        <v>87</v>
      </c>
      <c r="D24" s="58">
        <v>635</v>
      </c>
      <c r="E24" s="16">
        <v>2.1757083338338701</v>
      </c>
      <c r="F24" s="17">
        <v>1.2603931471026199E-2</v>
      </c>
      <c r="G24" s="58">
        <v>121</v>
      </c>
      <c r="H24" s="16">
        <v>3.4719461022603801</v>
      </c>
      <c r="I24" s="17">
        <v>2.0639874627193001E-6</v>
      </c>
      <c r="J24" s="58">
        <v>213</v>
      </c>
      <c r="K24" s="16">
        <v>1.4442036152639399</v>
      </c>
      <c r="L24" s="17">
        <v>0.24837827754210001</v>
      </c>
      <c r="M24" s="58">
        <v>71</v>
      </c>
      <c r="N24" s="16" t="s">
        <v>30</v>
      </c>
      <c r="O24" s="16" t="s">
        <v>30</v>
      </c>
      <c r="P24" s="59">
        <v>25</v>
      </c>
    </row>
    <row r="25" spans="1:16" x14ac:dyDescent="0.2">
      <c r="A25" s="15" t="s">
        <v>32</v>
      </c>
      <c r="B25" s="16">
        <v>1</v>
      </c>
      <c r="C25" s="57" t="s">
        <v>87</v>
      </c>
      <c r="D25" s="58">
        <v>256</v>
      </c>
      <c r="E25" s="16">
        <v>1.25516483155987</v>
      </c>
      <c r="F25" s="17">
        <v>0.36960832029104002</v>
      </c>
      <c r="G25" s="58">
        <v>398</v>
      </c>
      <c r="H25" s="16">
        <v>2.0263814952468802</v>
      </c>
      <c r="I25" s="17">
        <v>9.4412689165612705E-3</v>
      </c>
      <c r="J25" s="58">
        <v>202</v>
      </c>
      <c r="K25" s="16" t="s">
        <v>30</v>
      </c>
      <c r="L25" s="16" t="s">
        <v>30</v>
      </c>
      <c r="M25" s="58">
        <v>24</v>
      </c>
      <c r="N25" s="16" t="s">
        <v>30</v>
      </c>
      <c r="O25" s="16" t="s">
        <v>30</v>
      </c>
      <c r="P25" s="59">
        <v>8</v>
      </c>
    </row>
    <row r="26" spans="1:16" x14ac:dyDescent="0.2">
      <c r="A26" s="15" t="s">
        <v>33</v>
      </c>
      <c r="B26" s="16">
        <v>1</v>
      </c>
      <c r="C26" s="57" t="s">
        <v>87</v>
      </c>
      <c r="D26" s="58">
        <v>333</v>
      </c>
      <c r="E26" s="16">
        <v>1.22975687641104</v>
      </c>
      <c r="F26" s="17">
        <v>0.29308075640417203</v>
      </c>
      <c r="G26" s="58">
        <v>348</v>
      </c>
      <c r="H26" s="16">
        <v>1.4360187809165399</v>
      </c>
      <c r="I26" s="17">
        <v>0.15526243815033</v>
      </c>
      <c r="J26" s="58">
        <v>237</v>
      </c>
      <c r="K26" s="16" t="s">
        <v>30</v>
      </c>
      <c r="L26" s="16" t="s">
        <v>30</v>
      </c>
      <c r="M26" s="58">
        <v>28</v>
      </c>
      <c r="N26" s="16" t="s">
        <v>30</v>
      </c>
      <c r="O26" s="16" t="s">
        <v>30</v>
      </c>
      <c r="P26" s="59">
        <v>18</v>
      </c>
    </row>
    <row r="27" spans="1:16" x14ac:dyDescent="0.2">
      <c r="A27" s="15" t="s">
        <v>34</v>
      </c>
      <c r="B27" s="16">
        <v>1</v>
      </c>
      <c r="C27" s="57" t="s">
        <v>87</v>
      </c>
      <c r="D27" s="58">
        <v>1906</v>
      </c>
      <c r="E27" s="16">
        <v>1.26517175022053</v>
      </c>
      <c r="F27" s="17">
        <v>0.10248059058349999</v>
      </c>
      <c r="G27" s="58">
        <v>925</v>
      </c>
      <c r="H27" s="16">
        <v>2.3125674521697999</v>
      </c>
      <c r="I27" s="17">
        <v>7.65951020387234E-8</v>
      </c>
      <c r="J27" s="58">
        <v>964</v>
      </c>
      <c r="K27" s="16">
        <v>1.4683230042809301</v>
      </c>
      <c r="L27" s="17">
        <v>5.32733333934097E-2</v>
      </c>
      <c r="M27" s="58">
        <v>291</v>
      </c>
      <c r="N27" s="16">
        <v>3.2660242762856999</v>
      </c>
      <c r="O27" s="17">
        <v>1.02237773802472E-10</v>
      </c>
      <c r="P27" s="59">
        <v>385</v>
      </c>
    </row>
    <row r="28" spans="1:16" x14ac:dyDescent="0.2">
      <c r="A28" s="15" t="s">
        <v>35</v>
      </c>
      <c r="B28" s="16">
        <v>1</v>
      </c>
      <c r="C28" s="57" t="s">
        <v>87</v>
      </c>
      <c r="D28" s="58">
        <v>631</v>
      </c>
      <c r="E28" s="16">
        <v>0.84219281979668104</v>
      </c>
      <c r="F28" s="17">
        <v>0.62323615214712502</v>
      </c>
      <c r="G28" s="58">
        <v>92</v>
      </c>
      <c r="H28" s="16">
        <v>2.0091643826542902</v>
      </c>
      <c r="I28" s="17">
        <v>5.7165768538575398E-2</v>
      </c>
      <c r="J28" s="58">
        <v>213</v>
      </c>
      <c r="K28" s="16">
        <v>3.2436503901414802</v>
      </c>
      <c r="L28" s="17">
        <v>5.1792043930676303E-3</v>
      </c>
      <c r="M28" s="58">
        <v>52</v>
      </c>
      <c r="N28" s="16">
        <v>3.3269691905199998</v>
      </c>
      <c r="O28" s="17">
        <v>2.0992464117020001E-5</v>
      </c>
      <c r="P28" s="59">
        <v>146</v>
      </c>
    </row>
    <row r="29" spans="1:16" x14ac:dyDescent="0.2">
      <c r="A29" s="15" t="s">
        <v>36</v>
      </c>
      <c r="B29" s="16">
        <v>1</v>
      </c>
      <c r="C29" s="57" t="s">
        <v>87</v>
      </c>
      <c r="D29" s="58">
        <v>536</v>
      </c>
      <c r="E29" s="16">
        <v>1.7266450280232</v>
      </c>
      <c r="F29" s="17">
        <v>6.0681052865916303E-2</v>
      </c>
      <c r="G29" s="58">
        <v>105</v>
      </c>
      <c r="H29" s="16">
        <v>2.7949240608762098</v>
      </c>
      <c r="I29" s="17">
        <v>2.5334908012175601E-4</v>
      </c>
      <c r="J29" s="58">
        <v>161</v>
      </c>
      <c r="K29" s="16">
        <v>1.83189525553626</v>
      </c>
      <c r="L29" s="17">
        <v>5.80381800057026E-2</v>
      </c>
      <c r="M29" s="58">
        <v>85</v>
      </c>
      <c r="N29" s="16">
        <v>4.9492710508031204</v>
      </c>
      <c r="O29" s="17">
        <v>1.60963408795123E-5</v>
      </c>
      <c r="P29" s="59">
        <v>103</v>
      </c>
    </row>
    <row r="30" spans="1:16" x14ac:dyDescent="0.2">
      <c r="A30" s="15" t="s">
        <v>37</v>
      </c>
      <c r="B30" s="16">
        <v>1</v>
      </c>
      <c r="C30" s="57" t="s">
        <v>87</v>
      </c>
      <c r="D30" s="58">
        <v>416</v>
      </c>
      <c r="E30" s="16">
        <v>0.59831683894049603</v>
      </c>
      <c r="F30" s="17">
        <v>0.11701137541407899</v>
      </c>
      <c r="G30" s="58">
        <v>129</v>
      </c>
      <c r="H30" s="16">
        <v>1.2825944437489001</v>
      </c>
      <c r="I30" s="17">
        <v>0.250599293818276</v>
      </c>
      <c r="J30" s="58">
        <v>214</v>
      </c>
      <c r="K30" s="16">
        <v>1.3618377468968801</v>
      </c>
      <c r="L30" s="17">
        <v>0.32501211932822099</v>
      </c>
      <c r="M30" s="58">
        <v>56</v>
      </c>
      <c r="N30" s="16" t="s">
        <v>30</v>
      </c>
      <c r="O30" s="16" t="s">
        <v>30</v>
      </c>
      <c r="P30" s="59">
        <v>27</v>
      </c>
    </row>
    <row r="31" spans="1:16" x14ac:dyDescent="0.2">
      <c r="A31" s="15" t="s">
        <v>38</v>
      </c>
      <c r="B31" s="16">
        <v>1</v>
      </c>
      <c r="C31" s="57" t="s">
        <v>87</v>
      </c>
      <c r="D31" s="58">
        <v>230</v>
      </c>
      <c r="E31" s="16">
        <v>1.30220657566489</v>
      </c>
      <c r="F31" s="17">
        <v>0.31528792600615702</v>
      </c>
      <c r="G31" s="58">
        <v>259</v>
      </c>
      <c r="H31" s="16">
        <v>1.67265838834074</v>
      </c>
      <c r="I31" s="17">
        <v>9.1738038504213207E-2</v>
      </c>
      <c r="J31" s="58">
        <v>224</v>
      </c>
      <c r="K31" s="16">
        <v>1.5062046143362999</v>
      </c>
      <c r="L31" s="17">
        <v>0.31492996318389399</v>
      </c>
      <c r="M31" s="58">
        <v>59</v>
      </c>
      <c r="N31" s="16">
        <v>1.7578461876725799</v>
      </c>
      <c r="O31" s="17">
        <v>0.408853918879867</v>
      </c>
      <c r="P31" s="59">
        <v>41</v>
      </c>
    </row>
    <row r="32" spans="1:16" x14ac:dyDescent="0.2">
      <c r="A32" s="15"/>
      <c r="B32"/>
      <c r="C32" s="60"/>
      <c r="D32"/>
      <c r="E32"/>
      <c r="F32" s="17"/>
      <c r="G32"/>
      <c r="H32"/>
      <c r="I32" s="17"/>
      <c r="J32"/>
      <c r="K32"/>
      <c r="L32" s="17"/>
      <c r="M32"/>
      <c r="N32"/>
      <c r="O32" s="17"/>
      <c r="P32" s="13"/>
    </row>
    <row r="33" spans="1:16" x14ac:dyDescent="0.2">
      <c r="A33" s="14" t="s">
        <v>39</v>
      </c>
      <c r="B33"/>
      <c r="C33" s="60"/>
      <c r="D33"/>
      <c r="E33"/>
      <c r="F33" s="17"/>
      <c r="G33"/>
      <c r="H33"/>
      <c r="I33" s="17"/>
      <c r="J33"/>
      <c r="K33"/>
      <c r="L33" s="17"/>
      <c r="M33"/>
      <c r="N33"/>
      <c r="O33" s="17"/>
      <c r="P33" s="13"/>
    </row>
    <row r="34" spans="1:16" x14ac:dyDescent="0.2">
      <c r="A34" s="15" t="s">
        <v>40</v>
      </c>
      <c r="B34" s="16">
        <v>1</v>
      </c>
      <c r="C34" s="57" t="s">
        <v>87</v>
      </c>
      <c r="D34" s="58">
        <v>517</v>
      </c>
      <c r="E34" s="16">
        <v>1.2143756266699</v>
      </c>
      <c r="F34" s="17">
        <v>0.54145952106806505</v>
      </c>
      <c r="G34" s="58">
        <v>83</v>
      </c>
      <c r="H34" s="16">
        <v>1.4768195713888701</v>
      </c>
      <c r="I34" s="17">
        <v>0.127949838603891</v>
      </c>
      <c r="J34" s="58">
        <v>241</v>
      </c>
      <c r="K34" s="16">
        <v>1.7785490930750101</v>
      </c>
      <c r="L34" s="17">
        <v>8.6324997159169498E-2</v>
      </c>
      <c r="M34" s="58">
        <v>47</v>
      </c>
      <c r="N34" s="16">
        <v>1.6468391156495901</v>
      </c>
      <c r="O34" s="17">
        <v>0.119067358897558</v>
      </c>
      <c r="P34" s="59">
        <v>43</v>
      </c>
    </row>
    <row r="35" spans="1:16" x14ac:dyDescent="0.2">
      <c r="A35" s="15" t="s">
        <v>41</v>
      </c>
      <c r="B35" s="16">
        <v>1</v>
      </c>
      <c r="C35" s="57" t="s">
        <v>87</v>
      </c>
      <c r="D35" s="58">
        <v>164</v>
      </c>
      <c r="E35" s="16">
        <v>1.94976766385619</v>
      </c>
      <c r="F35" s="17">
        <v>2.55091070308597E-2</v>
      </c>
      <c r="G35" s="58">
        <v>141</v>
      </c>
      <c r="H35" s="16">
        <v>1.8706948611607801</v>
      </c>
      <c r="I35" s="17">
        <v>4.8240120269361003E-2</v>
      </c>
      <c r="J35" s="58">
        <v>220</v>
      </c>
      <c r="K35" s="16">
        <v>2.7475462955370298</v>
      </c>
      <c r="L35" s="17">
        <v>6.7815037097500603E-3</v>
      </c>
      <c r="M35" s="58">
        <v>64</v>
      </c>
      <c r="N35" s="16">
        <v>4.9695685553625903</v>
      </c>
      <c r="O35" s="17">
        <v>3.2324845501729998E-4</v>
      </c>
      <c r="P35" s="59">
        <v>92</v>
      </c>
    </row>
    <row r="36" spans="1:16" x14ac:dyDescent="0.2">
      <c r="A36" s="15" t="s">
        <v>42</v>
      </c>
      <c r="B36" s="16">
        <v>1</v>
      </c>
      <c r="C36" s="57" t="s">
        <v>87</v>
      </c>
      <c r="D36" s="58">
        <v>154</v>
      </c>
      <c r="E36" s="16">
        <v>1.3038064591747001</v>
      </c>
      <c r="F36" s="17">
        <v>0.45381622710693098</v>
      </c>
      <c r="G36" s="58">
        <v>139</v>
      </c>
      <c r="H36" s="16">
        <v>1.6206484866538</v>
      </c>
      <c r="I36" s="17">
        <v>0.20671160379533099</v>
      </c>
      <c r="J36" s="58">
        <v>140</v>
      </c>
      <c r="K36" s="16">
        <v>1.8998776660168899</v>
      </c>
      <c r="L36" s="17">
        <v>0.22874820060238599</v>
      </c>
      <c r="M36" s="58">
        <v>42</v>
      </c>
      <c r="N36" s="16">
        <v>4.2115246915902</v>
      </c>
      <c r="O36" s="17">
        <v>1.21662230923181E-3</v>
      </c>
      <c r="P36" s="59">
        <v>57</v>
      </c>
    </row>
    <row r="37" spans="1:16" x14ac:dyDescent="0.2">
      <c r="A37" s="15" t="s">
        <v>43</v>
      </c>
      <c r="B37" s="16">
        <v>1</v>
      </c>
      <c r="C37" s="57" t="s">
        <v>87</v>
      </c>
      <c r="D37" s="58">
        <v>318</v>
      </c>
      <c r="E37" s="16">
        <v>1.9154522759396999</v>
      </c>
      <c r="F37" s="17">
        <v>2.3992487311414099E-2</v>
      </c>
      <c r="G37" s="58">
        <v>280</v>
      </c>
      <c r="H37" s="16">
        <v>1.8559645183734299</v>
      </c>
      <c r="I37" s="17">
        <v>4.2515195260465197E-2</v>
      </c>
      <c r="J37" s="58">
        <v>360</v>
      </c>
      <c r="K37" s="16">
        <v>2.70562053114877</v>
      </c>
      <c r="L37" s="17">
        <v>5.6597705279597399E-3</v>
      </c>
      <c r="M37" s="58">
        <v>106</v>
      </c>
      <c r="N37" s="16">
        <v>4.9364622803251201</v>
      </c>
      <c r="O37" s="17">
        <v>2.2825544030702401E-4</v>
      </c>
      <c r="P37" s="59">
        <v>149</v>
      </c>
    </row>
    <row r="38" spans="1:16" x14ac:dyDescent="0.2">
      <c r="A38" s="20"/>
      <c r="B38"/>
      <c r="C38" s="60"/>
      <c r="D38"/>
      <c r="E38"/>
      <c r="F38" s="17"/>
      <c r="G38"/>
      <c r="H38"/>
      <c r="I38" s="17"/>
      <c r="J38"/>
      <c r="K38"/>
      <c r="L38" s="17"/>
      <c r="M38"/>
      <c r="N38"/>
      <c r="O38" s="17"/>
      <c r="P38" s="13"/>
    </row>
    <row r="39" spans="1:16" x14ac:dyDescent="0.2">
      <c r="A39" s="14" t="s">
        <v>44</v>
      </c>
      <c r="B39" s="64">
        <v>1</v>
      </c>
      <c r="C39" s="213" t="s">
        <v>87</v>
      </c>
      <c r="D39" s="219">
        <v>11720</v>
      </c>
      <c r="E39" s="64">
        <v>1.28781991282126</v>
      </c>
      <c r="F39" s="125">
        <v>4.9863167752572901E-6</v>
      </c>
      <c r="G39" s="219">
        <v>6601</v>
      </c>
      <c r="H39" s="64">
        <v>1.5835878103338099</v>
      </c>
      <c r="I39" s="125">
        <v>3.1019631308026899E-13</v>
      </c>
      <c r="J39" s="219">
        <v>6948</v>
      </c>
      <c r="K39" s="64">
        <v>1.52947497303511</v>
      </c>
      <c r="L39" s="125">
        <v>1.2534522308982299E-9</v>
      </c>
      <c r="M39" s="219">
        <v>1761</v>
      </c>
      <c r="N39" s="64">
        <v>2.7294846214371198</v>
      </c>
      <c r="O39" s="125">
        <v>0</v>
      </c>
      <c r="P39" s="190">
        <v>1659</v>
      </c>
    </row>
    <row r="40" spans="1:16" x14ac:dyDescent="0.2">
      <c r="A40" s="31"/>
      <c r="B40" s="220"/>
      <c r="C40" s="214"/>
      <c r="D40" s="122"/>
      <c r="E40" s="122"/>
      <c r="F40" s="221"/>
      <c r="G40" s="122"/>
      <c r="H40" s="220"/>
      <c r="I40" s="221"/>
      <c r="J40" s="122"/>
      <c r="K40" s="122"/>
      <c r="L40" s="221"/>
      <c r="M40" s="122"/>
      <c r="N40" s="222"/>
      <c r="O40" s="221"/>
      <c r="P40" s="48"/>
    </row>
    <row r="41" spans="1:16" x14ac:dyDescent="0.2">
      <c r="A41" s="25" t="s">
        <v>45</v>
      </c>
      <c r="B41" s="7"/>
      <c r="C41" s="65"/>
      <c r="D41" s="7"/>
      <c r="E41" s="7"/>
      <c r="F41" s="217"/>
      <c r="G41" s="7"/>
      <c r="H41" s="7"/>
      <c r="I41" s="217"/>
      <c r="J41" s="7"/>
      <c r="K41" s="7"/>
      <c r="L41" s="217"/>
      <c r="M41" s="7"/>
      <c r="N41" s="7"/>
      <c r="O41" s="217"/>
      <c r="P41" s="13"/>
    </row>
    <row r="42" spans="1:16" ht="12.75" customHeight="1" x14ac:dyDescent="0.2">
      <c r="A42" s="15" t="s">
        <v>68</v>
      </c>
      <c r="B42" s="27">
        <v>1</v>
      </c>
      <c r="C42" s="213" t="s">
        <v>87</v>
      </c>
      <c r="D42" s="218">
        <v>284</v>
      </c>
      <c r="E42" s="27">
        <v>0.99593841587830401</v>
      </c>
      <c r="F42" s="217">
        <v>0.99175339551333797</v>
      </c>
      <c r="G42" s="218">
        <v>66</v>
      </c>
      <c r="H42" s="27">
        <v>1.3323617749100101</v>
      </c>
      <c r="I42" s="217">
        <v>0.39908133874754198</v>
      </c>
      <c r="J42" s="218">
        <v>156</v>
      </c>
      <c r="K42" s="27">
        <v>0.90939668005662899</v>
      </c>
      <c r="L42" s="217">
        <v>0.76987326268558398</v>
      </c>
      <c r="M42" s="218">
        <v>75</v>
      </c>
      <c r="N42" s="27">
        <v>0.86731205124523403</v>
      </c>
      <c r="O42" s="217">
        <v>0.60618238874970898</v>
      </c>
      <c r="P42" s="59">
        <v>69</v>
      </c>
    </row>
    <row r="43" spans="1:16" ht="12.75" customHeight="1" x14ac:dyDescent="0.2">
      <c r="A43" s="26" t="s">
        <v>316</v>
      </c>
      <c r="B43" s="117">
        <v>1</v>
      </c>
      <c r="C43" s="61" t="s">
        <v>87</v>
      </c>
      <c r="D43" s="75">
        <v>553</v>
      </c>
      <c r="E43" s="117">
        <v>1.2732439645260001</v>
      </c>
      <c r="F43" s="23">
        <v>0.41223896075390098</v>
      </c>
      <c r="G43" s="75">
        <v>246</v>
      </c>
      <c r="H43" s="117">
        <v>1.33113411295708</v>
      </c>
      <c r="I43" s="23">
        <v>0.35925219188716501</v>
      </c>
      <c r="J43" s="75">
        <v>290</v>
      </c>
      <c r="K43" s="117">
        <v>1.1177826565220501</v>
      </c>
      <c r="L43" s="23">
        <v>0.74684465421178003</v>
      </c>
      <c r="M43" s="75">
        <v>76</v>
      </c>
      <c r="N43" s="117">
        <v>1.7797597038761599</v>
      </c>
      <c r="O43" s="23">
        <v>3.4009659337991001E-2</v>
      </c>
      <c r="P43" s="66">
        <v>71</v>
      </c>
    </row>
    <row r="44" spans="1:16" ht="93" customHeight="1" x14ac:dyDescent="0.2">
      <c r="A44" s="252" t="s">
        <v>47</v>
      </c>
      <c r="B44" s="252"/>
      <c r="C44" s="252"/>
      <c r="D44" s="252"/>
      <c r="E44" s="252"/>
      <c r="F44" s="252"/>
      <c r="G44" s="252"/>
      <c r="H44" s="252"/>
      <c r="I44" s="252"/>
      <c r="J44" s="252"/>
      <c r="K44" s="252"/>
      <c r="L44" s="252"/>
      <c r="M44" s="252"/>
      <c r="N44" s="252"/>
      <c r="O44" s="252"/>
      <c r="P44" s="252"/>
    </row>
    <row r="45" spans="1:16" ht="65.25" customHeight="1" x14ac:dyDescent="0.2">
      <c r="A45" s="252" t="s">
        <v>317</v>
      </c>
      <c r="B45" s="252"/>
      <c r="C45" s="252"/>
      <c r="D45" s="252"/>
      <c r="E45" s="252"/>
      <c r="F45" s="252"/>
      <c r="G45" s="252"/>
      <c r="H45" s="252"/>
      <c r="I45" s="252"/>
      <c r="J45" s="252"/>
      <c r="K45" s="252"/>
      <c r="L45" s="252"/>
      <c r="M45" s="252"/>
      <c r="N45" s="252"/>
      <c r="O45" s="252"/>
      <c r="P45" s="252"/>
    </row>
    <row r="46" spans="1:16" ht="12.75" customHeight="1" x14ac:dyDescent="0.2">
      <c r="A46" s="28" t="s">
        <v>88</v>
      </c>
      <c r="B46" s="32"/>
      <c r="C46" s="32"/>
      <c r="D46" s="32"/>
      <c r="E46" s="32"/>
      <c r="F46" s="32"/>
      <c r="G46" s="32"/>
      <c r="H46" s="32"/>
      <c r="I46" s="32"/>
      <c r="J46" s="32"/>
      <c r="K46" s="32"/>
      <c r="L46" s="32"/>
      <c r="M46" s="32"/>
      <c r="N46" s="32"/>
      <c r="O46" s="32"/>
      <c r="P46" s="32"/>
    </row>
    <row r="47" spans="1:16" ht="12.75" customHeight="1" x14ac:dyDescent="0.2">
      <c r="A47" s="28" t="s">
        <v>48</v>
      </c>
      <c r="B47" s="67"/>
      <c r="C47" s="67"/>
      <c r="D47" s="67"/>
      <c r="E47" s="67"/>
      <c r="F47" s="68"/>
      <c r="G47" s="68"/>
      <c r="H47" s="68"/>
      <c r="I47" s="68"/>
      <c r="J47" s="68"/>
      <c r="K47" s="68"/>
      <c r="L47" s="68"/>
      <c r="M47" s="68"/>
      <c r="N47" s="68"/>
      <c r="O47" s="68"/>
      <c r="P47" s="68"/>
    </row>
    <row r="48" spans="1:16" x14ac:dyDescent="0.2">
      <c r="B48" s="67"/>
      <c r="C48" s="67"/>
      <c r="D48" s="67"/>
      <c r="E48" s="67"/>
      <c r="F48" s="68"/>
      <c r="G48" s="68"/>
      <c r="H48" s="68"/>
      <c r="I48" s="68"/>
      <c r="J48" s="68"/>
      <c r="K48" s="68"/>
      <c r="L48" s="68"/>
      <c r="M48" s="68"/>
      <c r="N48" s="68"/>
      <c r="O48" s="68"/>
      <c r="P48" s="68"/>
    </row>
    <row r="49" spans="1:16" x14ac:dyDescent="0.2">
      <c r="A49"/>
      <c r="B49"/>
      <c r="C49"/>
      <c r="D49"/>
      <c r="E49"/>
      <c r="F49"/>
      <c r="G49"/>
      <c r="H49"/>
      <c r="I49"/>
      <c r="J49"/>
      <c r="K49"/>
      <c r="L49"/>
      <c r="M49"/>
      <c r="N49"/>
      <c r="O49"/>
      <c r="P49"/>
    </row>
    <row r="50" spans="1:16" x14ac:dyDescent="0.2">
      <c r="A50" s="28"/>
      <c r="B50" s="69"/>
      <c r="C50"/>
      <c r="D50"/>
      <c r="E50"/>
      <c r="F50"/>
      <c r="G50"/>
      <c r="H50"/>
      <c r="I50"/>
      <c r="J50"/>
      <c r="K50"/>
      <c r="L50"/>
      <c r="M50"/>
      <c r="N50"/>
      <c r="O50"/>
      <c r="P50"/>
    </row>
    <row r="51" spans="1:16" x14ac:dyDescent="0.2">
      <c r="A51"/>
      <c r="B51"/>
      <c r="C51"/>
      <c r="D51"/>
      <c r="E51"/>
      <c r="F51"/>
      <c r="G51"/>
      <c r="H51"/>
      <c r="I51"/>
      <c r="J51"/>
      <c r="K51"/>
      <c r="L51"/>
      <c r="M51"/>
      <c r="N51"/>
      <c r="O51"/>
      <c r="P51"/>
    </row>
    <row r="52" spans="1:16" x14ac:dyDescent="0.2">
      <c r="A52"/>
      <c r="B52"/>
      <c r="C52"/>
      <c r="D52"/>
      <c r="E52"/>
      <c r="F52"/>
      <c r="G52"/>
      <c r="H52"/>
      <c r="I52"/>
      <c r="J52"/>
      <c r="K52"/>
      <c r="L52"/>
      <c r="M52"/>
      <c r="N52"/>
      <c r="O52"/>
      <c r="P52"/>
    </row>
    <row r="53" spans="1:16" x14ac:dyDescent="0.2">
      <c r="A53"/>
      <c r="B53"/>
      <c r="C53"/>
      <c r="D53"/>
      <c r="E53"/>
      <c r="F53"/>
      <c r="G53"/>
      <c r="H53"/>
      <c r="I53"/>
      <c r="J53"/>
      <c r="K53"/>
      <c r="L53"/>
      <c r="M53"/>
      <c r="N53"/>
      <c r="O53"/>
      <c r="P53"/>
    </row>
    <row r="54" spans="1:16" x14ac:dyDescent="0.2">
      <c r="A54"/>
      <c r="B54"/>
      <c r="C54"/>
      <c r="D54"/>
      <c r="E54"/>
      <c r="F54"/>
      <c r="G54"/>
      <c r="H54"/>
      <c r="I54"/>
      <c r="J54"/>
      <c r="K54"/>
      <c r="L54"/>
      <c r="M54"/>
      <c r="N54"/>
      <c r="O54"/>
      <c r="P54"/>
    </row>
    <row r="55" spans="1:16" x14ac:dyDescent="0.2">
      <c r="A55"/>
      <c r="B55"/>
      <c r="C55"/>
      <c r="D55"/>
      <c r="E55"/>
      <c r="F55"/>
      <c r="G55"/>
      <c r="H55"/>
      <c r="I55"/>
      <c r="J55"/>
      <c r="K55"/>
      <c r="L55"/>
      <c r="M55"/>
      <c r="N55"/>
      <c r="O55"/>
      <c r="P55"/>
    </row>
    <row r="56" spans="1:16" x14ac:dyDescent="0.2">
      <c r="A56"/>
      <c r="B56"/>
      <c r="C56"/>
      <c r="D56"/>
      <c r="E56"/>
      <c r="F56"/>
      <c r="G56"/>
      <c r="H56"/>
      <c r="I56"/>
      <c r="J56"/>
      <c r="K56"/>
      <c r="L56"/>
      <c r="M56"/>
      <c r="N56"/>
      <c r="O56"/>
      <c r="P56"/>
    </row>
  </sheetData>
  <mergeCells count="8">
    <mergeCell ref="A45:P45"/>
    <mergeCell ref="A44:P44"/>
    <mergeCell ref="A2:P4"/>
    <mergeCell ref="B8:D8"/>
    <mergeCell ref="E8:G8"/>
    <mergeCell ref="H8:J8"/>
    <mergeCell ref="K8:M8"/>
    <mergeCell ref="N8:P8"/>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92D050"/>
  </sheetPr>
  <dimension ref="A1:Q54"/>
  <sheetViews>
    <sheetView zoomScaleNormal="100" workbookViewId="0">
      <selection activeCell="N17" sqref="N17"/>
    </sheetView>
  </sheetViews>
  <sheetFormatPr defaultRowHeight="12.75" x14ac:dyDescent="0.2"/>
  <cols>
    <col min="1" max="1" width="16.7109375" style="1" customWidth="1"/>
    <col min="2" max="2" width="4.42578125" style="1" customWidth="1"/>
    <col min="3" max="3" width="3.5703125" style="1" customWidth="1"/>
    <col min="4" max="4" width="5" style="1" customWidth="1"/>
    <col min="5" max="5" width="4.42578125" style="1" customWidth="1"/>
    <col min="6" max="6" width="5.7109375" style="1" bestFit="1" customWidth="1"/>
    <col min="7" max="7" width="4.42578125" style="1" customWidth="1"/>
    <col min="8" max="8" width="4.85546875" style="1" customWidth="1"/>
    <col min="9" max="9" width="5.42578125" style="1" bestFit="1" customWidth="1"/>
    <col min="10" max="11" width="4.42578125" style="1" customWidth="1"/>
    <col min="12" max="12" width="5.42578125" style="1" bestFit="1" customWidth="1"/>
    <col min="13" max="14" width="4.42578125" style="1" customWidth="1"/>
    <col min="15" max="15" width="5.42578125" style="1" bestFit="1" customWidth="1"/>
    <col min="16" max="16" width="4.42578125" style="1" customWidth="1"/>
    <col min="17" max="16384" width="9.140625" style="1"/>
  </cols>
  <sheetData>
    <row r="1" spans="1:16" x14ac:dyDescent="0.2">
      <c r="A1" s="2" t="s">
        <v>89</v>
      </c>
      <c r="B1" s="2"/>
      <c r="C1" s="2"/>
      <c r="D1" s="2"/>
      <c r="E1" s="2"/>
      <c r="F1" s="2"/>
      <c r="G1" s="2"/>
      <c r="H1" s="2"/>
      <c r="I1" s="2"/>
      <c r="J1" s="2"/>
      <c r="K1" s="2"/>
      <c r="L1" s="2"/>
      <c r="M1" s="2"/>
      <c r="N1" s="2"/>
      <c r="O1" s="2"/>
      <c r="P1" s="2"/>
    </row>
    <row r="2" spans="1:16" ht="12.75" customHeight="1" x14ac:dyDescent="0.2">
      <c r="A2" s="249" t="s">
        <v>90</v>
      </c>
      <c r="B2" s="249"/>
      <c r="C2" s="249"/>
      <c r="D2" s="249"/>
      <c r="E2" s="249"/>
      <c r="F2" s="249"/>
      <c r="G2" s="249"/>
      <c r="H2" s="249"/>
      <c r="I2" s="249"/>
      <c r="J2" s="249"/>
      <c r="K2" s="249"/>
      <c r="L2" s="249"/>
      <c r="M2" s="249"/>
      <c r="N2" s="249"/>
      <c r="O2" s="249"/>
      <c r="P2" s="249"/>
    </row>
    <row r="3" spans="1:16" x14ac:dyDescent="0.2">
      <c r="A3" s="249"/>
      <c r="B3" s="249"/>
      <c r="C3" s="249"/>
      <c r="D3" s="249"/>
      <c r="E3" s="249"/>
      <c r="F3" s="249"/>
      <c r="G3" s="249"/>
      <c r="H3" s="249"/>
      <c r="I3" s="249"/>
      <c r="J3" s="249"/>
      <c r="K3" s="249"/>
      <c r="L3" s="249"/>
      <c r="M3" s="249"/>
      <c r="N3" s="249"/>
      <c r="O3" s="249"/>
      <c r="P3" s="249"/>
    </row>
    <row r="4" spans="1:16" x14ac:dyDescent="0.2">
      <c r="A4" s="249"/>
      <c r="B4" s="249"/>
      <c r="C4" s="249"/>
      <c r="D4" s="249"/>
      <c r="E4" s="249"/>
      <c r="F4" s="249"/>
      <c r="G4" s="249"/>
      <c r="H4" s="249"/>
      <c r="I4" s="249"/>
      <c r="J4" s="249"/>
      <c r="K4" s="249"/>
      <c r="L4" s="249"/>
      <c r="M4" s="249"/>
      <c r="N4" s="249"/>
      <c r="O4" s="249"/>
      <c r="P4" s="249"/>
    </row>
    <row r="5" spans="1:16" x14ac:dyDescent="0.2">
      <c r="A5" s="30"/>
      <c r="B5" s="30"/>
      <c r="C5" s="30"/>
      <c r="D5" s="30"/>
      <c r="E5" s="30"/>
      <c r="F5" s="30"/>
      <c r="G5" s="30"/>
      <c r="H5" s="30"/>
      <c r="I5" s="30"/>
      <c r="J5" s="30"/>
      <c r="K5" s="30"/>
      <c r="L5" s="30"/>
      <c r="M5" s="30"/>
      <c r="N5" s="30"/>
      <c r="O5" s="30"/>
      <c r="P5" s="30"/>
    </row>
    <row r="6" spans="1:16" ht="15" customHeight="1" x14ac:dyDescent="0.25">
      <c r="A6" s="5"/>
      <c r="B6" s="6"/>
      <c r="C6" s="6"/>
      <c r="D6" s="6"/>
      <c r="E6" s="6"/>
      <c r="F6" s="6"/>
      <c r="G6" s="6"/>
      <c r="H6" s="6"/>
      <c r="I6" s="6"/>
      <c r="J6" s="6"/>
      <c r="K6" s="6"/>
      <c r="L6" s="6"/>
      <c r="M6" s="6"/>
      <c r="N6" s="6"/>
      <c r="O6" s="6"/>
      <c r="P6" s="6"/>
    </row>
    <row r="7" spans="1:16" ht="15" customHeight="1" x14ac:dyDescent="0.25">
      <c r="A7" s="5"/>
      <c r="B7"/>
      <c r="C7"/>
      <c r="D7"/>
      <c r="E7"/>
      <c r="F7"/>
      <c r="G7"/>
      <c r="H7"/>
      <c r="I7"/>
      <c r="J7"/>
      <c r="K7"/>
      <c r="L7"/>
      <c r="M7"/>
      <c r="N7"/>
      <c r="O7"/>
      <c r="P7"/>
    </row>
    <row r="8" spans="1:16" ht="123.75" customHeight="1" x14ac:dyDescent="0.2">
      <c r="A8"/>
      <c r="B8" s="278" t="s">
        <v>80</v>
      </c>
      <c r="C8" s="279"/>
      <c r="D8" s="280"/>
      <c r="E8" s="278" t="s">
        <v>81</v>
      </c>
      <c r="F8" s="279"/>
      <c r="G8" s="280"/>
      <c r="H8" s="278" t="s">
        <v>82</v>
      </c>
      <c r="I8" s="279"/>
      <c r="J8" s="280"/>
      <c r="K8" s="278" t="s">
        <v>83</v>
      </c>
      <c r="L8" s="279"/>
      <c r="M8" s="280"/>
      <c r="N8" s="278" t="s">
        <v>84</v>
      </c>
      <c r="O8" s="279"/>
      <c r="P8" s="280"/>
    </row>
    <row r="9" spans="1:16"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56" t="s">
        <v>86</v>
      </c>
      <c r="N9" s="9" t="s">
        <v>85</v>
      </c>
      <c r="O9" s="56" t="s">
        <v>15</v>
      </c>
      <c r="P9" s="10" t="s">
        <v>86</v>
      </c>
    </row>
    <row r="10" spans="1:16" x14ac:dyDescent="0.2">
      <c r="A10" s="12" t="s">
        <v>16</v>
      </c>
      <c r="B10" s="36"/>
      <c r="C10" s="36"/>
      <c r="D10"/>
      <c r="E10" s="36"/>
      <c r="F10" s="36"/>
      <c r="G10"/>
      <c r="H10" s="36"/>
      <c r="I10" s="36"/>
      <c r="J10"/>
      <c r="K10" s="36"/>
      <c r="L10" s="36"/>
      <c r="M10"/>
      <c r="N10" s="36"/>
      <c r="O10" s="36"/>
      <c r="P10" s="13"/>
    </row>
    <row r="11" spans="1:16" x14ac:dyDescent="0.2">
      <c r="A11" s="14" t="s">
        <v>17</v>
      </c>
      <c r="B11"/>
      <c r="C11"/>
      <c r="D11"/>
      <c r="E11"/>
      <c r="F11"/>
      <c r="G11"/>
      <c r="H11"/>
      <c r="I11"/>
      <c r="J11"/>
      <c r="K11"/>
      <c r="L11"/>
      <c r="M11"/>
      <c r="N11"/>
      <c r="O11"/>
      <c r="P11" s="13"/>
    </row>
    <row r="12" spans="1:16" x14ac:dyDescent="0.2">
      <c r="A12" s="15" t="s">
        <v>18</v>
      </c>
      <c r="B12" s="16">
        <v>1</v>
      </c>
      <c r="C12" s="57" t="s">
        <v>87</v>
      </c>
      <c r="D12" s="58">
        <v>149</v>
      </c>
      <c r="E12" s="16">
        <v>0.91723067916002898</v>
      </c>
      <c r="F12" s="17">
        <v>0.79560809960812096</v>
      </c>
      <c r="G12" s="58">
        <v>286</v>
      </c>
      <c r="H12" s="16">
        <v>0.97244887710998895</v>
      </c>
      <c r="I12" s="17">
        <v>0.93381078438129905</v>
      </c>
      <c r="J12" s="58">
        <v>322</v>
      </c>
      <c r="K12" s="16">
        <v>0.95997653872039501</v>
      </c>
      <c r="L12" s="17">
        <v>0.92217225337789799</v>
      </c>
      <c r="M12" s="58">
        <v>46</v>
      </c>
      <c r="N12" s="16">
        <v>1.3259950617598399</v>
      </c>
      <c r="O12" s="17">
        <v>0.54981800725910002</v>
      </c>
      <c r="P12" s="59">
        <v>47</v>
      </c>
    </row>
    <row r="13" spans="1:16" ht="12.75" customHeight="1" x14ac:dyDescent="0.2">
      <c r="A13" s="15" t="s">
        <v>19</v>
      </c>
      <c r="B13" s="16">
        <v>1</v>
      </c>
      <c r="C13" s="57" t="s">
        <v>87</v>
      </c>
      <c r="D13" s="58">
        <v>274</v>
      </c>
      <c r="E13" s="16">
        <v>1.6984224063486</v>
      </c>
      <c r="F13" s="17">
        <v>9.0475058525044894E-2</v>
      </c>
      <c r="G13" s="58">
        <v>209</v>
      </c>
      <c r="H13" s="16">
        <v>2.4991397251561902</v>
      </c>
      <c r="I13" s="17">
        <v>3.3315887019447201E-3</v>
      </c>
      <c r="J13" s="58">
        <v>330</v>
      </c>
      <c r="K13" s="16">
        <v>1.3161076357986301</v>
      </c>
      <c r="L13" s="17">
        <v>0.42125586478406202</v>
      </c>
      <c r="M13" s="58">
        <v>54</v>
      </c>
      <c r="N13" s="16" t="s">
        <v>30</v>
      </c>
      <c r="O13" s="16" t="s">
        <v>30</v>
      </c>
      <c r="P13" s="59">
        <v>25</v>
      </c>
    </row>
    <row r="14" spans="1:16" x14ac:dyDescent="0.2">
      <c r="A14" s="15" t="s">
        <v>20</v>
      </c>
      <c r="B14" s="16">
        <v>1</v>
      </c>
      <c r="C14" s="57" t="s">
        <v>87</v>
      </c>
      <c r="D14" s="58">
        <v>1388</v>
      </c>
      <c r="E14" s="16">
        <v>1.2793475920188</v>
      </c>
      <c r="F14" s="17">
        <v>6.5113012725367597E-2</v>
      </c>
      <c r="G14" s="58">
        <v>1468</v>
      </c>
      <c r="H14" s="16">
        <v>2.06795099016496</v>
      </c>
      <c r="I14" s="17">
        <v>2.35026211274914E-5</v>
      </c>
      <c r="J14" s="58">
        <v>1295</v>
      </c>
      <c r="K14" s="16">
        <v>2.36891705156836</v>
      </c>
      <c r="L14" s="17">
        <v>1.4356348718964601E-3</v>
      </c>
      <c r="M14" s="58">
        <v>278</v>
      </c>
      <c r="N14" s="16">
        <v>6.23888668430323</v>
      </c>
      <c r="O14" s="17">
        <v>5.8043529760354298E-8</v>
      </c>
      <c r="P14" s="59">
        <v>221</v>
      </c>
    </row>
    <row r="15" spans="1:16" x14ac:dyDescent="0.2">
      <c r="A15" s="15" t="s">
        <v>21</v>
      </c>
      <c r="B15" s="16">
        <v>1</v>
      </c>
      <c r="C15" s="57" t="s">
        <v>87</v>
      </c>
      <c r="D15" s="58">
        <v>845</v>
      </c>
      <c r="E15" s="16">
        <v>1.28911127824003</v>
      </c>
      <c r="F15" s="17">
        <v>0.436152063681913</v>
      </c>
      <c r="G15" s="58">
        <v>247</v>
      </c>
      <c r="H15" s="16">
        <v>1.2859406889666301</v>
      </c>
      <c r="I15" s="17">
        <v>0.43999004648941797</v>
      </c>
      <c r="J15" s="58">
        <v>264</v>
      </c>
      <c r="K15" s="16">
        <v>2.56721630266092</v>
      </c>
      <c r="L15" s="17">
        <v>4.40655734008919E-2</v>
      </c>
      <c r="M15" s="58">
        <v>61</v>
      </c>
      <c r="N15" s="16">
        <v>6.0370320767522703</v>
      </c>
      <c r="O15" s="17">
        <v>6.6489804249816303E-3</v>
      </c>
      <c r="P15" s="59">
        <v>60</v>
      </c>
    </row>
    <row r="16" spans="1:16" x14ac:dyDescent="0.2">
      <c r="A16" s="15" t="s">
        <v>22</v>
      </c>
      <c r="B16" s="16">
        <v>1</v>
      </c>
      <c r="C16" s="57" t="s">
        <v>87</v>
      </c>
      <c r="D16" s="58">
        <v>381</v>
      </c>
      <c r="E16" s="16">
        <v>1.1054100117469501</v>
      </c>
      <c r="F16" s="17">
        <v>0.55702294805978103</v>
      </c>
      <c r="G16" s="58">
        <v>412</v>
      </c>
      <c r="H16" s="16">
        <v>0.76552137067276305</v>
      </c>
      <c r="I16" s="17">
        <v>0.30204665044033202</v>
      </c>
      <c r="J16" s="58">
        <v>185</v>
      </c>
      <c r="K16" s="16">
        <v>1.6535487728666101</v>
      </c>
      <c r="L16" s="17">
        <v>0.13130680469758499</v>
      </c>
      <c r="M16" s="58">
        <v>62</v>
      </c>
      <c r="N16" s="16" t="s">
        <v>30</v>
      </c>
      <c r="O16" s="16" t="s">
        <v>30</v>
      </c>
      <c r="P16" s="59">
        <v>28</v>
      </c>
    </row>
    <row r="17" spans="1:16" x14ac:dyDescent="0.2">
      <c r="A17" s="15" t="s">
        <v>23</v>
      </c>
      <c r="B17" s="16">
        <v>1</v>
      </c>
      <c r="C17" s="57" t="s">
        <v>87</v>
      </c>
      <c r="D17" s="58">
        <v>600</v>
      </c>
      <c r="E17" s="16">
        <v>0.82636623750974403</v>
      </c>
      <c r="F17" s="17">
        <v>0.30451557082960401</v>
      </c>
      <c r="G17" s="58">
        <v>285</v>
      </c>
      <c r="H17" s="16">
        <v>1.68604559517019</v>
      </c>
      <c r="I17" s="17">
        <v>9.2389718326986205E-3</v>
      </c>
      <c r="J17" s="58">
        <v>324</v>
      </c>
      <c r="K17" s="16">
        <v>2.4790738329034401</v>
      </c>
      <c r="L17" s="17">
        <v>1.03740192378687E-3</v>
      </c>
      <c r="M17" s="58">
        <v>83</v>
      </c>
      <c r="N17" s="16">
        <v>2.29041687361658</v>
      </c>
      <c r="O17" s="17">
        <v>9.6136388568817104E-3</v>
      </c>
      <c r="P17" s="59">
        <v>52</v>
      </c>
    </row>
    <row r="18" spans="1:16" x14ac:dyDescent="0.2">
      <c r="A18" s="15" t="s">
        <v>24</v>
      </c>
      <c r="B18" s="16">
        <v>1</v>
      </c>
      <c r="C18" s="57" t="s">
        <v>87</v>
      </c>
      <c r="D18" s="58">
        <v>425</v>
      </c>
      <c r="E18" s="16">
        <v>0.81861114383732902</v>
      </c>
      <c r="F18" s="17">
        <v>0.36700409128034001</v>
      </c>
      <c r="G18" s="58">
        <v>180</v>
      </c>
      <c r="H18" s="16">
        <v>1.64075233017638</v>
      </c>
      <c r="I18" s="17">
        <v>1.6741117639658101E-2</v>
      </c>
      <c r="J18" s="58">
        <v>192</v>
      </c>
      <c r="K18" s="16">
        <v>1.51291036116289</v>
      </c>
      <c r="L18" s="17">
        <v>0.14467995193913999</v>
      </c>
      <c r="M18" s="58">
        <v>70</v>
      </c>
      <c r="N18" s="16" t="s">
        <v>30</v>
      </c>
      <c r="O18" s="16" t="s">
        <v>30</v>
      </c>
      <c r="P18" s="59">
        <v>28</v>
      </c>
    </row>
    <row r="19" spans="1:16" x14ac:dyDescent="0.2">
      <c r="A19" s="15" t="s">
        <v>25</v>
      </c>
      <c r="B19" s="16">
        <v>1</v>
      </c>
      <c r="C19" s="57" t="s">
        <v>87</v>
      </c>
      <c r="D19" s="58">
        <v>547</v>
      </c>
      <c r="E19" s="16">
        <v>5.10255404942653</v>
      </c>
      <c r="F19" s="17">
        <v>1.8012694447122599E-8</v>
      </c>
      <c r="G19" s="58">
        <v>125</v>
      </c>
      <c r="H19" s="16">
        <v>3.8837564647008498</v>
      </c>
      <c r="I19" s="17">
        <v>1.2318077846629199E-7</v>
      </c>
      <c r="J19" s="58">
        <v>246</v>
      </c>
      <c r="K19" s="16">
        <v>2.0818489921787098</v>
      </c>
      <c r="L19" s="17">
        <v>5.24497667702928E-3</v>
      </c>
      <c r="M19" s="58">
        <v>92</v>
      </c>
      <c r="N19" s="16">
        <v>5.1815010944169897</v>
      </c>
      <c r="O19" s="16">
        <v>9.7568061407926594E-8</v>
      </c>
      <c r="P19" s="59">
        <v>87</v>
      </c>
    </row>
    <row r="20" spans="1:16" x14ac:dyDescent="0.2">
      <c r="A20" s="15" t="s">
        <v>26</v>
      </c>
      <c r="B20" s="16">
        <v>1</v>
      </c>
      <c r="C20" s="57" t="s">
        <v>87</v>
      </c>
      <c r="D20" s="58">
        <v>381</v>
      </c>
      <c r="E20" s="16">
        <v>1.0242533602558701</v>
      </c>
      <c r="F20" s="17">
        <v>0.94154517251118397</v>
      </c>
      <c r="G20" s="58">
        <v>342</v>
      </c>
      <c r="H20" s="16">
        <v>2.0981770762481098</v>
      </c>
      <c r="I20" s="17">
        <v>3.8803695688257603E-2</v>
      </c>
      <c r="J20" s="58">
        <v>240</v>
      </c>
      <c r="K20" s="16">
        <v>2.1437034979969001</v>
      </c>
      <c r="L20" s="17">
        <v>1.4504311119275699E-2</v>
      </c>
      <c r="M20" s="58">
        <v>67</v>
      </c>
      <c r="N20" s="16">
        <v>5.6708967104132304</v>
      </c>
      <c r="O20" s="16">
        <v>4.2086167537083198E-3</v>
      </c>
      <c r="P20" s="59">
        <v>32</v>
      </c>
    </row>
    <row r="21" spans="1:16" x14ac:dyDescent="0.2">
      <c r="A21" s="15" t="s">
        <v>27</v>
      </c>
      <c r="B21" s="16">
        <v>1</v>
      </c>
      <c r="C21" s="57" t="s">
        <v>87</v>
      </c>
      <c r="D21" s="58">
        <v>328</v>
      </c>
      <c r="E21" s="16">
        <v>1.75789061610254</v>
      </c>
      <c r="F21" s="17">
        <v>4.4602902561669197E-2</v>
      </c>
      <c r="G21" s="58">
        <v>127</v>
      </c>
      <c r="H21" s="16">
        <v>1.4572340877438901</v>
      </c>
      <c r="I21" s="17">
        <v>0.133380132206049</v>
      </c>
      <c r="J21" s="58">
        <v>162</v>
      </c>
      <c r="K21" s="16">
        <v>1.8615547839645701</v>
      </c>
      <c r="L21" s="17">
        <v>7.0613702150706101E-2</v>
      </c>
      <c r="M21" s="58">
        <v>79</v>
      </c>
      <c r="N21" s="16">
        <v>2.29513362061655</v>
      </c>
      <c r="O21" s="17">
        <v>0.13693870410392101</v>
      </c>
      <c r="P21" s="59">
        <v>58</v>
      </c>
    </row>
    <row r="22" spans="1:16" x14ac:dyDescent="0.2">
      <c r="A22" s="15" t="s">
        <v>28</v>
      </c>
      <c r="B22" s="16">
        <v>1</v>
      </c>
      <c r="C22" s="57" t="s">
        <v>87</v>
      </c>
      <c r="D22" s="58">
        <v>283</v>
      </c>
      <c r="E22" s="16">
        <v>0.72222476487960796</v>
      </c>
      <c r="F22" s="17">
        <v>0.53141259675955599</v>
      </c>
      <c r="G22" s="58">
        <v>36</v>
      </c>
      <c r="H22" s="16">
        <v>2.7151011638523999</v>
      </c>
      <c r="I22" s="17">
        <v>1.62622722484085E-2</v>
      </c>
      <c r="J22" s="58">
        <v>123</v>
      </c>
      <c r="K22" s="16" t="s">
        <v>30</v>
      </c>
      <c r="L22" s="16" t="s">
        <v>30</v>
      </c>
      <c r="M22" s="58">
        <v>27</v>
      </c>
      <c r="N22" s="16">
        <v>8.3168497902533591</v>
      </c>
      <c r="O22" s="17">
        <v>1.8212252092890699E-3</v>
      </c>
      <c r="P22" s="59">
        <v>56</v>
      </c>
    </row>
    <row r="23" spans="1:16" x14ac:dyDescent="0.2">
      <c r="A23" s="15" t="s">
        <v>29</v>
      </c>
      <c r="B23" s="16">
        <v>1</v>
      </c>
      <c r="C23" s="57" t="s">
        <v>87</v>
      </c>
      <c r="D23" s="58">
        <v>341</v>
      </c>
      <c r="E23" s="16">
        <v>1.4466626893594601</v>
      </c>
      <c r="F23" s="17">
        <v>0.27685549271300502</v>
      </c>
      <c r="G23" s="58">
        <v>144</v>
      </c>
      <c r="H23" s="16">
        <v>2.36684775568735</v>
      </c>
      <c r="I23" s="17">
        <v>7.5687911022224198E-3</v>
      </c>
      <c r="J23" s="58">
        <v>236</v>
      </c>
      <c r="K23" s="16">
        <v>1.7447262992070001</v>
      </c>
      <c r="L23" s="17">
        <v>0.27117904699355999</v>
      </c>
      <c r="M23" s="58">
        <v>23</v>
      </c>
      <c r="N23" s="16" t="s">
        <v>30</v>
      </c>
      <c r="O23" s="16" t="s">
        <v>30</v>
      </c>
      <c r="P23" s="59">
        <v>20</v>
      </c>
    </row>
    <row r="24" spans="1:16" x14ac:dyDescent="0.2">
      <c r="A24" s="15" t="s">
        <v>31</v>
      </c>
      <c r="B24" s="16">
        <v>1</v>
      </c>
      <c r="C24" s="57" t="s">
        <v>87</v>
      </c>
      <c r="D24" s="58">
        <v>635</v>
      </c>
      <c r="E24" s="16">
        <v>1.1497378886373799</v>
      </c>
      <c r="F24" s="17">
        <v>0.55064819411761801</v>
      </c>
      <c r="G24" s="58">
        <v>121</v>
      </c>
      <c r="H24" s="16">
        <v>2.0324826496780899</v>
      </c>
      <c r="I24" s="17">
        <v>2.3564020261333E-3</v>
      </c>
      <c r="J24" s="58">
        <v>213</v>
      </c>
      <c r="K24" s="16">
        <v>0.90124560458111602</v>
      </c>
      <c r="L24" s="17">
        <v>0.68484076652887904</v>
      </c>
      <c r="M24" s="58">
        <v>71</v>
      </c>
      <c r="N24" s="16" t="s">
        <v>30</v>
      </c>
      <c r="O24" s="16" t="s">
        <v>30</v>
      </c>
      <c r="P24" s="59">
        <v>25</v>
      </c>
    </row>
    <row r="25" spans="1:16" x14ac:dyDescent="0.2">
      <c r="A25" s="15" t="s">
        <v>32</v>
      </c>
      <c r="B25" s="16">
        <v>1</v>
      </c>
      <c r="C25" s="57" t="s">
        <v>87</v>
      </c>
      <c r="D25" s="58">
        <v>256</v>
      </c>
      <c r="E25" s="16">
        <v>1.0056013532339401</v>
      </c>
      <c r="F25" s="17">
        <v>0.97753435019625001</v>
      </c>
      <c r="G25" s="58">
        <v>398</v>
      </c>
      <c r="H25" s="16">
        <v>1.5005863303434499</v>
      </c>
      <c r="I25" s="17">
        <v>0.12982539454747699</v>
      </c>
      <c r="J25" s="58">
        <v>202</v>
      </c>
      <c r="K25" s="16" t="s">
        <v>30</v>
      </c>
      <c r="L25" s="16" t="s">
        <v>30</v>
      </c>
      <c r="M25" s="58">
        <v>24</v>
      </c>
      <c r="N25" s="16" t="s">
        <v>30</v>
      </c>
      <c r="O25" s="16" t="s">
        <v>30</v>
      </c>
      <c r="P25" s="59">
        <v>8</v>
      </c>
    </row>
    <row r="26" spans="1:16" x14ac:dyDescent="0.2">
      <c r="A26" s="15" t="s">
        <v>33</v>
      </c>
      <c r="B26" s="16">
        <v>1</v>
      </c>
      <c r="C26" s="57" t="s">
        <v>87</v>
      </c>
      <c r="D26" s="58">
        <v>333</v>
      </c>
      <c r="E26" s="16">
        <v>0.96460604583154297</v>
      </c>
      <c r="F26" s="17">
        <v>0.87163619334949305</v>
      </c>
      <c r="G26" s="58">
        <v>348</v>
      </c>
      <c r="H26" s="16">
        <v>1.48258770101381</v>
      </c>
      <c r="I26" s="17">
        <v>8.3069654806463805E-2</v>
      </c>
      <c r="J26" s="58">
        <v>237</v>
      </c>
      <c r="K26" s="16" t="s">
        <v>30</v>
      </c>
      <c r="L26" s="16" t="s">
        <v>30</v>
      </c>
      <c r="M26" s="58">
        <v>28</v>
      </c>
      <c r="N26" s="16" t="s">
        <v>30</v>
      </c>
      <c r="O26" s="16" t="s">
        <v>30</v>
      </c>
      <c r="P26" s="59">
        <v>18</v>
      </c>
    </row>
    <row r="27" spans="1:16" x14ac:dyDescent="0.2">
      <c r="A27" s="15" t="s">
        <v>34</v>
      </c>
      <c r="B27" s="16">
        <v>1</v>
      </c>
      <c r="C27" s="57" t="s">
        <v>87</v>
      </c>
      <c r="D27" s="58">
        <v>1906</v>
      </c>
      <c r="E27" s="16">
        <v>1.3985693229399501</v>
      </c>
      <c r="F27" s="17">
        <v>1.8226118298691099E-2</v>
      </c>
      <c r="G27" s="58">
        <v>925</v>
      </c>
      <c r="H27" s="16">
        <v>2.4299935242016502</v>
      </c>
      <c r="I27" s="17">
        <v>8.22309953463218E-9</v>
      </c>
      <c r="J27" s="58">
        <v>964</v>
      </c>
      <c r="K27" s="16">
        <v>1.3273597013999701</v>
      </c>
      <c r="L27" s="17">
        <v>0.14556939071679001</v>
      </c>
      <c r="M27" s="58">
        <v>291</v>
      </c>
      <c r="N27" s="16">
        <v>2.8647162854214701</v>
      </c>
      <c r="O27" s="17">
        <v>1.34180444533172E-10</v>
      </c>
      <c r="P27" s="59">
        <v>385</v>
      </c>
    </row>
    <row r="28" spans="1:16" x14ac:dyDescent="0.2">
      <c r="A28" s="15" t="s">
        <v>35</v>
      </c>
      <c r="B28" s="16">
        <v>1</v>
      </c>
      <c r="C28" s="57" t="s">
        <v>87</v>
      </c>
      <c r="D28" s="58">
        <v>631</v>
      </c>
      <c r="E28" s="16">
        <v>1.0166798596548401</v>
      </c>
      <c r="F28" s="17">
        <v>0.95381767319430999</v>
      </c>
      <c r="G28" s="58">
        <v>92</v>
      </c>
      <c r="H28" s="16">
        <v>2.5265429631216199</v>
      </c>
      <c r="I28" s="17">
        <v>5.8300259131827104E-4</v>
      </c>
      <c r="J28" s="58">
        <v>213</v>
      </c>
      <c r="K28" s="16">
        <v>3.6488003912162101</v>
      </c>
      <c r="L28" s="17">
        <v>1.0950578559332201E-4</v>
      </c>
      <c r="M28" s="58">
        <v>52</v>
      </c>
      <c r="N28" s="16">
        <v>4.1969033521231696</v>
      </c>
      <c r="O28" s="17">
        <v>8.5846719066751094E-8</v>
      </c>
      <c r="P28" s="59">
        <v>146</v>
      </c>
    </row>
    <row r="29" spans="1:16" x14ac:dyDescent="0.2">
      <c r="A29" s="15" t="s">
        <v>36</v>
      </c>
      <c r="B29" s="16">
        <v>1</v>
      </c>
      <c r="C29" s="57" t="s">
        <v>87</v>
      </c>
      <c r="D29" s="58">
        <v>536</v>
      </c>
      <c r="E29" s="16">
        <v>1.3329019078206501</v>
      </c>
      <c r="F29" s="17">
        <v>0.39624369209815302</v>
      </c>
      <c r="G29" s="58">
        <v>105</v>
      </c>
      <c r="H29" s="16">
        <v>1.79522468556507</v>
      </c>
      <c r="I29" s="17">
        <v>2.9570203565732998E-2</v>
      </c>
      <c r="J29" s="58">
        <v>161</v>
      </c>
      <c r="K29" s="16">
        <v>2.5290612436073001</v>
      </c>
      <c r="L29" s="17">
        <v>5.6908157931048198E-3</v>
      </c>
      <c r="M29" s="58">
        <v>85</v>
      </c>
      <c r="N29" s="16">
        <v>4.0053856260152498</v>
      </c>
      <c r="O29" s="17">
        <v>3.1966810645989201E-4</v>
      </c>
      <c r="P29" s="59">
        <v>103</v>
      </c>
    </row>
    <row r="30" spans="1:16" x14ac:dyDescent="0.2">
      <c r="A30" s="15" t="s">
        <v>37</v>
      </c>
      <c r="B30" s="16">
        <v>1</v>
      </c>
      <c r="C30" s="57" t="s">
        <v>87</v>
      </c>
      <c r="D30" s="58">
        <v>416</v>
      </c>
      <c r="E30" s="16">
        <v>0.92578814818132105</v>
      </c>
      <c r="F30" s="17">
        <v>0.77584830959223905</v>
      </c>
      <c r="G30" s="58">
        <v>129</v>
      </c>
      <c r="H30" s="16">
        <v>1.36211194542243</v>
      </c>
      <c r="I30" s="17">
        <v>8.6802434746907894E-2</v>
      </c>
      <c r="J30" s="58">
        <v>214</v>
      </c>
      <c r="K30" s="16">
        <v>1.4105871242034</v>
      </c>
      <c r="L30" s="17">
        <v>0.32218925752779798</v>
      </c>
      <c r="M30" s="58">
        <v>56</v>
      </c>
      <c r="N30" s="16" t="s">
        <v>30</v>
      </c>
      <c r="O30" s="16" t="s">
        <v>30</v>
      </c>
      <c r="P30" s="59">
        <v>27</v>
      </c>
    </row>
    <row r="31" spans="1:16" x14ac:dyDescent="0.2">
      <c r="A31" s="15" t="s">
        <v>38</v>
      </c>
      <c r="B31" s="16">
        <v>1</v>
      </c>
      <c r="C31" s="57" t="s">
        <v>87</v>
      </c>
      <c r="D31" s="58">
        <v>230</v>
      </c>
      <c r="E31" s="16">
        <v>0.88349514975825205</v>
      </c>
      <c r="F31" s="17">
        <v>0.57980485583530095</v>
      </c>
      <c r="G31" s="58">
        <v>259</v>
      </c>
      <c r="H31" s="16">
        <v>1.30428881727281</v>
      </c>
      <c r="I31" s="17">
        <v>0.33118004536953799</v>
      </c>
      <c r="J31" s="58">
        <v>224</v>
      </c>
      <c r="K31" s="16">
        <v>1.45988807733169</v>
      </c>
      <c r="L31" s="17">
        <v>0.36238410090352602</v>
      </c>
      <c r="M31" s="58">
        <v>59</v>
      </c>
      <c r="N31" s="16">
        <v>2.0167942346224899</v>
      </c>
      <c r="O31" s="17">
        <v>0.490923561457556</v>
      </c>
      <c r="P31" s="59">
        <v>41</v>
      </c>
    </row>
    <row r="32" spans="1:16" x14ac:dyDescent="0.2">
      <c r="A32" s="15"/>
      <c r="B32"/>
      <c r="C32" s="60"/>
      <c r="D32"/>
      <c r="E32"/>
      <c r="F32" s="17"/>
      <c r="G32"/>
      <c r="H32"/>
      <c r="I32" s="17"/>
      <c r="J32"/>
      <c r="K32"/>
      <c r="L32" s="17"/>
      <c r="M32"/>
      <c r="N32"/>
      <c r="O32" s="17"/>
      <c r="P32" s="13"/>
    </row>
    <row r="33" spans="1:17" x14ac:dyDescent="0.2">
      <c r="A33" s="14" t="s">
        <v>39</v>
      </c>
      <c r="B33"/>
      <c r="C33" s="60"/>
      <c r="D33"/>
      <c r="E33"/>
      <c r="F33" s="17"/>
      <c r="G33"/>
      <c r="H33"/>
      <c r="I33" s="17"/>
      <c r="J33"/>
      <c r="K33"/>
      <c r="L33" s="17"/>
      <c r="M33"/>
      <c r="N33"/>
      <c r="O33" s="17"/>
      <c r="P33" s="13"/>
    </row>
    <row r="34" spans="1:17" x14ac:dyDescent="0.2">
      <c r="A34" s="15" t="s">
        <v>40</v>
      </c>
      <c r="B34" s="16">
        <v>1</v>
      </c>
      <c r="C34" s="57" t="s">
        <v>87</v>
      </c>
      <c r="D34" s="58">
        <v>517</v>
      </c>
      <c r="E34" s="16">
        <v>0.63065429625849001</v>
      </c>
      <c r="F34" s="17">
        <v>0.16654109379271001</v>
      </c>
      <c r="G34" s="58">
        <v>83</v>
      </c>
      <c r="H34" s="16">
        <v>1.26697464573938</v>
      </c>
      <c r="I34" s="17">
        <v>0.41624742282642802</v>
      </c>
      <c r="J34" s="58">
        <v>241</v>
      </c>
      <c r="K34" s="16">
        <v>1.3989446874679901</v>
      </c>
      <c r="L34" s="17">
        <v>0.24623596921475599</v>
      </c>
      <c r="M34" s="58">
        <v>47</v>
      </c>
      <c r="N34" s="16">
        <v>1.1847758833358899</v>
      </c>
      <c r="O34" s="17">
        <v>0.58463329092121497</v>
      </c>
      <c r="P34" s="59">
        <v>43</v>
      </c>
    </row>
    <row r="35" spans="1:17" x14ac:dyDescent="0.2">
      <c r="A35" s="15" t="s">
        <v>41</v>
      </c>
      <c r="B35" s="16">
        <v>1</v>
      </c>
      <c r="C35" s="57" t="s">
        <v>87</v>
      </c>
      <c r="D35" s="58">
        <v>164</v>
      </c>
      <c r="E35" s="16">
        <v>1.6017370585614501</v>
      </c>
      <c r="F35" s="17">
        <v>0.138918585084641</v>
      </c>
      <c r="G35" s="58">
        <v>141</v>
      </c>
      <c r="H35" s="16">
        <v>2.0630185637730798</v>
      </c>
      <c r="I35" s="17">
        <v>2.2385931097475002E-2</v>
      </c>
      <c r="J35" s="58">
        <v>220</v>
      </c>
      <c r="K35" s="16">
        <v>2.1054961683123299</v>
      </c>
      <c r="L35" s="17">
        <v>6.8646364987262801E-2</v>
      </c>
      <c r="M35" s="58">
        <v>64</v>
      </c>
      <c r="N35" s="16">
        <v>7.3617565981213602</v>
      </c>
      <c r="O35" s="17">
        <v>2.24451003537851E-4</v>
      </c>
      <c r="P35" s="59">
        <v>92</v>
      </c>
    </row>
    <row r="36" spans="1:17" x14ac:dyDescent="0.2">
      <c r="A36" s="15" t="s">
        <v>42</v>
      </c>
      <c r="B36" s="16">
        <v>1</v>
      </c>
      <c r="C36" s="57" t="s">
        <v>87</v>
      </c>
      <c r="D36" s="58">
        <v>154</v>
      </c>
      <c r="E36" s="16">
        <v>1.01222702495731</v>
      </c>
      <c r="F36" s="17">
        <v>0.972879834514916</v>
      </c>
      <c r="G36" s="58">
        <v>139</v>
      </c>
      <c r="H36" s="16">
        <v>0.90450355433556895</v>
      </c>
      <c r="I36" s="17">
        <v>0.80462202062674104</v>
      </c>
      <c r="J36" s="58">
        <v>140</v>
      </c>
      <c r="K36" s="16">
        <v>2.0620971270275299</v>
      </c>
      <c r="L36" s="17">
        <v>0.22653959051613701</v>
      </c>
      <c r="M36" s="58">
        <v>42</v>
      </c>
      <c r="N36" s="16">
        <v>3.3471121502368</v>
      </c>
      <c r="O36" s="17">
        <v>1.4295545751760799E-2</v>
      </c>
      <c r="P36" s="59">
        <v>57</v>
      </c>
    </row>
    <row r="37" spans="1:17" x14ac:dyDescent="0.2">
      <c r="A37" s="15" t="s">
        <v>43</v>
      </c>
      <c r="B37" s="16">
        <v>1</v>
      </c>
      <c r="C37" s="57" t="s">
        <v>87</v>
      </c>
      <c r="D37" s="58">
        <v>318</v>
      </c>
      <c r="E37" s="16">
        <v>1.5742519715839201</v>
      </c>
      <c r="F37" s="17">
        <v>0.14148514366036799</v>
      </c>
      <c r="G37" s="58">
        <v>280</v>
      </c>
      <c r="H37" s="16">
        <v>1.99056636275097</v>
      </c>
      <c r="I37" s="17">
        <v>2.4698327875944299E-2</v>
      </c>
      <c r="J37" s="58">
        <v>360</v>
      </c>
      <c r="K37" s="16">
        <v>2.1071308072482999</v>
      </c>
      <c r="L37" s="17">
        <v>6.0791409500732897E-2</v>
      </c>
      <c r="M37" s="58">
        <v>106</v>
      </c>
      <c r="N37" s="16">
        <v>7.2068535171018402</v>
      </c>
      <c r="O37" s="17">
        <v>1.3219718092227799E-4</v>
      </c>
      <c r="P37" s="59">
        <v>149</v>
      </c>
    </row>
    <row r="38" spans="1:17" x14ac:dyDescent="0.2">
      <c r="A38" s="20"/>
      <c r="B38"/>
      <c r="C38" s="60"/>
      <c r="D38"/>
      <c r="E38"/>
      <c r="F38" s="17"/>
      <c r="G38"/>
      <c r="H38"/>
      <c r="I38" s="17"/>
      <c r="J38"/>
      <c r="K38"/>
      <c r="L38" s="17"/>
      <c r="M38"/>
      <c r="N38"/>
      <c r="O38" s="17"/>
      <c r="P38" s="13"/>
    </row>
    <row r="39" spans="1:17" x14ac:dyDescent="0.2">
      <c r="A39" s="14" t="s">
        <v>44</v>
      </c>
      <c r="B39" s="64">
        <v>1</v>
      </c>
      <c r="C39" s="213"/>
      <c r="D39" s="219">
        <v>11720</v>
      </c>
      <c r="E39" s="64">
        <v>1.21089069740605</v>
      </c>
      <c r="F39" s="125">
        <v>2.1814982067769299E-4</v>
      </c>
      <c r="G39" s="219">
        <v>6601</v>
      </c>
      <c r="H39" s="64">
        <v>1.6309555413422001</v>
      </c>
      <c r="I39" s="125">
        <v>1.7874590696465E-13</v>
      </c>
      <c r="J39" s="219">
        <v>6948</v>
      </c>
      <c r="K39" s="64">
        <v>1.7203637115354899</v>
      </c>
      <c r="L39" s="125">
        <v>1.09265485548349E-10</v>
      </c>
      <c r="M39" s="219">
        <v>1761</v>
      </c>
      <c r="N39" s="64">
        <v>2.8984405895012002</v>
      </c>
      <c r="O39" s="125">
        <v>0</v>
      </c>
      <c r="P39" s="190">
        <v>1659</v>
      </c>
    </row>
    <row r="40" spans="1:17" x14ac:dyDescent="0.2">
      <c r="A40" s="31"/>
      <c r="B40" s="220"/>
      <c r="C40" s="214"/>
      <c r="D40" s="122"/>
      <c r="E40" s="122"/>
      <c r="F40" s="223"/>
      <c r="G40" s="122"/>
      <c r="H40" s="220"/>
      <c r="I40" s="223"/>
      <c r="J40" s="122"/>
      <c r="K40" s="122"/>
      <c r="L40" s="223"/>
      <c r="M40" s="122"/>
      <c r="N40" s="222"/>
      <c r="O40" s="223"/>
      <c r="P40" s="48"/>
    </row>
    <row r="41" spans="1:17" x14ac:dyDescent="0.2">
      <c r="A41" s="25" t="s">
        <v>45</v>
      </c>
      <c r="B41" s="7"/>
      <c r="C41" s="65"/>
      <c r="D41" s="7"/>
      <c r="E41" s="7"/>
      <c r="F41" s="125"/>
      <c r="G41" s="7"/>
      <c r="H41" s="7"/>
      <c r="I41" s="125"/>
      <c r="J41" s="7"/>
      <c r="K41" s="7"/>
      <c r="L41" s="125"/>
      <c r="M41" s="7"/>
      <c r="N41" s="7"/>
      <c r="O41" s="125"/>
      <c r="P41" s="13"/>
    </row>
    <row r="42" spans="1:17" ht="12.75" customHeight="1" x14ac:dyDescent="0.2">
      <c r="A42" s="15" t="s">
        <v>68</v>
      </c>
      <c r="B42" s="27">
        <v>1</v>
      </c>
      <c r="C42" s="213" t="s">
        <v>87</v>
      </c>
      <c r="D42" s="218">
        <v>284</v>
      </c>
      <c r="E42" s="27">
        <v>0.45012980361680699</v>
      </c>
      <c r="F42" s="125">
        <v>4.47525335553371E-2</v>
      </c>
      <c r="G42" s="218">
        <v>66</v>
      </c>
      <c r="H42" s="27">
        <v>0.96556587554347895</v>
      </c>
      <c r="I42" s="125">
        <v>0.92352579404564294</v>
      </c>
      <c r="J42" s="218">
        <v>156</v>
      </c>
      <c r="K42" s="27">
        <v>0.89047476364498002</v>
      </c>
      <c r="L42" s="125">
        <v>0.70277005687399796</v>
      </c>
      <c r="M42" s="218">
        <v>75</v>
      </c>
      <c r="N42" s="27">
        <v>1.0818862611153399</v>
      </c>
      <c r="O42" s="125">
        <v>0.795115495940802</v>
      </c>
      <c r="P42" s="59">
        <v>69</v>
      </c>
    </row>
    <row r="43" spans="1:17" ht="12.75" customHeight="1" x14ac:dyDescent="0.2">
      <c r="A43" s="26" t="s">
        <v>316</v>
      </c>
      <c r="B43" s="117">
        <v>1</v>
      </c>
      <c r="C43" s="61" t="s">
        <v>87</v>
      </c>
      <c r="D43" s="75">
        <v>553</v>
      </c>
      <c r="E43" s="117">
        <v>1.12707195762347</v>
      </c>
      <c r="F43" s="23">
        <v>0.70897158428585205</v>
      </c>
      <c r="G43" s="75">
        <v>246</v>
      </c>
      <c r="H43" s="117">
        <v>1.3269696060288501</v>
      </c>
      <c r="I43" s="23">
        <v>0.44563315766631201</v>
      </c>
      <c r="J43" s="75">
        <v>290</v>
      </c>
      <c r="K43" s="117">
        <v>1.9860916785065801</v>
      </c>
      <c r="L43" s="23">
        <v>5.7339779544330199E-2</v>
      </c>
      <c r="M43" s="75">
        <v>76</v>
      </c>
      <c r="N43" s="117">
        <v>1.4149222204174601</v>
      </c>
      <c r="O43" s="117">
        <v>0.192544732994896</v>
      </c>
      <c r="P43" s="66">
        <v>71</v>
      </c>
    </row>
    <row r="44" spans="1:17" ht="95.25" customHeight="1" x14ac:dyDescent="0.2">
      <c r="A44" s="252" t="s">
        <v>47</v>
      </c>
      <c r="B44" s="252"/>
      <c r="C44" s="252"/>
      <c r="D44" s="252"/>
      <c r="E44" s="252"/>
      <c r="F44" s="252"/>
      <c r="G44" s="252"/>
      <c r="H44" s="252"/>
      <c r="I44" s="252"/>
      <c r="J44" s="252"/>
      <c r="K44" s="252"/>
      <c r="L44" s="252"/>
      <c r="M44" s="252"/>
      <c r="N44" s="252"/>
      <c r="O44" s="252"/>
      <c r="P44" s="252"/>
    </row>
    <row r="45" spans="1:17" ht="65.25" customHeight="1" x14ac:dyDescent="0.2">
      <c r="A45" s="252" t="s">
        <v>317</v>
      </c>
      <c r="B45" s="252"/>
      <c r="C45" s="252"/>
      <c r="D45" s="252"/>
      <c r="E45" s="252"/>
      <c r="F45" s="252"/>
      <c r="G45" s="252"/>
      <c r="H45" s="252"/>
      <c r="I45" s="252"/>
      <c r="J45" s="252"/>
      <c r="K45" s="252"/>
      <c r="L45" s="252"/>
      <c r="M45" s="252"/>
      <c r="N45" s="252"/>
      <c r="O45" s="252"/>
      <c r="P45" s="252"/>
    </row>
    <row r="46" spans="1:17" ht="12.75" customHeight="1" x14ac:dyDescent="0.2">
      <c r="A46" s="28" t="s">
        <v>88</v>
      </c>
      <c r="B46" s="32"/>
      <c r="C46" s="32"/>
      <c r="D46" s="32"/>
      <c r="E46" s="32"/>
      <c r="F46" s="32"/>
      <c r="G46" s="32"/>
      <c r="H46" s="32"/>
      <c r="I46" s="32"/>
      <c r="J46" s="32"/>
      <c r="K46" s="32"/>
      <c r="L46" s="32"/>
      <c r="M46" s="32"/>
      <c r="N46" s="32"/>
      <c r="O46" s="32"/>
      <c r="P46" s="32"/>
    </row>
    <row r="47" spans="1:17" x14ac:dyDescent="0.2">
      <c r="A47" s="28" t="s">
        <v>48</v>
      </c>
      <c r="B47" s="67"/>
      <c r="C47" s="67"/>
      <c r="D47" s="67"/>
      <c r="E47" s="67"/>
      <c r="F47" s="212"/>
      <c r="G47" s="212"/>
      <c r="H47" s="212"/>
      <c r="I47" s="212"/>
      <c r="J47" s="212"/>
      <c r="K47" s="212"/>
      <c r="L47" s="212"/>
      <c r="M47" s="212"/>
      <c r="N47" s="212"/>
      <c r="O47" s="212"/>
      <c r="P47" s="212"/>
      <c r="Q47"/>
    </row>
    <row r="48" spans="1:17" x14ac:dyDescent="0.2">
      <c r="A48"/>
      <c r="B48"/>
      <c r="C48"/>
      <c r="D48"/>
      <c r="E48"/>
      <c r="F48"/>
      <c r="G48"/>
      <c r="H48"/>
      <c r="I48"/>
      <c r="J48"/>
      <c r="K48"/>
      <c r="L48"/>
      <c r="M48"/>
      <c r="N48"/>
      <c r="O48"/>
      <c r="P48"/>
      <c r="Q48"/>
    </row>
    <row r="49" spans="1:17" x14ac:dyDescent="0.2">
      <c r="A49"/>
      <c r="B49" s="69"/>
      <c r="C49"/>
      <c r="D49"/>
      <c r="E49"/>
      <c r="F49"/>
      <c r="G49"/>
      <c r="H49"/>
      <c r="I49"/>
      <c r="J49"/>
      <c r="K49"/>
      <c r="L49"/>
      <c r="M49"/>
      <c r="N49"/>
      <c r="O49"/>
      <c r="P49"/>
      <c r="Q49"/>
    </row>
    <row r="50" spans="1:17" x14ac:dyDescent="0.2">
      <c r="A50"/>
      <c r="B50"/>
      <c r="C50"/>
      <c r="D50"/>
      <c r="E50"/>
      <c r="F50"/>
      <c r="G50"/>
      <c r="H50"/>
      <c r="I50"/>
      <c r="J50"/>
      <c r="K50"/>
      <c r="L50"/>
      <c r="M50"/>
      <c r="N50"/>
      <c r="O50"/>
      <c r="P50"/>
      <c r="Q50"/>
    </row>
    <row r="51" spans="1:17" x14ac:dyDescent="0.2">
      <c r="A51"/>
      <c r="B51"/>
      <c r="C51"/>
      <c r="D51"/>
      <c r="E51"/>
      <c r="F51"/>
      <c r="G51"/>
      <c r="H51"/>
      <c r="I51"/>
      <c r="J51"/>
      <c r="K51"/>
      <c r="L51"/>
      <c r="M51"/>
      <c r="N51"/>
      <c r="O51"/>
      <c r="P51"/>
      <c r="Q51"/>
    </row>
    <row r="52" spans="1:17" x14ac:dyDescent="0.2">
      <c r="A52"/>
      <c r="B52"/>
      <c r="C52"/>
      <c r="D52"/>
      <c r="E52"/>
      <c r="F52"/>
      <c r="G52"/>
      <c r="H52"/>
      <c r="I52"/>
      <c r="J52"/>
      <c r="K52"/>
      <c r="L52"/>
      <c r="M52"/>
      <c r="N52"/>
      <c r="O52"/>
      <c r="P52"/>
      <c r="Q52"/>
    </row>
    <row r="53" spans="1:17" x14ac:dyDescent="0.2">
      <c r="A53"/>
      <c r="B53"/>
      <c r="C53"/>
      <c r="D53"/>
      <c r="E53"/>
      <c r="F53"/>
      <c r="G53"/>
      <c r="H53"/>
      <c r="I53"/>
      <c r="J53"/>
      <c r="K53"/>
      <c r="L53"/>
      <c r="M53"/>
      <c r="N53"/>
      <c r="O53"/>
      <c r="P53"/>
      <c r="Q53"/>
    </row>
    <row r="54" spans="1:17" x14ac:dyDescent="0.2">
      <c r="A54"/>
      <c r="B54"/>
      <c r="C54"/>
      <c r="D54"/>
      <c r="E54"/>
      <c r="F54"/>
      <c r="G54"/>
      <c r="H54"/>
      <c r="I54"/>
      <c r="J54"/>
      <c r="K54"/>
      <c r="L54"/>
      <c r="M54"/>
      <c r="N54"/>
      <c r="O54"/>
      <c r="P54"/>
      <c r="Q54"/>
    </row>
  </sheetData>
  <mergeCells count="8">
    <mergeCell ref="A45:P45"/>
    <mergeCell ref="A44:P44"/>
    <mergeCell ref="A2:P4"/>
    <mergeCell ref="B8:D8"/>
    <mergeCell ref="E8:G8"/>
    <mergeCell ref="H8:J8"/>
    <mergeCell ref="K8:M8"/>
    <mergeCell ref="N8:P8"/>
  </mergeCells>
  <conditionalFormatting sqref="D42 D35:D37 D39 G42 G35:G37 G39 J42 J35:J37 J39 M42 M35:M37 M39 P42 P35:P37 P39">
    <cfRule type="cellIs" dxfId="17" priority="1" operator="lessThan">
      <formula>31</formula>
    </cfRule>
  </conditionalFormatting>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92D050"/>
  </sheetPr>
  <dimension ref="A1:Q50"/>
  <sheetViews>
    <sheetView zoomScaleNormal="100" workbookViewId="0">
      <selection activeCell="V23" sqref="V23"/>
    </sheetView>
  </sheetViews>
  <sheetFormatPr defaultRowHeight="12.75" x14ac:dyDescent="0.2"/>
  <cols>
    <col min="1" max="1" width="16.7109375" style="1" customWidth="1"/>
    <col min="2" max="2" width="4.42578125" style="1" customWidth="1"/>
    <col min="3" max="3" width="3.5703125" style="1" customWidth="1"/>
    <col min="4" max="4" width="5.85546875" style="1" customWidth="1"/>
    <col min="5" max="5" width="4.42578125" style="1" customWidth="1"/>
    <col min="6" max="6" width="5.42578125" style="1" bestFit="1" customWidth="1"/>
    <col min="7" max="7" width="4.42578125" style="1" customWidth="1"/>
    <col min="8" max="8" width="4.85546875" style="1" customWidth="1"/>
    <col min="9" max="9" width="5.42578125" style="1" bestFit="1" customWidth="1"/>
    <col min="10" max="11" width="4.42578125" style="1" customWidth="1"/>
    <col min="12" max="12" width="5.42578125" style="1" bestFit="1" customWidth="1"/>
    <col min="13" max="14" width="4.42578125" style="1" customWidth="1"/>
    <col min="15" max="15" width="5.42578125" style="1" bestFit="1" customWidth="1"/>
    <col min="16" max="16" width="4.42578125" style="1" customWidth="1"/>
    <col min="17" max="16384" width="9.140625" style="1"/>
  </cols>
  <sheetData>
    <row r="1" spans="1:16" x14ac:dyDescent="0.2">
      <c r="A1" s="2" t="s">
        <v>91</v>
      </c>
      <c r="B1" s="2"/>
      <c r="C1" s="2"/>
      <c r="D1" s="2"/>
      <c r="E1" s="2"/>
      <c r="F1" s="2"/>
      <c r="G1" s="2"/>
      <c r="H1" s="2"/>
      <c r="I1" s="2"/>
      <c r="J1" s="2"/>
      <c r="K1" s="2"/>
      <c r="L1" s="2"/>
      <c r="M1" s="2"/>
      <c r="N1" s="2"/>
      <c r="O1" s="2"/>
      <c r="P1" s="2"/>
    </row>
    <row r="2" spans="1:16" ht="12.75" customHeight="1" x14ac:dyDescent="0.2">
      <c r="A2" s="249" t="s">
        <v>92</v>
      </c>
      <c r="B2" s="249"/>
      <c r="C2" s="249"/>
      <c r="D2" s="249"/>
      <c r="E2" s="249"/>
      <c r="F2" s="249"/>
      <c r="G2" s="249"/>
      <c r="H2" s="249"/>
      <c r="I2" s="249"/>
      <c r="J2" s="249"/>
      <c r="K2" s="249"/>
      <c r="L2" s="249"/>
      <c r="M2" s="249"/>
      <c r="N2" s="249"/>
      <c r="O2" s="249"/>
      <c r="P2" s="249"/>
    </row>
    <row r="3" spans="1:16" x14ac:dyDescent="0.2">
      <c r="A3" s="249"/>
      <c r="B3" s="249"/>
      <c r="C3" s="249"/>
      <c r="D3" s="249"/>
      <c r="E3" s="249"/>
      <c r="F3" s="249"/>
      <c r="G3" s="249"/>
      <c r="H3" s="249"/>
      <c r="I3" s="249"/>
      <c r="J3" s="249"/>
      <c r="K3" s="249"/>
      <c r="L3" s="249"/>
      <c r="M3" s="249"/>
      <c r="N3" s="249"/>
      <c r="O3" s="249"/>
      <c r="P3" s="249"/>
    </row>
    <row r="4" spans="1:16" x14ac:dyDescent="0.2">
      <c r="A4" s="249"/>
      <c r="B4" s="249"/>
      <c r="C4" s="249"/>
      <c r="D4" s="249"/>
      <c r="E4" s="249"/>
      <c r="F4" s="249"/>
      <c r="G4" s="249"/>
      <c r="H4" s="249"/>
      <c r="I4" s="249"/>
      <c r="J4" s="249"/>
      <c r="K4" s="249"/>
      <c r="L4" s="249"/>
      <c r="M4" s="249"/>
      <c r="N4" s="249"/>
      <c r="O4" s="249"/>
      <c r="P4" s="249"/>
    </row>
    <row r="5" spans="1:16" x14ac:dyDescent="0.2">
      <c r="A5" s="30"/>
      <c r="B5" s="30"/>
      <c r="C5" s="30"/>
      <c r="D5" s="30"/>
      <c r="E5" s="30"/>
      <c r="F5" s="30"/>
      <c r="G5" s="30"/>
      <c r="H5" s="30"/>
      <c r="I5" s="30"/>
      <c r="J5" s="30"/>
      <c r="K5" s="30"/>
      <c r="L5" s="30"/>
      <c r="M5" s="30"/>
      <c r="N5" s="30"/>
      <c r="O5" s="30"/>
      <c r="P5" s="30"/>
    </row>
    <row r="6" spans="1:16" ht="15" customHeight="1" x14ac:dyDescent="0.25">
      <c r="A6" s="5"/>
      <c r="B6" s="6"/>
      <c r="C6" s="6"/>
      <c r="D6" s="6"/>
      <c r="E6" s="6"/>
      <c r="F6" s="6"/>
      <c r="G6" s="6"/>
      <c r="H6" s="6"/>
      <c r="I6" s="6"/>
      <c r="J6" s="6"/>
      <c r="K6" s="6"/>
      <c r="L6" s="6"/>
      <c r="M6" s="6"/>
      <c r="N6" s="6"/>
      <c r="O6" s="6"/>
      <c r="P6" s="6"/>
    </row>
    <row r="7" spans="1:16" ht="15" customHeight="1" x14ac:dyDescent="0.25">
      <c r="A7" s="5"/>
      <c r="B7"/>
      <c r="C7"/>
      <c r="D7"/>
      <c r="E7"/>
      <c r="F7"/>
      <c r="G7"/>
      <c r="H7"/>
      <c r="I7"/>
      <c r="J7"/>
      <c r="K7"/>
      <c r="L7"/>
      <c r="M7"/>
      <c r="N7"/>
      <c r="O7"/>
      <c r="P7"/>
    </row>
    <row r="8" spans="1:16" ht="123.75" customHeight="1" x14ac:dyDescent="0.2">
      <c r="A8"/>
      <c r="B8" s="278" t="s">
        <v>80</v>
      </c>
      <c r="C8" s="279"/>
      <c r="D8" s="280"/>
      <c r="E8" s="278" t="s">
        <v>81</v>
      </c>
      <c r="F8" s="279"/>
      <c r="G8" s="280"/>
      <c r="H8" s="278" t="s">
        <v>82</v>
      </c>
      <c r="I8" s="279"/>
      <c r="J8" s="280"/>
      <c r="K8" s="278" t="s">
        <v>83</v>
      </c>
      <c r="L8" s="279"/>
      <c r="M8" s="280"/>
      <c r="N8" s="278" t="s">
        <v>84</v>
      </c>
      <c r="O8" s="279"/>
      <c r="P8" s="280"/>
    </row>
    <row r="9" spans="1:16"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56" t="s">
        <v>86</v>
      </c>
      <c r="N9" s="9" t="s">
        <v>85</v>
      </c>
      <c r="O9" s="56" t="s">
        <v>15</v>
      </c>
      <c r="P9" s="10" t="s">
        <v>86</v>
      </c>
    </row>
    <row r="10" spans="1:16" x14ac:dyDescent="0.2">
      <c r="A10" s="12" t="s">
        <v>16</v>
      </c>
      <c r="B10" s="36"/>
      <c r="C10" s="70"/>
      <c r="E10" s="36"/>
      <c r="F10" s="36"/>
      <c r="G10"/>
      <c r="H10" s="36"/>
      <c r="I10" s="36"/>
      <c r="J10"/>
      <c r="K10" s="36"/>
      <c r="L10" s="36"/>
      <c r="M10"/>
      <c r="N10" s="36"/>
      <c r="O10" s="36"/>
      <c r="P10" s="48"/>
    </row>
    <row r="11" spans="1:16" x14ac:dyDescent="0.2">
      <c r="A11" s="14" t="s">
        <v>17</v>
      </c>
      <c r="B11"/>
      <c r="E11"/>
      <c r="F11"/>
      <c r="G11"/>
      <c r="H11"/>
      <c r="I11"/>
      <c r="J11"/>
      <c r="K11"/>
      <c r="L11"/>
      <c r="M11"/>
      <c r="N11"/>
      <c r="O11"/>
      <c r="P11" s="13"/>
    </row>
    <row r="12" spans="1:16" x14ac:dyDescent="0.2">
      <c r="A12" s="15" t="s">
        <v>18</v>
      </c>
      <c r="B12" s="16">
        <v>1</v>
      </c>
      <c r="C12" s="53" t="s">
        <v>87</v>
      </c>
      <c r="D12" s="71">
        <v>149</v>
      </c>
      <c r="E12" s="16">
        <v>0.99669540202027695</v>
      </c>
      <c r="F12" s="17">
        <v>0.99158805344572198</v>
      </c>
      <c r="G12" s="58">
        <v>286</v>
      </c>
      <c r="H12" s="16">
        <v>1.4392052100569199</v>
      </c>
      <c r="I12" s="17">
        <v>0.276764123094561</v>
      </c>
      <c r="J12" s="58">
        <v>322</v>
      </c>
      <c r="K12" s="16">
        <v>0.56953644138927295</v>
      </c>
      <c r="L12" s="17">
        <v>0.188312988524512</v>
      </c>
      <c r="M12" s="58">
        <v>46</v>
      </c>
      <c r="N12" s="16">
        <v>1.57014907546531</v>
      </c>
      <c r="O12" s="17">
        <v>0.36597511824760998</v>
      </c>
      <c r="P12" s="59">
        <v>47</v>
      </c>
    </row>
    <row r="13" spans="1:16" ht="12.75" customHeight="1" x14ac:dyDescent="0.2">
      <c r="A13" s="15" t="s">
        <v>19</v>
      </c>
      <c r="B13" s="16">
        <v>1</v>
      </c>
      <c r="C13" s="53" t="s">
        <v>87</v>
      </c>
      <c r="D13" s="71">
        <v>274</v>
      </c>
      <c r="E13" s="16">
        <v>1.91355297186574</v>
      </c>
      <c r="F13" s="17">
        <v>5.1621559976476702E-2</v>
      </c>
      <c r="G13" s="58">
        <v>209</v>
      </c>
      <c r="H13" s="16">
        <v>2.1943849680146101</v>
      </c>
      <c r="I13" s="17">
        <v>7.2648391457610399E-3</v>
      </c>
      <c r="J13" s="58">
        <v>330</v>
      </c>
      <c r="K13" s="16">
        <v>1.44890221718295</v>
      </c>
      <c r="L13" s="17">
        <v>0.34631238004068499</v>
      </c>
      <c r="M13" s="58">
        <v>54</v>
      </c>
      <c r="N13" s="16" t="s">
        <v>30</v>
      </c>
      <c r="O13" s="16" t="s">
        <v>30</v>
      </c>
      <c r="P13" s="59">
        <v>25</v>
      </c>
    </row>
    <row r="14" spans="1:16" x14ac:dyDescent="0.2">
      <c r="A14" s="15" t="s">
        <v>20</v>
      </c>
      <c r="B14" s="16">
        <v>1</v>
      </c>
      <c r="C14" s="53" t="s">
        <v>87</v>
      </c>
      <c r="D14" s="71">
        <v>1388</v>
      </c>
      <c r="E14" s="16">
        <v>1.43657950769839</v>
      </c>
      <c r="F14" s="17">
        <v>1.0072358248788899E-2</v>
      </c>
      <c r="G14" s="58">
        <v>1468</v>
      </c>
      <c r="H14" s="16">
        <v>1.95881805642247</v>
      </c>
      <c r="I14" s="17">
        <v>3.1581413020287398E-6</v>
      </c>
      <c r="J14" s="58">
        <v>1295</v>
      </c>
      <c r="K14" s="16">
        <v>1.86285141876949</v>
      </c>
      <c r="L14" s="17">
        <v>3.4131676898081699E-2</v>
      </c>
      <c r="M14" s="58">
        <v>278</v>
      </c>
      <c r="N14" s="16">
        <v>5.2290632965098398</v>
      </c>
      <c r="O14" s="17">
        <v>1.1050026340608801E-6</v>
      </c>
      <c r="P14" s="59">
        <v>221</v>
      </c>
    </row>
    <row r="15" spans="1:16" x14ac:dyDescent="0.2">
      <c r="A15" s="15" t="s">
        <v>21</v>
      </c>
      <c r="B15" s="16">
        <v>1</v>
      </c>
      <c r="C15" s="53" t="s">
        <v>87</v>
      </c>
      <c r="D15" s="71">
        <v>845</v>
      </c>
      <c r="E15" s="16">
        <v>2.0025232582852599</v>
      </c>
      <c r="F15" s="17">
        <v>1.61008345867533E-2</v>
      </c>
      <c r="G15" s="58">
        <v>247</v>
      </c>
      <c r="H15" s="16">
        <v>1.65081360177348</v>
      </c>
      <c r="I15" s="17">
        <v>9.7061279155410393E-2</v>
      </c>
      <c r="J15" s="58">
        <v>264</v>
      </c>
      <c r="K15" s="16">
        <v>0.79593861892666196</v>
      </c>
      <c r="L15" s="17">
        <v>0.533551876252498</v>
      </c>
      <c r="M15" s="58">
        <v>61</v>
      </c>
      <c r="N15" s="16">
        <v>3.6345852320418199</v>
      </c>
      <c r="O15" s="17">
        <v>7.1853282265053706E-2</v>
      </c>
      <c r="P15" s="59">
        <v>60</v>
      </c>
    </row>
    <row r="16" spans="1:16" x14ac:dyDescent="0.2">
      <c r="A16" s="15" t="s">
        <v>22</v>
      </c>
      <c r="B16" s="16">
        <v>1</v>
      </c>
      <c r="C16" s="53" t="s">
        <v>87</v>
      </c>
      <c r="D16" s="71">
        <v>381</v>
      </c>
      <c r="E16" s="16">
        <v>1.01053306755521</v>
      </c>
      <c r="F16" s="17">
        <v>0.95480808791180805</v>
      </c>
      <c r="G16" s="58">
        <v>412</v>
      </c>
      <c r="H16" s="16">
        <v>1.28836668645709</v>
      </c>
      <c r="I16" s="17">
        <v>0.34720730485815698</v>
      </c>
      <c r="J16" s="58">
        <v>185</v>
      </c>
      <c r="K16" s="16">
        <v>2.0434581207563398</v>
      </c>
      <c r="L16" s="17">
        <v>4.1054664881489802E-2</v>
      </c>
      <c r="M16" s="58">
        <v>62</v>
      </c>
      <c r="N16" s="16" t="s">
        <v>30</v>
      </c>
      <c r="O16" s="16" t="s">
        <v>30</v>
      </c>
      <c r="P16" s="59">
        <v>28</v>
      </c>
    </row>
    <row r="17" spans="1:16" x14ac:dyDescent="0.2">
      <c r="A17" s="15" t="s">
        <v>23</v>
      </c>
      <c r="B17" s="16">
        <v>1</v>
      </c>
      <c r="C17" s="53" t="s">
        <v>87</v>
      </c>
      <c r="D17" s="71">
        <v>600</v>
      </c>
      <c r="E17" s="16">
        <v>1.0447553717081399</v>
      </c>
      <c r="F17" s="17">
        <v>0.82806347338022201</v>
      </c>
      <c r="G17" s="58">
        <v>285</v>
      </c>
      <c r="H17" s="16">
        <v>2.1705700332685298</v>
      </c>
      <c r="I17" s="17">
        <v>8.1619322101644798E-4</v>
      </c>
      <c r="J17" s="58">
        <v>324</v>
      </c>
      <c r="K17" s="16">
        <v>2.15688226855753</v>
      </c>
      <c r="L17" s="17">
        <v>4.4857213753368699E-3</v>
      </c>
      <c r="M17" s="58">
        <v>83</v>
      </c>
      <c r="N17" s="16">
        <v>1.9197942205101699</v>
      </c>
      <c r="O17" s="17">
        <v>7.0827746991956694E-2</v>
      </c>
      <c r="P17" s="59">
        <v>52</v>
      </c>
    </row>
    <row r="18" spans="1:16" x14ac:dyDescent="0.2">
      <c r="A18" s="15" t="s">
        <v>24</v>
      </c>
      <c r="B18" s="16">
        <v>1</v>
      </c>
      <c r="C18" s="53" t="s">
        <v>87</v>
      </c>
      <c r="D18" s="71">
        <v>425</v>
      </c>
      <c r="E18" s="16">
        <v>0.74248390823515298</v>
      </c>
      <c r="F18" s="17">
        <v>0.13729229474519</v>
      </c>
      <c r="G18" s="58">
        <v>180</v>
      </c>
      <c r="H18" s="16">
        <v>1.5971630599244</v>
      </c>
      <c r="I18" s="17">
        <v>3.1434538968246897E-2</v>
      </c>
      <c r="J18" s="58">
        <v>192</v>
      </c>
      <c r="K18" s="16">
        <v>1.3113871442812199</v>
      </c>
      <c r="L18" s="17">
        <v>0.37119274302377903</v>
      </c>
      <c r="M18" s="58">
        <v>70</v>
      </c>
      <c r="N18" s="16" t="s">
        <v>30</v>
      </c>
      <c r="O18" s="16" t="s">
        <v>30</v>
      </c>
      <c r="P18" s="59">
        <v>28</v>
      </c>
    </row>
    <row r="19" spans="1:16" x14ac:dyDescent="0.2">
      <c r="A19" s="15" t="s">
        <v>25</v>
      </c>
      <c r="B19" s="16" t="s">
        <v>76</v>
      </c>
      <c r="C19" s="53" t="s">
        <v>87</v>
      </c>
      <c r="D19" s="71" t="s">
        <v>76</v>
      </c>
      <c r="E19" s="16" t="s">
        <v>76</v>
      </c>
      <c r="F19" s="17" t="s">
        <v>76</v>
      </c>
      <c r="G19" s="58" t="s">
        <v>76</v>
      </c>
      <c r="H19" s="16" t="s">
        <v>76</v>
      </c>
      <c r="I19" s="17" t="s">
        <v>76</v>
      </c>
      <c r="J19" s="58" t="s">
        <v>76</v>
      </c>
      <c r="K19" s="16" t="s">
        <v>76</v>
      </c>
      <c r="L19" s="17" t="s">
        <v>76</v>
      </c>
      <c r="M19" s="58" t="s">
        <v>76</v>
      </c>
      <c r="N19" s="16" t="s">
        <v>76</v>
      </c>
      <c r="O19" s="16" t="s">
        <v>76</v>
      </c>
      <c r="P19" s="59" t="s">
        <v>76</v>
      </c>
    </row>
    <row r="20" spans="1:16" x14ac:dyDescent="0.2">
      <c r="A20" s="15" t="s">
        <v>26</v>
      </c>
      <c r="B20" s="16">
        <v>1</v>
      </c>
      <c r="C20" s="53" t="s">
        <v>87</v>
      </c>
      <c r="D20" s="71">
        <v>381</v>
      </c>
      <c r="E20" s="16">
        <v>1.7765945031928201</v>
      </c>
      <c r="F20" s="17">
        <v>6.1301598296862998E-2</v>
      </c>
      <c r="G20" s="58">
        <v>342</v>
      </c>
      <c r="H20" s="16">
        <v>3.0236767179086499</v>
      </c>
      <c r="I20" s="17">
        <v>2.30569059481045E-4</v>
      </c>
      <c r="J20" s="58">
        <v>240</v>
      </c>
      <c r="K20" s="16">
        <v>1.4117607831785599</v>
      </c>
      <c r="L20" s="17">
        <v>0.26078330578083397</v>
      </c>
      <c r="M20" s="58">
        <v>67</v>
      </c>
      <c r="N20" s="16">
        <v>2.73936428661119</v>
      </c>
      <c r="O20" s="17">
        <v>5.5228777437933599E-2</v>
      </c>
      <c r="P20" s="59">
        <v>32</v>
      </c>
    </row>
    <row r="21" spans="1:16" x14ac:dyDescent="0.2">
      <c r="A21" s="15" t="s">
        <v>27</v>
      </c>
      <c r="B21" s="16">
        <v>1</v>
      </c>
      <c r="C21" s="53" t="s">
        <v>87</v>
      </c>
      <c r="D21" s="71">
        <v>328</v>
      </c>
      <c r="E21" s="16">
        <v>1.4466630216218099</v>
      </c>
      <c r="F21" s="17">
        <v>0.13972882769719899</v>
      </c>
      <c r="G21" s="58">
        <v>127</v>
      </c>
      <c r="H21" s="16">
        <v>1.5201159015015</v>
      </c>
      <c r="I21" s="17">
        <v>0.12418609241287901</v>
      </c>
      <c r="J21" s="58">
        <v>162</v>
      </c>
      <c r="K21" s="16">
        <v>1.5326695588016399</v>
      </c>
      <c r="L21" s="17">
        <v>0.18768270746231999</v>
      </c>
      <c r="M21" s="58">
        <v>79</v>
      </c>
      <c r="N21" s="16">
        <v>1.7201894485928999</v>
      </c>
      <c r="O21" s="17">
        <v>0.287045253710699</v>
      </c>
      <c r="P21" s="59">
        <v>58</v>
      </c>
    </row>
    <row r="22" spans="1:16" x14ac:dyDescent="0.2">
      <c r="A22" s="15" t="s">
        <v>28</v>
      </c>
      <c r="B22" s="16" t="s">
        <v>76</v>
      </c>
      <c r="C22" s="53" t="s">
        <v>87</v>
      </c>
      <c r="D22" s="54" t="s">
        <v>76</v>
      </c>
      <c r="E22" s="16" t="s">
        <v>76</v>
      </c>
      <c r="F22" s="16" t="s">
        <v>76</v>
      </c>
      <c r="G22" s="16" t="s">
        <v>76</v>
      </c>
      <c r="H22" s="16" t="s">
        <v>76</v>
      </c>
      <c r="I22" s="16" t="s">
        <v>76</v>
      </c>
      <c r="J22" s="16" t="s">
        <v>76</v>
      </c>
      <c r="K22" s="16" t="s">
        <v>76</v>
      </c>
      <c r="L22" s="16" t="s">
        <v>76</v>
      </c>
      <c r="M22" s="16" t="s">
        <v>76</v>
      </c>
      <c r="N22" s="16" t="s">
        <v>76</v>
      </c>
      <c r="O22" s="16" t="s">
        <v>76</v>
      </c>
      <c r="P22" s="72" t="s">
        <v>76</v>
      </c>
    </row>
    <row r="23" spans="1:16" x14ac:dyDescent="0.2">
      <c r="A23" s="15" t="s">
        <v>29</v>
      </c>
      <c r="B23" s="16">
        <v>1</v>
      </c>
      <c r="C23" s="53" t="s">
        <v>87</v>
      </c>
      <c r="D23" s="71">
        <v>341</v>
      </c>
      <c r="E23" s="16">
        <v>1.03932507106494</v>
      </c>
      <c r="F23" s="17">
        <v>0.91224730104311702</v>
      </c>
      <c r="G23" s="58">
        <v>144</v>
      </c>
      <c r="H23" s="16">
        <v>1.6810151520430101</v>
      </c>
      <c r="I23" s="17">
        <v>0.11773696183966501</v>
      </c>
      <c r="J23" s="58">
        <v>236</v>
      </c>
      <c r="K23" s="16" t="s">
        <v>30</v>
      </c>
      <c r="L23" s="16" t="s">
        <v>30</v>
      </c>
      <c r="M23" s="58">
        <v>23</v>
      </c>
      <c r="N23" s="16" t="s">
        <v>30</v>
      </c>
      <c r="O23" s="16" t="s">
        <v>30</v>
      </c>
      <c r="P23" s="59">
        <v>20</v>
      </c>
    </row>
    <row r="24" spans="1:16" x14ac:dyDescent="0.2">
      <c r="A24" s="15" t="s">
        <v>31</v>
      </c>
      <c r="B24" s="16">
        <v>1</v>
      </c>
      <c r="C24" s="53" t="s">
        <v>87</v>
      </c>
      <c r="D24" s="71">
        <v>635</v>
      </c>
      <c r="E24" s="16">
        <v>2.0370906890823299</v>
      </c>
      <c r="F24" s="17">
        <v>7.0074183536739101E-3</v>
      </c>
      <c r="G24" s="58">
        <v>121</v>
      </c>
      <c r="H24" s="16">
        <v>2.22774278527866</v>
      </c>
      <c r="I24" s="17">
        <v>4.3466447821351997E-3</v>
      </c>
      <c r="J24" s="58">
        <v>213</v>
      </c>
      <c r="K24" s="16">
        <v>1.6630824214028499</v>
      </c>
      <c r="L24" s="17">
        <v>9.3273497012997794E-2</v>
      </c>
      <c r="M24" s="58">
        <v>71</v>
      </c>
      <c r="N24" s="16" t="s">
        <v>30</v>
      </c>
      <c r="O24" s="16" t="s">
        <v>30</v>
      </c>
      <c r="P24" s="59">
        <v>25</v>
      </c>
    </row>
    <row r="25" spans="1:16" x14ac:dyDescent="0.2">
      <c r="A25" s="15" t="s">
        <v>32</v>
      </c>
      <c r="B25" s="16">
        <v>1</v>
      </c>
      <c r="C25" s="53" t="s">
        <v>87</v>
      </c>
      <c r="D25" s="71">
        <v>256</v>
      </c>
      <c r="E25" s="16">
        <v>1.0554959774277</v>
      </c>
      <c r="F25" s="17">
        <v>0.80307478985031899</v>
      </c>
      <c r="G25" s="58">
        <v>398</v>
      </c>
      <c r="H25" s="16">
        <v>1.2460058712912101</v>
      </c>
      <c r="I25" s="17">
        <v>0.367656673483922</v>
      </c>
      <c r="J25" s="58">
        <v>202</v>
      </c>
      <c r="K25" s="16" t="s">
        <v>30</v>
      </c>
      <c r="L25" s="16" t="s">
        <v>30</v>
      </c>
      <c r="M25" s="58">
        <v>24</v>
      </c>
      <c r="N25" s="16" t="s">
        <v>30</v>
      </c>
      <c r="O25" s="16" t="s">
        <v>30</v>
      </c>
      <c r="P25" s="59">
        <v>8</v>
      </c>
    </row>
    <row r="26" spans="1:16" x14ac:dyDescent="0.2">
      <c r="A26" s="15" t="s">
        <v>33</v>
      </c>
      <c r="B26" s="16">
        <v>1</v>
      </c>
      <c r="C26" s="53" t="s">
        <v>87</v>
      </c>
      <c r="D26" s="71">
        <v>333</v>
      </c>
      <c r="E26" s="16">
        <v>0.71543646375516201</v>
      </c>
      <c r="F26" s="17">
        <v>8.5162919029359699E-2</v>
      </c>
      <c r="G26" s="58">
        <v>348</v>
      </c>
      <c r="H26" s="16">
        <v>1.06257087380264</v>
      </c>
      <c r="I26" s="17">
        <v>0.78265452355575005</v>
      </c>
      <c r="J26" s="58">
        <v>237</v>
      </c>
      <c r="K26" s="16" t="s">
        <v>30</v>
      </c>
      <c r="L26" s="16" t="s">
        <v>30</v>
      </c>
      <c r="M26" s="58">
        <v>28</v>
      </c>
      <c r="N26" s="16" t="s">
        <v>30</v>
      </c>
      <c r="O26" s="16" t="s">
        <v>30</v>
      </c>
      <c r="P26" s="59">
        <v>18</v>
      </c>
    </row>
    <row r="27" spans="1:16" x14ac:dyDescent="0.2">
      <c r="A27" s="15" t="s">
        <v>34</v>
      </c>
      <c r="B27" s="16">
        <v>1</v>
      </c>
      <c r="C27" s="53" t="s">
        <v>87</v>
      </c>
      <c r="D27" s="71">
        <v>1906</v>
      </c>
      <c r="E27" s="16">
        <v>1.76159663510398</v>
      </c>
      <c r="F27" s="17">
        <v>5.5114986776016999E-5</v>
      </c>
      <c r="G27" s="58">
        <v>925</v>
      </c>
      <c r="H27" s="16">
        <v>3.2442156406059199</v>
      </c>
      <c r="I27" s="17">
        <v>2.41541675549684E-10</v>
      </c>
      <c r="J27" s="58">
        <v>964</v>
      </c>
      <c r="K27" s="16">
        <v>3.3370538481725398</v>
      </c>
      <c r="L27" s="17">
        <v>1.99191818595068E-8</v>
      </c>
      <c r="M27" s="58">
        <v>291</v>
      </c>
      <c r="N27" s="16">
        <v>4.1922069676221199</v>
      </c>
      <c r="O27" s="17">
        <v>3.1280291690194401E-9</v>
      </c>
      <c r="P27" s="59">
        <v>385</v>
      </c>
    </row>
    <row r="28" spans="1:16" x14ac:dyDescent="0.2">
      <c r="A28" s="15" t="s">
        <v>35</v>
      </c>
      <c r="B28" s="16">
        <v>1</v>
      </c>
      <c r="C28" s="53" t="s">
        <v>87</v>
      </c>
      <c r="D28" s="71">
        <v>631</v>
      </c>
      <c r="E28" s="16">
        <v>1.2939078008223801</v>
      </c>
      <c r="F28" s="17">
        <v>0.373338054419665</v>
      </c>
      <c r="G28" s="58">
        <v>92</v>
      </c>
      <c r="H28" s="16">
        <v>3.3083350783788101</v>
      </c>
      <c r="I28" s="17">
        <v>7.6768591406706194E-5</v>
      </c>
      <c r="J28" s="58">
        <v>213</v>
      </c>
      <c r="K28" s="16">
        <v>3.03374877441671</v>
      </c>
      <c r="L28" s="17">
        <v>3.7717698744301801E-3</v>
      </c>
      <c r="M28" s="58">
        <v>52</v>
      </c>
      <c r="N28" s="16">
        <v>5.2396381011850597</v>
      </c>
      <c r="O28" s="17">
        <v>1.3165245316137901E-6</v>
      </c>
      <c r="P28" s="59">
        <v>146</v>
      </c>
    </row>
    <row r="29" spans="1:16" x14ac:dyDescent="0.2">
      <c r="A29" s="15" t="s">
        <v>36</v>
      </c>
      <c r="B29" s="16" t="s">
        <v>76</v>
      </c>
      <c r="C29" s="53" t="s">
        <v>87</v>
      </c>
      <c r="D29" s="54" t="s">
        <v>76</v>
      </c>
      <c r="E29" s="16" t="s">
        <v>76</v>
      </c>
      <c r="F29" s="16" t="s">
        <v>76</v>
      </c>
      <c r="G29" s="16" t="s">
        <v>76</v>
      </c>
      <c r="H29" s="16" t="s">
        <v>76</v>
      </c>
      <c r="I29" s="16" t="s">
        <v>76</v>
      </c>
      <c r="J29" s="16" t="s">
        <v>76</v>
      </c>
      <c r="K29" s="16" t="s">
        <v>76</v>
      </c>
      <c r="L29" s="16" t="s">
        <v>76</v>
      </c>
      <c r="M29" s="16" t="s">
        <v>76</v>
      </c>
      <c r="N29" s="16" t="s">
        <v>76</v>
      </c>
      <c r="O29" s="16" t="s">
        <v>76</v>
      </c>
      <c r="P29" s="72" t="s">
        <v>76</v>
      </c>
    </row>
    <row r="30" spans="1:16" x14ac:dyDescent="0.2">
      <c r="A30" s="15" t="s">
        <v>37</v>
      </c>
      <c r="B30" s="16">
        <v>1</v>
      </c>
      <c r="C30" s="53" t="s">
        <v>87</v>
      </c>
      <c r="D30" s="71">
        <v>416</v>
      </c>
      <c r="E30" s="16">
        <v>1.3987797897388099</v>
      </c>
      <c r="F30" s="17">
        <v>0.12801901091030601</v>
      </c>
      <c r="G30" s="58">
        <v>129</v>
      </c>
      <c r="H30" s="16">
        <v>1.48005893402786</v>
      </c>
      <c r="I30" s="17">
        <v>7.9410214656347594E-2</v>
      </c>
      <c r="J30" s="58">
        <v>214</v>
      </c>
      <c r="K30" s="16">
        <v>1.64375019479211</v>
      </c>
      <c r="L30" s="17">
        <v>0.10195258146653</v>
      </c>
      <c r="M30" s="58">
        <v>56</v>
      </c>
      <c r="N30" s="16" t="s">
        <v>30</v>
      </c>
      <c r="O30" s="16" t="s">
        <v>30</v>
      </c>
      <c r="P30" s="59">
        <v>27</v>
      </c>
    </row>
    <row r="31" spans="1:16" x14ac:dyDescent="0.2">
      <c r="A31" s="15" t="s">
        <v>38</v>
      </c>
      <c r="B31" s="16">
        <v>1</v>
      </c>
      <c r="C31" s="53" t="s">
        <v>87</v>
      </c>
      <c r="D31" s="71">
        <v>230</v>
      </c>
      <c r="E31" s="16">
        <v>1.12581688479097</v>
      </c>
      <c r="F31" s="17">
        <v>0.61043338803439395</v>
      </c>
      <c r="G31" s="58">
        <v>259</v>
      </c>
      <c r="H31" s="16">
        <v>1.7166825297200199</v>
      </c>
      <c r="I31" s="17">
        <v>5.5395495489787297E-2</v>
      </c>
      <c r="J31" s="58">
        <v>224</v>
      </c>
      <c r="K31" s="16">
        <v>1.4986533852077999</v>
      </c>
      <c r="L31" s="17">
        <v>0.26428393569033698</v>
      </c>
      <c r="M31" s="58">
        <v>59</v>
      </c>
      <c r="N31" s="16">
        <v>0.81754451683501606</v>
      </c>
      <c r="O31" s="17">
        <v>0.77252429689194002</v>
      </c>
      <c r="P31" s="59">
        <v>41</v>
      </c>
    </row>
    <row r="32" spans="1:16" x14ac:dyDescent="0.2">
      <c r="A32" s="15"/>
      <c r="B32"/>
      <c r="E32"/>
      <c r="F32" s="17"/>
      <c r="G32"/>
      <c r="H32"/>
      <c r="I32" s="17"/>
      <c r="J32"/>
      <c r="K32"/>
      <c r="L32" s="17"/>
      <c r="M32"/>
      <c r="N32"/>
      <c r="O32" s="17"/>
      <c r="P32" s="13"/>
    </row>
    <row r="33" spans="1:16" x14ac:dyDescent="0.2">
      <c r="A33" s="14" t="s">
        <v>39</v>
      </c>
      <c r="B33"/>
      <c r="E33"/>
      <c r="F33" s="17"/>
      <c r="G33"/>
      <c r="H33"/>
      <c r="I33" s="17"/>
      <c r="J33"/>
      <c r="K33"/>
      <c r="L33" s="17"/>
      <c r="M33"/>
      <c r="N33"/>
      <c r="O33" s="17"/>
      <c r="P33" s="13"/>
    </row>
    <row r="34" spans="1:16" x14ac:dyDescent="0.2">
      <c r="A34" s="15" t="s">
        <v>40</v>
      </c>
      <c r="B34" s="16">
        <v>1</v>
      </c>
      <c r="C34" s="53" t="s">
        <v>87</v>
      </c>
      <c r="D34" s="71">
        <v>517</v>
      </c>
      <c r="E34" s="16">
        <v>0.99264346692233496</v>
      </c>
      <c r="F34" s="17">
        <v>0.980810308072804</v>
      </c>
      <c r="G34" s="58">
        <v>83</v>
      </c>
      <c r="H34" s="16">
        <v>1.8009404279864101</v>
      </c>
      <c r="I34" s="17">
        <v>6.5336713520718098E-2</v>
      </c>
      <c r="J34" s="58">
        <v>241</v>
      </c>
      <c r="K34" s="16">
        <v>1.8162331779312799</v>
      </c>
      <c r="L34" s="17">
        <v>9.2987362423208306E-2</v>
      </c>
      <c r="M34" s="58">
        <v>47</v>
      </c>
      <c r="N34" s="16">
        <v>2.3553363419244802</v>
      </c>
      <c r="O34" s="17">
        <v>9.9130601116945698E-3</v>
      </c>
      <c r="P34" s="59">
        <v>43</v>
      </c>
    </row>
    <row r="35" spans="1:16" x14ac:dyDescent="0.2">
      <c r="A35" s="15" t="s">
        <v>41</v>
      </c>
      <c r="B35" s="16">
        <v>1</v>
      </c>
      <c r="C35" s="53" t="s">
        <v>87</v>
      </c>
      <c r="D35" s="71">
        <v>164</v>
      </c>
      <c r="E35" s="16">
        <v>1.65243462797186</v>
      </c>
      <c r="F35" s="17">
        <v>0.10144539730649201</v>
      </c>
      <c r="G35" s="58">
        <v>141</v>
      </c>
      <c r="H35" s="16">
        <v>1.9014625682874999</v>
      </c>
      <c r="I35" s="17">
        <v>2.8858444039614E-2</v>
      </c>
      <c r="J35" s="58">
        <v>220</v>
      </c>
      <c r="K35" s="16">
        <v>1.1098980710527799</v>
      </c>
      <c r="L35" s="17">
        <v>0.78650514922564696</v>
      </c>
      <c r="M35" s="58">
        <v>64</v>
      </c>
      <c r="N35" s="16">
        <v>4.7713088118887503</v>
      </c>
      <c r="O35" s="17">
        <v>3.0512082986966499E-4</v>
      </c>
      <c r="P35" s="59">
        <v>92</v>
      </c>
    </row>
    <row r="36" spans="1:16" x14ac:dyDescent="0.2">
      <c r="A36" s="15" t="s">
        <v>42</v>
      </c>
      <c r="B36" s="16">
        <v>1</v>
      </c>
      <c r="C36" s="53" t="s">
        <v>87</v>
      </c>
      <c r="D36" s="71">
        <v>154</v>
      </c>
      <c r="E36" s="16">
        <v>1.8835226510477201</v>
      </c>
      <c r="F36" s="17">
        <v>0.18444684260307201</v>
      </c>
      <c r="G36" s="58">
        <v>139</v>
      </c>
      <c r="H36" s="16">
        <v>3.0959247503243801</v>
      </c>
      <c r="I36" s="17">
        <v>2.2777979267258001E-2</v>
      </c>
      <c r="J36" s="58">
        <v>140</v>
      </c>
      <c r="K36" s="16">
        <v>2.2955616036946398</v>
      </c>
      <c r="L36" s="17">
        <v>0.10278062413491899</v>
      </c>
      <c r="M36" s="58">
        <v>42</v>
      </c>
      <c r="N36" s="16">
        <v>9.4117150792051394</v>
      </c>
      <c r="O36" s="17">
        <v>5.0317762602314397E-4</v>
      </c>
      <c r="P36" s="59">
        <v>57</v>
      </c>
    </row>
    <row r="37" spans="1:16" x14ac:dyDescent="0.2">
      <c r="A37" s="15" t="s">
        <v>43</v>
      </c>
      <c r="B37" s="16">
        <v>1</v>
      </c>
      <c r="C37" s="53" t="s">
        <v>87</v>
      </c>
      <c r="D37" s="71">
        <v>318</v>
      </c>
      <c r="E37" s="16">
        <v>1.6469039528373</v>
      </c>
      <c r="F37" s="17">
        <v>9.4182860293164694E-2</v>
      </c>
      <c r="G37" s="58">
        <v>280</v>
      </c>
      <c r="H37" s="16">
        <v>1.9165144728708801</v>
      </c>
      <c r="I37" s="17">
        <v>2.1935465573084598E-2</v>
      </c>
      <c r="J37" s="58">
        <v>360</v>
      </c>
      <c r="K37" s="16">
        <v>1.13698824324283</v>
      </c>
      <c r="L37" s="17">
        <v>0.72957756010984298</v>
      </c>
      <c r="M37" s="58">
        <v>106</v>
      </c>
      <c r="N37" s="16">
        <v>4.8795923323785102</v>
      </c>
      <c r="O37" s="17">
        <v>1.8876063194750401E-4</v>
      </c>
      <c r="P37" s="59">
        <v>149</v>
      </c>
    </row>
    <row r="38" spans="1:16" x14ac:dyDescent="0.2">
      <c r="A38" s="20"/>
      <c r="B38"/>
      <c r="E38"/>
      <c r="F38" s="17"/>
      <c r="G38"/>
      <c r="H38"/>
      <c r="I38" s="17"/>
      <c r="J38"/>
      <c r="K38"/>
      <c r="L38" s="17"/>
      <c r="M38"/>
      <c r="N38"/>
      <c r="O38" s="17"/>
      <c r="P38" s="13"/>
    </row>
    <row r="39" spans="1:16" x14ac:dyDescent="0.2">
      <c r="A39" s="14" t="s">
        <v>44</v>
      </c>
      <c r="B39" s="64">
        <v>1</v>
      </c>
      <c r="C39" s="143" t="s">
        <v>87</v>
      </c>
      <c r="D39" s="219">
        <f>SUM(D12:D31,D34,D37)</f>
        <v>10354</v>
      </c>
      <c r="E39" s="64">
        <v>1.2804417623731199</v>
      </c>
      <c r="F39" s="125">
        <v>1.6375542055691001E-6</v>
      </c>
      <c r="G39" s="219">
        <f>SUM(G12:G31,G34,G37)</f>
        <v>6335</v>
      </c>
      <c r="H39" s="64">
        <v>1.7274551019378901</v>
      </c>
      <c r="I39" s="125">
        <v>0</v>
      </c>
      <c r="J39" s="219">
        <f>SUM(J12:J31,J34,J37)</f>
        <v>6418</v>
      </c>
      <c r="K39" s="64">
        <v>1.597912537966</v>
      </c>
      <c r="L39" s="125">
        <v>4.2267678246332702E-10</v>
      </c>
      <c r="M39" s="219">
        <f>SUM(M12:M31,M34,M37)</f>
        <v>1557</v>
      </c>
      <c r="N39" s="64">
        <v>2.8804353595427798</v>
      </c>
      <c r="O39" s="125">
        <v>1.1102230246251601E-15</v>
      </c>
      <c r="P39" s="190">
        <f>SUM(P12:P31,P34,P37)</f>
        <v>1413</v>
      </c>
    </row>
    <row r="40" spans="1:16" x14ac:dyDescent="0.2">
      <c r="A40" s="31"/>
      <c r="B40" s="220"/>
      <c r="C40" s="120"/>
      <c r="D40" s="120"/>
      <c r="E40" s="122"/>
      <c r="F40" s="223"/>
      <c r="G40" s="122"/>
      <c r="H40" s="220"/>
      <c r="I40" s="223"/>
      <c r="J40" s="122"/>
      <c r="K40" s="122"/>
      <c r="L40" s="223"/>
      <c r="M40" s="122"/>
      <c r="N40" s="222"/>
      <c r="O40" s="223"/>
      <c r="P40" s="48"/>
    </row>
    <row r="41" spans="1:16" x14ac:dyDescent="0.2">
      <c r="A41" s="25" t="s">
        <v>45</v>
      </c>
      <c r="B41" s="7"/>
      <c r="C41" s="6"/>
      <c r="D41" s="6"/>
      <c r="E41" s="7"/>
      <c r="F41" s="125"/>
      <c r="G41" s="7"/>
      <c r="H41" s="7"/>
      <c r="I41" s="125"/>
      <c r="J41" s="7"/>
      <c r="K41" s="7"/>
      <c r="L41" s="125"/>
      <c r="M41" s="7"/>
      <c r="N41" s="7"/>
      <c r="O41" s="125"/>
      <c r="P41" s="13"/>
    </row>
    <row r="42" spans="1:16" ht="12.75" customHeight="1" x14ac:dyDescent="0.2">
      <c r="A42" s="15" t="s">
        <v>68</v>
      </c>
      <c r="B42" s="27" t="s">
        <v>76</v>
      </c>
      <c r="C42" s="143" t="s">
        <v>87</v>
      </c>
      <c r="D42" s="64" t="s">
        <v>76</v>
      </c>
      <c r="E42" s="27" t="s">
        <v>76</v>
      </c>
      <c r="F42" s="27" t="s">
        <v>76</v>
      </c>
      <c r="G42" s="27" t="s">
        <v>76</v>
      </c>
      <c r="H42" s="27" t="s">
        <v>76</v>
      </c>
      <c r="I42" s="27" t="s">
        <v>76</v>
      </c>
      <c r="J42" s="27" t="s">
        <v>76</v>
      </c>
      <c r="K42" s="27" t="s">
        <v>76</v>
      </c>
      <c r="L42" s="27" t="s">
        <v>76</v>
      </c>
      <c r="M42" s="27" t="s">
        <v>76</v>
      </c>
      <c r="N42" s="27" t="s">
        <v>76</v>
      </c>
      <c r="O42" s="27" t="s">
        <v>76</v>
      </c>
      <c r="P42" s="72" t="s">
        <v>76</v>
      </c>
    </row>
    <row r="43" spans="1:16" ht="12.75" customHeight="1" x14ac:dyDescent="0.2">
      <c r="A43" s="26" t="s">
        <v>316</v>
      </c>
      <c r="B43" s="117">
        <v>1</v>
      </c>
      <c r="C43" s="45" t="s">
        <v>87</v>
      </c>
      <c r="D43" s="62">
        <v>553</v>
      </c>
      <c r="E43" s="117">
        <v>1.6298806490462201</v>
      </c>
      <c r="F43" s="23">
        <v>2.55853743497245E-2</v>
      </c>
      <c r="G43" s="75">
        <v>246</v>
      </c>
      <c r="H43" s="117">
        <v>1.76827327035187</v>
      </c>
      <c r="I43" s="23">
        <v>5.9810141017985402E-2</v>
      </c>
      <c r="J43" s="75">
        <v>290</v>
      </c>
      <c r="K43" s="117">
        <v>2.2835238947279599</v>
      </c>
      <c r="L43" s="23">
        <v>8.0240568484033492E-3</v>
      </c>
      <c r="M43" s="75">
        <v>76</v>
      </c>
      <c r="N43" s="117">
        <v>3.6615108532620102</v>
      </c>
      <c r="O43" s="117">
        <v>6.3445574161269405E-5</v>
      </c>
      <c r="P43" s="66">
        <v>71</v>
      </c>
    </row>
    <row r="44" spans="1:16" ht="94.5" customHeight="1" x14ac:dyDescent="0.2">
      <c r="A44" s="252" t="s">
        <v>47</v>
      </c>
      <c r="B44" s="252"/>
      <c r="C44" s="252"/>
      <c r="D44" s="252"/>
      <c r="E44" s="252"/>
      <c r="F44" s="252"/>
      <c r="G44" s="252"/>
      <c r="H44" s="252"/>
      <c r="I44" s="252"/>
      <c r="J44" s="252"/>
      <c r="K44" s="252"/>
      <c r="L44" s="252"/>
      <c r="M44" s="252"/>
      <c r="N44" s="252"/>
      <c r="O44" s="252"/>
      <c r="P44" s="252"/>
    </row>
    <row r="45" spans="1:16" ht="62.25" customHeight="1" x14ac:dyDescent="0.2">
      <c r="A45" s="252" t="s">
        <v>317</v>
      </c>
      <c r="B45" s="252"/>
      <c r="C45" s="252"/>
      <c r="D45" s="252"/>
      <c r="E45" s="252"/>
      <c r="F45" s="252"/>
      <c r="G45" s="252"/>
      <c r="H45" s="252"/>
      <c r="I45" s="252"/>
      <c r="J45" s="252"/>
      <c r="K45" s="252"/>
      <c r="L45" s="252"/>
      <c r="M45" s="252"/>
      <c r="N45" s="252"/>
      <c r="O45" s="252"/>
      <c r="P45" s="252"/>
    </row>
    <row r="46" spans="1:16" x14ac:dyDescent="0.2">
      <c r="A46" s="281" t="s">
        <v>93</v>
      </c>
      <c r="B46" s="281"/>
      <c r="C46" s="281"/>
      <c r="D46" s="281"/>
      <c r="E46" s="281"/>
      <c r="F46" s="281"/>
      <c r="G46" s="281"/>
      <c r="H46" s="281"/>
      <c r="I46" s="281"/>
      <c r="J46" s="281"/>
      <c r="K46" s="281"/>
      <c r="L46" s="281"/>
      <c r="M46" s="281"/>
      <c r="N46" s="281"/>
      <c r="O46" s="281"/>
      <c r="P46" s="281"/>
    </row>
    <row r="47" spans="1:16" ht="12.75" customHeight="1" x14ac:dyDescent="0.2">
      <c r="A47" s="281"/>
      <c r="B47" s="281"/>
      <c r="C47" s="281"/>
      <c r="D47" s="281"/>
      <c r="E47" s="281"/>
      <c r="F47" s="281"/>
      <c r="G47" s="281"/>
      <c r="H47" s="281"/>
      <c r="I47" s="281"/>
      <c r="J47" s="281"/>
      <c r="K47" s="281"/>
      <c r="L47" s="281"/>
      <c r="M47" s="281"/>
      <c r="N47" s="281"/>
      <c r="O47" s="281"/>
      <c r="P47" s="281"/>
    </row>
    <row r="48" spans="1:16" x14ac:dyDescent="0.2">
      <c r="A48" s="28" t="s">
        <v>48</v>
      </c>
      <c r="I48" s="68"/>
      <c r="J48" s="68"/>
      <c r="K48" s="68"/>
      <c r="L48" s="68"/>
      <c r="M48" s="68"/>
      <c r="N48" s="68"/>
      <c r="O48" s="68"/>
      <c r="P48" s="68"/>
    </row>
    <row r="49" spans="1:17" x14ac:dyDescent="0.2">
      <c r="A49"/>
      <c r="B49"/>
      <c r="C49"/>
      <c r="D49"/>
      <c r="E49"/>
      <c r="F49"/>
      <c r="G49"/>
      <c r="H49"/>
      <c r="I49"/>
      <c r="J49"/>
      <c r="K49"/>
      <c r="L49"/>
      <c r="M49"/>
      <c r="N49"/>
      <c r="O49"/>
      <c r="P49"/>
      <c r="Q49"/>
    </row>
    <row r="50" spans="1:17" x14ac:dyDescent="0.2">
      <c r="A50"/>
      <c r="B50"/>
      <c r="C50"/>
      <c r="D50"/>
      <c r="E50"/>
      <c r="F50"/>
      <c r="G50"/>
      <c r="H50"/>
      <c r="I50"/>
      <c r="J50"/>
      <c r="K50"/>
      <c r="L50"/>
      <c r="M50"/>
      <c r="N50"/>
      <c r="O50"/>
      <c r="P50"/>
      <c r="Q50"/>
    </row>
  </sheetData>
  <mergeCells count="9">
    <mergeCell ref="A44:P44"/>
    <mergeCell ref="A46:P47"/>
    <mergeCell ref="A2:P4"/>
    <mergeCell ref="B8:D8"/>
    <mergeCell ref="E8:G8"/>
    <mergeCell ref="H8:J8"/>
    <mergeCell ref="K8:M8"/>
    <mergeCell ref="N8:P8"/>
    <mergeCell ref="A45:P4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O50"/>
  <sheetViews>
    <sheetView zoomScaleNormal="100" workbookViewId="0">
      <selection activeCell="S32" sqref="S32"/>
    </sheetView>
  </sheetViews>
  <sheetFormatPr defaultRowHeight="12.75" x14ac:dyDescent="0.2"/>
  <cols>
    <col min="1" max="1" width="16.7109375" style="1" customWidth="1"/>
    <col min="2" max="13" width="5.85546875" style="1" customWidth="1"/>
    <col min="14" max="16384" width="9.140625" style="1"/>
  </cols>
  <sheetData>
    <row r="1" spans="1:15" x14ac:dyDescent="0.2">
      <c r="A1" s="2" t="s">
        <v>0</v>
      </c>
      <c r="B1" s="2"/>
      <c r="C1" s="2"/>
      <c r="D1" s="2"/>
      <c r="E1" s="2"/>
      <c r="F1" s="2"/>
      <c r="G1" s="2"/>
      <c r="H1" s="2"/>
      <c r="I1" s="2"/>
      <c r="J1" s="2"/>
      <c r="K1" s="2"/>
      <c r="L1" s="2"/>
      <c r="M1" s="2"/>
      <c r="N1" s="2"/>
      <c r="O1" s="2"/>
    </row>
    <row r="2" spans="1:15" ht="17.25" customHeight="1" x14ac:dyDescent="0.2">
      <c r="A2" s="249" t="s">
        <v>1</v>
      </c>
      <c r="B2" s="249"/>
      <c r="C2" s="249"/>
      <c r="D2" s="249"/>
      <c r="E2" s="249"/>
      <c r="F2" s="249"/>
      <c r="G2" s="249"/>
      <c r="H2" s="249"/>
      <c r="I2" s="249"/>
      <c r="J2" s="249"/>
      <c r="K2" s="249"/>
      <c r="L2" s="249"/>
      <c r="M2" s="249"/>
      <c r="N2" s="3"/>
      <c r="O2" s="3"/>
    </row>
    <row r="3" spans="1:15" ht="4.5" hidden="1" customHeight="1" x14ac:dyDescent="0.2">
      <c r="A3" s="4"/>
      <c r="B3" s="4"/>
      <c r="C3" s="4"/>
      <c r="D3" s="4"/>
      <c r="E3" s="4"/>
      <c r="F3" s="4"/>
      <c r="G3" s="4"/>
      <c r="H3" s="4"/>
      <c r="I3" s="4"/>
      <c r="J3" s="4"/>
      <c r="K3" s="4"/>
      <c r="L3" s="4"/>
      <c r="M3" s="4"/>
      <c r="N3" s="3"/>
      <c r="O3" s="3"/>
    </row>
    <row r="4" spans="1:15" ht="4.5" hidden="1" customHeight="1" x14ac:dyDescent="0.2">
      <c r="A4" s="4"/>
      <c r="B4" s="4"/>
      <c r="C4" s="4"/>
      <c r="D4" s="4"/>
      <c r="E4" s="4"/>
      <c r="F4" s="4"/>
      <c r="G4" s="4"/>
      <c r="H4" s="4"/>
      <c r="I4" s="4"/>
      <c r="J4" s="4"/>
      <c r="K4" s="4"/>
      <c r="L4" s="4"/>
      <c r="M4" s="4"/>
      <c r="N4" s="3"/>
      <c r="O4" s="3"/>
    </row>
    <row r="5" spans="1:15" ht="0.75" customHeight="1" x14ac:dyDescent="0.2">
      <c r="A5" s="4"/>
      <c r="B5" s="4"/>
      <c r="C5" s="4"/>
      <c r="D5" s="4"/>
      <c r="E5" s="4"/>
      <c r="F5" s="4"/>
      <c r="G5" s="4"/>
      <c r="H5" s="4"/>
      <c r="I5" s="4"/>
      <c r="J5" s="4"/>
      <c r="K5" s="4"/>
      <c r="L5" s="4"/>
      <c r="M5" s="4"/>
    </row>
    <row r="6" spans="1:15" ht="8.25" customHeight="1" x14ac:dyDescent="0.25">
      <c r="A6" s="5"/>
      <c r="B6" s="6"/>
      <c r="C6" s="6"/>
    </row>
    <row r="7" spans="1:15" ht="39.75" customHeight="1" x14ac:dyDescent="0.2">
      <c r="A7" s="7"/>
      <c r="B7" s="250" t="s">
        <v>2</v>
      </c>
      <c r="C7" s="251"/>
      <c r="D7" s="250" t="s">
        <v>3</v>
      </c>
      <c r="E7" s="251"/>
      <c r="F7" s="250" t="s">
        <v>4</v>
      </c>
      <c r="G7" s="251"/>
      <c r="H7" s="250" t="s">
        <v>5</v>
      </c>
      <c r="I7" s="251"/>
      <c r="J7" s="250" t="s">
        <v>6</v>
      </c>
      <c r="K7" s="251"/>
      <c r="L7" s="250" t="s">
        <v>7</v>
      </c>
      <c r="M7" s="251"/>
    </row>
    <row r="8" spans="1:15" ht="90" customHeight="1" x14ac:dyDescent="0.2">
      <c r="A8"/>
      <c r="B8" s="250" t="s">
        <v>8</v>
      </c>
      <c r="C8" s="251"/>
      <c r="D8" s="250" t="s">
        <v>9</v>
      </c>
      <c r="E8" s="251"/>
      <c r="F8" s="250" t="s">
        <v>10</v>
      </c>
      <c r="G8" s="251"/>
      <c r="H8" s="250" t="s">
        <v>11</v>
      </c>
      <c r="I8" s="251"/>
      <c r="J8" s="250" t="s">
        <v>12</v>
      </c>
      <c r="K8" s="251"/>
      <c r="L8" s="250" t="s">
        <v>13</v>
      </c>
      <c r="M8" s="251"/>
    </row>
    <row r="9" spans="1:15" s="11" customFormat="1" ht="19.5" customHeight="1" x14ac:dyDescent="0.2">
      <c r="A9" s="8"/>
      <c r="B9" s="9" t="s">
        <v>14</v>
      </c>
      <c r="C9" s="10" t="s">
        <v>15</v>
      </c>
      <c r="D9" s="9" t="s">
        <v>14</v>
      </c>
      <c r="E9" s="10" t="s">
        <v>15</v>
      </c>
      <c r="F9" s="9" t="s">
        <v>14</v>
      </c>
      <c r="G9" s="10" t="s">
        <v>15</v>
      </c>
      <c r="H9" s="9" t="s">
        <v>14</v>
      </c>
      <c r="I9" s="10" t="s">
        <v>15</v>
      </c>
      <c r="J9" s="9" t="s">
        <v>14</v>
      </c>
      <c r="K9" s="10" t="s">
        <v>15</v>
      </c>
      <c r="L9" s="9" t="s">
        <v>14</v>
      </c>
      <c r="M9" s="10" t="s">
        <v>15</v>
      </c>
    </row>
    <row r="10" spans="1:15" x14ac:dyDescent="0.2">
      <c r="A10" s="12" t="s">
        <v>16</v>
      </c>
      <c r="B10"/>
      <c r="C10"/>
      <c r="D10"/>
      <c r="E10"/>
      <c r="F10"/>
      <c r="G10"/>
      <c r="H10"/>
      <c r="I10"/>
      <c r="J10"/>
      <c r="K10"/>
      <c r="L10"/>
      <c r="M10" s="13"/>
    </row>
    <row r="11" spans="1:15" x14ac:dyDescent="0.2">
      <c r="A11" s="14" t="s">
        <v>17</v>
      </c>
      <c r="B11"/>
      <c r="C11"/>
      <c r="D11"/>
      <c r="E11"/>
      <c r="F11"/>
      <c r="G11"/>
      <c r="H11"/>
      <c r="I11"/>
      <c r="J11"/>
      <c r="K11"/>
      <c r="L11"/>
      <c r="M11" s="13"/>
    </row>
    <row r="12" spans="1:15" x14ac:dyDescent="0.2">
      <c r="A12" s="15" t="s">
        <v>18</v>
      </c>
      <c r="B12" s="16">
        <v>11.62437254239353</v>
      </c>
      <c r="C12" s="17">
        <v>3.6233636113713885E-6</v>
      </c>
      <c r="D12" s="16">
        <v>4.3858196530060241</v>
      </c>
      <c r="E12" s="17">
        <v>3.6944290137657099E-3</v>
      </c>
      <c r="F12" s="16">
        <v>36.946881103530416</v>
      </c>
      <c r="G12" s="17">
        <v>0</v>
      </c>
      <c r="H12" s="16">
        <v>32.148655455702112</v>
      </c>
      <c r="I12" s="17">
        <v>0</v>
      </c>
      <c r="J12" s="16">
        <v>17.358240797694918</v>
      </c>
      <c r="K12" s="17">
        <v>6.6613381477509392E-16</v>
      </c>
      <c r="L12" s="16">
        <v>23.587656595820874</v>
      </c>
      <c r="M12" s="18">
        <v>3.2512341929802346E-8</v>
      </c>
    </row>
    <row r="13" spans="1:15" ht="12.75" customHeight="1" x14ac:dyDescent="0.2">
      <c r="A13" s="15" t="s">
        <v>19</v>
      </c>
      <c r="B13" s="16">
        <v>28.471134077329111</v>
      </c>
      <c r="C13" s="17">
        <v>0</v>
      </c>
      <c r="D13" s="16">
        <v>2.5399336870342495</v>
      </c>
      <c r="E13" s="17">
        <v>1.8708317583950862E-3</v>
      </c>
      <c r="F13" s="16">
        <v>31.357061243803201</v>
      </c>
      <c r="G13" s="17">
        <v>0</v>
      </c>
      <c r="H13" s="16">
        <v>32.911466618590453</v>
      </c>
      <c r="I13" s="17">
        <v>0</v>
      </c>
      <c r="J13" s="16">
        <v>16.512668809249021</v>
      </c>
      <c r="K13" s="17">
        <v>4.6629367034256575E-15</v>
      </c>
      <c r="L13" s="16">
        <v>26.471343970561804</v>
      </c>
      <c r="M13" s="18">
        <v>2.6645352591003757E-15</v>
      </c>
    </row>
    <row r="14" spans="1:15" x14ac:dyDescent="0.2">
      <c r="A14" s="15" t="s">
        <v>20</v>
      </c>
      <c r="B14" s="16">
        <v>17.085240310602899</v>
      </c>
      <c r="C14" s="17">
        <v>0</v>
      </c>
      <c r="D14" s="16">
        <v>4.3740045710443951</v>
      </c>
      <c r="E14" s="17">
        <v>1.118149134171631E-6</v>
      </c>
      <c r="F14" s="16">
        <v>32.954486675395202</v>
      </c>
      <c r="G14" s="17">
        <v>0</v>
      </c>
      <c r="H14" s="16">
        <v>44.907236344842914</v>
      </c>
      <c r="I14" s="17">
        <v>0</v>
      </c>
      <c r="J14" s="16">
        <v>18.558928193089457</v>
      </c>
      <c r="K14" s="17">
        <v>0</v>
      </c>
      <c r="L14" s="16">
        <v>25.504140934314762</v>
      </c>
      <c r="M14" s="18">
        <v>0</v>
      </c>
    </row>
    <row r="15" spans="1:15" x14ac:dyDescent="0.2">
      <c r="A15" s="15" t="s">
        <v>21</v>
      </c>
      <c r="B15" s="16">
        <v>22.564227352955868</v>
      </c>
      <c r="C15" s="17">
        <v>5.8841820305133297E-14</v>
      </c>
      <c r="D15" s="16">
        <v>4.6142234658313441</v>
      </c>
      <c r="E15" s="17">
        <v>2.8670202565781011E-2</v>
      </c>
      <c r="F15" s="16">
        <v>3.4791936910604591</v>
      </c>
      <c r="G15" s="17">
        <v>0.24240626785952779</v>
      </c>
      <c r="H15" s="16">
        <v>35.236342884254157</v>
      </c>
      <c r="I15" s="17">
        <v>2.2204460492503131E-16</v>
      </c>
      <c r="J15" s="16">
        <v>15.210525280517743</v>
      </c>
      <c r="K15" s="17">
        <v>3.840170350952743E-4</v>
      </c>
      <c r="L15" s="16">
        <v>22.638585311609233</v>
      </c>
      <c r="M15" s="18">
        <v>1.8936972878691449E-8</v>
      </c>
    </row>
    <row r="16" spans="1:15" x14ac:dyDescent="0.2">
      <c r="A16" s="15" t="s">
        <v>22</v>
      </c>
      <c r="B16" s="16">
        <v>32.184663381714699</v>
      </c>
      <c r="C16" s="17">
        <v>0</v>
      </c>
      <c r="D16" s="16">
        <v>3.5736954454986858</v>
      </c>
      <c r="E16" s="17">
        <v>3.062653850582242E-3</v>
      </c>
      <c r="F16" s="16">
        <v>42.663631191091213</v>
      </c>
      <c r="G16" s="17">
        <v>0</v>
      </c>
      <c r="H16" s="16">
        <v>34.037708262741603</v>
      </c>
      <c r="I16" s="17">
        <v>0</v>
      </c>
      <c r="J16" s="16">
        <v>17.02128497954044</v>
      </c>
      <c r="K16" s="17">
        <v>0</v>
      </c>
      <c r="L16" s="16">
        <v>18.369185178472321</v>
      </c>
      <c r="M16" s="18">
        <v>1.4130918657428992E-12</v>
      </c>
    </row>
    <row r="17" spans="1:15" x14ac:dyDescent="0.2">
      <c r="A17" s="15" t="s">
        <v>23</v>
      </c>
      <c r="B17" s="16">
        <v>26.002245923458361</v>
      </c>
      <c r="C17" s="17">
        <v>0</v>
      </c>
      <c r="D17" s="16">
        <v>2.6198772768853473</v>
      </c>
      <c r="E17" s="17">
        <v>1.6003515045151406E-2</v>
      </c>
      <c r="F17" s="16">
        <v>15.533179756820118</v>
      </c>
      <c r="G17" s="17">
        <v>1.7073571480263894E-4</v>
      </c>
      <c r="H17" s="16">
        <v>27.813859973588819</v>
      </c>
      <c r="I17" s="17">
        <v>0</v>
      </c>
      <c r="J17" s="16">
        <v>11.075230898185566</v>
      </c>
      <c r="K17" s="17">
        <v>1.6610384179216453E-9</v>
      </c>
      <c r="L17" s="16">
        <v>15.553758722708835</v>
      </c>
      <c r="M17" s="18">
        <v>8.7929663550312398E-14</v>
      </c>
    </row>
    <row r="18" spans="1:15" x14ac:dyDescent="0.2">
      <c r="A18" s="15" t="s">
        <v>24</v>
      </c>
      <c r="B18" s="16">
        <v>42.053191448611301</v>
      </c>
      <c r="C18" s="17">
        <v>0</v>
      </c>
      <c r="D18" s="16">
        <v>2.3089253724060086</v>
      </c>
      <c r="E18" s="17">
        <v>5.5418282878495262E-2</v>
      </c>
      <c r="F18" s="16">
        <v>53.664994446972003</v>
      </c>
      <c r="G18" s="17">
        <v>1.3399377607470342E-8</v>
      </c>
      <c r="H18" s="16">
        <v>32.966290833904395</v>
      </c>
      <c r="I18" s="17">
        <v>0</v>
      </c>
      <c r="J18" s="16">
        <v>18.219690570259388</v>
      </c>
      <c r="K18" s="17">
        <v>4.4408920985006262E-16</v>
      </c>
      <c r="L18" s="16">
        <v>17.899813661004032</v>
      </c>
      <c r="M18" s="18">
        <v>4.7684078907650473E-12</v>
      </c>
    </row>
    <row r="19" spans="1:15" x14ac:dyDescent="0.2">
      <c r="A19" s="15" t="s">
        <v>25</v>
      </c>
      <c r="B19" s="16">
        <v>22.972874957468377</v>
      </c>
      <c r="C19" s="17">
        <v>0</v>
      </c>
      <c r="D19" s="16">
        <v>1.9993886100595546</v>
      </c>
      <c r="E19" s="17">
        <v>4.9635227313781005E-2</v>
      </c>
      <c r="F19" s="16">
        <v>35.376459588184389</v>
      </c>
      <c r="G19" s="17">
        <v>0</v>
      </c>
      <c r="H19" s="16">
        <v>41.262685168138205</v>
      </c>
      <c r="I19" s="17">
        <v>0</v>
      </c>
      <c r="J19" s="16">
        <v>20.008432948771485</v>
      </c>
      <c r="K19" s="17">
        <v>0</v>
      </c>
      <c r="L19" s="16">
        <v>20.521073160996252</v>
      </c>
      <c r="M19" s="18">
        <v>0</v>
      </c>
    </row>
    <row r="20" spans="1:15" x14ac:dyDescent="0.2">
      <c r="A20" s="15" t="s">
        <v>26</v>
      </c>
      <c r="B20" s="16">
        <v>39.111810802996274</v>
      </c>
      <c r="C20" s="17">
        <v>0</v>
      </c>
      <c r="D20" s="16">
        <v>5.2159912608874492</v>
      </c>
      <c r="E20" s="17">
        <v>1.8597024764654968E-4</v>
      </c>
      <c r="F20" s="16">
        <v>30.97292312925299</v>
      </c>
      <c r="G20" s="17">
        <v>0</v>
      </c>
      <c r="H20" s="16">
        <v>37.349387783398811</v>
      </c>
      <c r="I20" s="17">
        <v>0</v>
      </c>
      <c r="J20" s="16">
        <v>20.88520656817758</v>
      </c>
      <c r="K20" s="17">
        <v>3.992983721445853E-10</v>
      </c>
      <c r="L20" s="16">
        <v>20.134540010879903</v>
      </c>
      <c r="M20" s="18">
        <v>2.4222877037516355E-9</v>
      </c>
    </row>
    <row r="21" spans="1:15" x14ac:dyDescent="0.2">
      <c r="A21" s="15" t="s">
        <v>27</v>
      </c>
      <c r="B21" s="16">
        <v>10.889470384686774</v>
      </c>
      <c r="C21" s="17">
        <v>6.8753769256968411E-5</v>
      </c>
      <c r="D21" s="16">
        <v>5.2916093191904565</v>
      </c>
      <c r="E21" s="17">
        <v>8.2352663587337283E-4</v>
      </c>
      <c r="F21" s="16">
        <v>28.950220237836788</v>
      </c>
      <c r="G21" s="17">
        <v>0</v>
      </c>
      <c r="H21" s="16">
        <v>40.981695598586072</v>
      </c>
      <c r="I21" s="17">
        <v>0</v>
      </c>
      <c r="J21" s="16">
        <v>19.397266416040566</v>
      </c>
      <c r="K21" s="17">
        <v>0</v>
      </c>
      <c r="L21" s="16">
        <v>12.544958995128979</v>
      </c>
      <c r="M21" s="18">
        <v>5.7012026210889744E-5</v>
      </c>
    </row>
    <row r="22" spans="1:15" x14ac:dyDescent="0.2">
      <c r="A22" s="15" t="s">
        <v>28</v>
      </c>
      <c r="B22" s="16">
        <v>22.081306553062632</v>
      </c>
      <c r="C22" s="17">
        <v>2.8399504969911504E-13</v>
      </c>
      <c r="D22" s="16">
        <v>0.43939416184122138</v>
      </c>
      <c r="E22" s="17">
        <v>0.84495303644238229</v>
      </c>
      <c r="F22" s="16">
        <v>29.225695444975997</v>
      </c>
      <c r="G22" s="17">
        <v>3.4727776210274897E-13</v>
      </c>
      <c r="H22" s="16">
        <v>28.824971612475878</v>
      </c>
      <c r="I22" s="17">
        <v>0</v>
      </c>
      <c r="J22" s="16">
        <v>18.943835340220176</v>
      </c>
      <c r="K22" s="17">
        <v>3.0005073714534092E-7</v>
      </c>
      <c r="L22" s="16">
        <v>20.16175932696683</v>
      </c>
      <c r="M22" s="18">
        <v>7.3360788555021372E-9</v>
      </c>
    </row>
    <row r="23" spans="1:15" x14ac:dyDescent="0.2">
      <c r="A23" s="15" t="s">
        <v>29</v>
      </c>
      <c r="B23" s="16">
        <v>25.219085257541224</v>
      </c>
      <c r="C23" s="17">
        <v>0</v>
      </c>
      <c r="D23" s="16">
        <v>2.3026985911105271</v>
      </c>
      <c r="E23" s="17">
        <v>0.14239212511236699</v>
      </c>
      <c r="F23" s="16" t="s">
        <v>30</v>
      </c>
      <c r="G23" s="19" t="s">
        <v>30</v>
      </c>
      <c r="H23" s="16">
        <v>32.721915794284541</v>
      </c>
      <c r="I23" s="17">
        <v>0</v>
      </c>
      <c r="J23" s="16">
        <v>10.859111311850938</v>
      </c>
      <c r="K23" s="17">
        <v>6.7777827794657242E-10</v>
      </c>
      <c r="L23" s="16">
        <v>12.066154080132037</v>
      </c>
      <c r="M23" s="18">
        <v>5.3632257279723206E-7</v>
      </c>
    </row>
    <row r="24" spans="1:15" x14ac:dyDescent="0.2">
      <c r="A24" s="15" t="s">
        <v>31</v>
      </c>
      <c r="B24" s="16">
        <v>38.338433115378507</v>
      </c>
      <c r="C24" s="17">
        <v>0</v>
      </c>
      <c r="D24" s="16">
        <v>5.7624828337740155</v>
      </c>
      <c r="E24" s="17">
        <v>1.432856944205696E-9</v>
      </c>
      <c r="F24" s="16">
        <v>53.969829142913795</v>
      </c>
      <c r="G24" s="17">
        <v>1.1076137784726825E-9</v>
      </c>
      <c r="H24" s="16">
        <v>34.693815153427522</v>
      </c>
      <c r="I24" s="17">
        <v>0</v>
      </c>
      <c r="J24" s="16">
        <v>11.480721397306922</v>
      </c>
      <c r="K24" s="17">
        <v>1.836975016544784E-12</v>
      </c>
      <c r="L24" s="16">
        <v>19.093891379707657</v>
      </c>
      <c r="M24" s="18">
        <v>4.6629367034256575E-15</v>
      </c>
    </row>
    <row r="25" spans="1:15" x14ac:dyDescent="0.2">
      <c r="A25" s="15" t="s">
        <v>32</v>
      </c>
      <c r="B25" s="16">
        <v>33.41276812884422</v>
      </c>
      <c r="C25" s="17">
        <v>0</v>
      </c>
      <c r="D25" s="16">
        <v>3.9978410414443601</v>
      </c>
      <c r="E25" s="17">
        <v>1.7327628315144672E-4</v>
      </c>
      <c r="F25" s="16">
        <v>40.388136376093712</v>
      </c>
      <c r="G25" s="17">
        <v>0</v>
      </c>
      <c r="H25" s="16">
        <v>39.553760487358147</v>
      </c>
      <c r="I25" s="17">
        <v>0</v>
      </c>
      <c r="J25" s="16">
        <v>14.429435184184911</v>
      </c>
      <c r="K25" s="17">
        <v>2.2359891715950653E-13</v>
      </c>
      <c r="L25" s="16">
        <v>23.222826089926457</v>
      </c>
      <c r="M25" s="18">
        <v>1.6900036925449058E-11</v>
      </c>
    </row>
    <row r="26" spans="1:15" x14ac:dyDescent="0.2">
      <c r="A26" s="15" t="s">
        <v>33</v>
      </c>
      <c r="B26" s="16">
        <v>19.63436155920499</v>
      </c>
      <c r="C26" s="17">
        <v>4.2188474935755949E-15</v>
      </c>
      <c r="D26" s="16">
        <v>6.7613287341077353</v>
      </c>
      <c r="E26" s="17">
        <v>2.3394220050043657E-7</v>
      </c>
      <c r="F26" s="16">
        <v>43.731398448433708</v>
      </c>
      <c r="G26" s="17">
        <v>0</v>
      </c>
      <c r="H26" s="16">
        <v>31.768295599510907</v>
      </c>
      <c r="I26" s="17">
        <v>0</v>
      </c>
      <c r="J26" s="16">
        <v>17.985985171400671</v>
      </c>
      <c r="K26" s="17">
        <v>0</v>
      </c>
      <c r="L26" s="16">
        <v>25.367396783988397</v>
      </c>
      <c r="M26" s="18">
        <v>6.2131737532666875E-9</v>
      </c>
    </row>
    <row r="27" spans="1:15" x14ac:dyDescent="0.2">
      <c r="A27" s="15" t="s">
        <v>34</v>
      </c>
      <c r="B27" s="16">
        <v>28.466476639585835</v>
      </c>
      <c r="C27" s="17">
        <v>0</v>
      </c>
      <c r="D27" s="16">
        <v>-1.8044390737247795</v>
      </c>
      <c r="E27" s="17">
        <v>8.9767014985677296E-2</v>
      </c>
      <c r="F27" s="16" t="s">
        <v>30</v>
      </c>
      <c r="G27" s="19" t="s">
        <v>30</v>
      </c>
      <c r="H27" s="16">
        <v>34.807377238452261</v>
      </c>
      <c r="I27" s="17">
        <v>0</v>
      </c>
      <c r="J27" s="16">
        <v>22.743324331452328</v>
      </c>
      <c r="K27" s="17">
        <v>9.4502183856093325E-13</v>
      </c>
      <c r="L27" s="16">
        <v>19.774312176569538</v>
      </c>
      <c r="M27" s="18">
        <v>1.5427592536809698E-10</v>
      </c>
    </row>
    <row r="28" spans="1:15" x14ac:dyDescent="0.2">
      <c r="A28" s="15" t="s">
        <v>35</v>
      </c>
      <c r="B28" s="16">
        <v>7.213104164395304</v>
      </c>
      <c r="C28" s="17">
        <v>2.82513393470607E-3</v>
      </c>
      <c r="D28" s="16">
        <v>-1.7502081864758452</v>
      </c>
      <c r="E28" s="17">
        <v>0.33457168560686945</v>
      </c>
      <c r="F28" s="16">
        <v>-1.8182725187179472</v>
      </c>
      <c r="G28" s="17">
        <v>0.29279967389210615</v>
      </c>
      <c r="H28" s="16">
        <v>32.749017268125101</v>
      </c>
      <c r="I28" s="17">
        <v>0</v>
      </c>
      <c r="J28" s="16">
        <v>24.445633050819879</v>
      </c>
      <c r="K28" s="17">
        <v>0</v>
      </c>
      <c r="L28" s="16">
        <v>9.7888846644785872</v>
      </c>
      <c r="M28" s="18">
        <v>8.6761788669731388E-5</v>
      </c>
    </row>
    <row r="29" spans="1:15" x14ac:dyDescent="0.2">
      <c r="A29" s="15" t="s">
        <v>36</v>
      </c>
      <c r="B29" s="16">
        <v>32.876075305056645</v>
      </c>
      <c r="C29" s="17">
        <v>0</v>
      </c>
      <c r="D29" s="16">
        <v>6.784911182974497</v>
      </c>
      <c r="E29" s="17">
        <v>3.6924521487069484E-6</v>
      </c>
      <c r="F29" s="16">
        <v>34.168203755365397</v>
      </c>
      <c r="G29" s="17">
        <v>1.5365486660812167E-13</v>
      </c>
      <c r="H29" s="16">
        <v>38.953277600435882</v>
      </c>
      <c r="I29" s="17">
        <v>0</v>
      </c>
      <c r="J29" s="16">
        <v>14.618733840786149</v>
      </c>
      <c r="K29" s="17">
        <v>4.5254910929770631E-12</v>
      </c>
      <c r="L29" s="16">
        <v>17.025214324825129</v>
      </c>
      <c r="M29" s="18">
        <v>1.0329737065717381E-11</v>
      </c>
    </row>
    <row r="30" spans="1:15" x14ac:dyDescent="0.2">
      <c r="A30" s="15" t="s">
        <v>37</v>
      </c>
      <c r="B30" s="16">
        <v>25.779785044508571</v>
      </c>
      <c r="C30" s="17">
        <v>0</v>
      </c>
      <c r="D30" s="16">
        <v>5.4406486175054738</v>
      </c>
      <c r="E30" s="17">
        <v>2.2000971807045744E-5</v>
      </c>
      <c r="F30" s="16">
        <v>52.871869814649898</v>
      </c>
      <c r="G30" s="17">
        <v>0</v>
      </c>
      <c r="H30" s="16">
        <v>37.94323952578651</v>
      </c>
      <c r="I30" s="17">
        <v>0</v>
      </c>
      <c r="J30" s="16">
        <v>14.670728211377366</v>
      </c>
      <c r="K30" s="17">
        <v>3.3306690738754696E-15</v>
      </c>
      <c r="L30" s="16">
        <v>24.357011662758111</v>
      </c>
      <c r="M30" s="18">
        <v>1.2068139090271046E-6</v>
      </c>
    </row>
    <row r="31" spans="1:15" x14ac:dyDescent="0.2">
      <c r="A31" s="15" t="s">
        <v>38</v>
      </c>
      <c r="B31" s="16">
        <v>16.743946201251845</v>
      </c>
      <c r="C31" s="17">
        <v>2.5875102060979316E-10</v>
      </c>
      <c r="D31" s="16">
        <v>2.3925315531080855</v>
      </c>
      <c r="E31" s="17">
        <v>0.11379378056925304</v>
      </c>
      <c r="F31" s="16">
        <v>30.820713316880898</v>
      </c>
      <c r="G31" s="17">
        <v>0</v>
      </c>
      <c r="H31" s="16">
        <v>44.855141263975298</v>
      </c>
      <c r="I31" s="17">
        <v>0</v>
      </c>
      <c r="J31" s="16">
        <v>27.860207798543314</v>
      </c>
      <c r="K31" s="17">
        <v>0</v>
      </c>
      <c r="L31" s="16">
        <v>24.89810529402601</v>
      </c>
      <c r="M31" s="18">
        <v>4.2574210823431713E-10</v>
      </c>
    </row>
    <row r="32" spans="1:15" x14ac:dyDescent="0.2">
      <c r="A32" s="15"/>
      <c r="B32"/>
      <c r="C32" s="17"/>
      <c r="D32"/>
      <c r="E32" s="17"/>
      <c r="F32"/>
      <c r="G32" s="17"/>
      <c r="H32"/>
      <c r="I32" s="17"/>
      <c r="J32"/>
      <c r="K32" s="17"/>
      <c r="L32"/>
      <c r="M32" s="18"/>
      <c r="N32"/>
      <c r="O32"/>
    </row>
    <row r="33" spans="1:15" x14ac:dyDescent="0.2">
      <c r="A33" s="14" t="s">
        <v>39</v>
      </c>
      <c r="B33"/>
      <c r="C33" s="17"/>
      <c r="D33"/>
      <c r="E33" s="17"/>
      <c r="F33"/>
      <c r="G33" s="17"/>
      <c r="H33"/>
      <c r="I33" s="17"/>
      <c r="J33"/>
      <c r="K33" s="17"/>
      <c r="L33"/>
      <c r="M33" s="18"/>
      <c r="N33"/>
      <c r="O33"/>
    </row>
    <row r="34" spans="1:15" x14ac:dyDescent="0.2">
      <c r="A34" s="15" t="s">
        <v>40</v>
      </c>
      <c r="B34" s="16">
        <v>28.943097998738892</v>
      </c>
      <c r="C34" s="17">
        <v>0</v>
      </c>
      <c r="D34" s="16">
        <v>6.5889441391518631</v>
      </c>
      <c r="E34" s="17">
        <v>1.0140289052884555E-6</v>
      </c>
      <c r="F34" s="16">
        <v>48.4124691379333</v>
      </c>
      <c r="G34" s="17">
        <v>0</v>
      </c>
      <c r="H34" s="16">
        <v>41.740897610557113</v>
      </c>
      <c r="I34" s="17">
        <v>0</v>
      </c>
      <c r="J34" s="16">
        <v>16.574361986053418</v>
      </c>
      <c r="K34" s="17">
        <v>9.3258734068513149E-15</v>
      </c>
      <c r="L34" s="16">
        <v>20.938208331761643</v>
      </c>
      <c r="M34" s="18">
        <v>4.7271075942489915E-12</v>
      </c>
    </row>
    <row r="35" spans="1:15" x14ac:dyDescent="0.2">
      <c r="A35" s="15" t="s">
        <v>41</v>
      </c>
      <c r="B35" s="16">
        <v>-2.3830558555647485</v>
      </c>
      <c r="C35" s="17">
        <v>0.51675893001805484</v>
      </c>
      <c r="D35" s="16">
        <v>2.5673342051278496</v>
      </c>
      <c r="E35" s="17">
        <v>0.1669830287080567</v>
      </c>
      <c r="F35" s="16">
        <v>34.343947463053496</v>
      </c>
      <c r="G35" s="17">
        <v>2.0419221868905879E-12</v>
      </c>
      <c r="H35" s="16">
        <v>35.788087387439703</v>
      </c>
      <c r="I35" s="17">
        <v>0</v>
      </c>
      <c r="J35" s="16">
        <v>26.910260145869529</v>
      </c>
      <c r="K35" s="17">
        <v>0</v>
      </c>
      <c r="L35" s="16">
        <v>26.197939691640727</v>
      </c>
      <c r="M35" s="18">
        <v>1.6511236822225328E-12</v>
      </c>
    </row>
    <row r="36" spans="1:15" x14ac:dyDescent="0.2">
      <c r="A36" s="15" t="s">
        <v>42</v>
      </c>
      <c r="B36" s="16">
        <v>6.0549520519610951</v>
      </c>
      <c r="C36" s="17">
        <v>0.14598701098185751</v>
      </c>
      <c r="D36" s="16">
        <v>5.7070185975047707</v>
      </c>
      <c r="E36" s="17">
        <v>3.6727923008006425E-3</v>
      </c>
      <c r="F36" s="16">
        <v>33.170209006862393</v>
      </c>
      <c r="G36" s="17">
        <v>9.5740287997525542E-5</v>
      </c>
      <c r="H36" s="16">
        <v>36.567802692805685</v>
      </c>
      <c r="I36" s="17">
        <v>0</v>
      </c>
      <c r="J36" s="16">
        <v>20.012612371244984</v>
      </c>
      <c r="K36" s="17">
        <v>8.6159968049059898E-12</v>
      </c>
      <c r="L36" s="16">
        <v>19.111208101104921</v>
      </c>
      <c r="M36" s="18">
        <v>9.6653564174431494E-7</v>
      </c>
    </row>
    <row r="37" spans="1:15" x14ac:dyDescent="0.2">
      <c r="A37" s="15" t="s">
        <v>43</v>
      </c>
      <c r="B37" s="16">
        <v>-2.1027021449093581</v>
      </c>
      <c r="C37" s="17">
        <v>0.55277600778197389</v>
      </c>
      <c r="D37" s="16">
        <v>2.6569072873948016</v>
      </c>
      <c r="E37" s="17">
        <v>0.14080891849589849</v>
      </c>
      <c r="F37" s="16">
        <v>34.271200277648006</v>
      </c>
      <c r="G37" s="17">
        <v>1.4315215679516768E-12</v>
      </c>
      <c r="H37" s="16">
        <v>35.803450586697465</v>
      </c>
      <c r="I37" s="17">
        <v>0</v>
      </c>
      <c r="J37" s="16">
        <v>26.715655103374615</v>
      </c>
      <c r="K37" s="17">
        <v>0</v>
      </c>
      <c r="L37" s="16">
        <v>26.039905067634834</v>
      </c>
      <c r="M37" s="18">
        <v>3.9679370900103095E-13</v>
      </c>
    </row>
    <row r="38" spans="1:15" x14ac:dyDescent="0.2">
      <c r="A38" s="20"/>
      <c r="B38"/>
      <c r="C38" s="17"/>
      <c r="D38"/>
      <c r="E38" s="17"/>
      <c r="F38"/>
      <c r="G38" s="17"/>
      <c r="H38"/>
      <c r="I38" s="17"/>
      <c r="J38"/>
      <c r="K38" s="17"/>
      <c r="L38"/>
      <c r="M38" s="18"/>
    </row>
    <row r="39" spans="1:15" x14ac:dyDescent="0.2">
      <c r="A39" s="14" t="s">
        <v>44</v>
      </c>
      <c r="B39" s="64">
        <v>24.07113495476716</v>
      </c>
      <c r="C39" s="125">
        <v>0</v>
      </c>
      <c r="D39" s="64">
        <v>3.4771140701844274</v>
      </c>
      <c r="E39" s="125">
        <v>0</v>
      </c>
      <c r="F39" s="64">
        <v>33.774165008149907</v>
      </c>
      <c r="G39" s="125">
        <v>0</v>
      </c>
      <c r="H39" s="64">
        <v>36.092294939310705</v>
      </c>
      <c r="I39" s="125">
        <v>0</v>
      </c>
      <c r="J39" s="64">
        <v>17.980691281313398</v>
      </c>
      <c r="K39" s="125">
        <v>0</v>
      </c>
      <c r="L39" s="64">
        <v>20.270851169284981</v>
      </c>
      <c r="M39" s="18">
        <v>0</v>
      </c>
    </row>
    <row r="40" spans="1:15" x14ac:dyDescent="0.2">
      <c r="A40" s="31"/>
      <c r="B40" s="122"/>
      <c r="C40" s="223"/>
      <c r="D40" s="122"/>
      <c r="E40" s="223"/>
      <c r="F40" s="122"/>
      <c r="G40" s="223"/>
      <c r="H40" s="122"/>
      <c r="I40" s="223"/>
      <c r="J40" s="122"/>
      <c r="K40" s="223"/>
      <c r="L40" s="122"/>
      <c r="M40" s="24"/>
    </row>
    <row r="41" spans="1:15" x14ac:dyDescent="0.2">
      <c r="A41" s="25" t="s">
        <v>45</v>
      </c>
      <c r="B41" s="7"/>
      <c r="C41" s="125"/>
      <c r="D41" s="7"/>
      <c r="E41" s="125"/>
      <c r="F41" s="7"/>
      <c r="G41" s="125"/>
      <c r="H41" s="7"/>
      <c r="I41" s="125"/>
      <c r="J41" s="7"/>
      <c r="K41" s="125"/>
      <c r="L41" s="7"/>
      <c r="M41" s="18"/>
    </row>
    <row r="42" spans="1:15" ht="12.75" customHeight="1" x14ac:dyDescent="0.2">
      <c r="A42" s="15" t="s">
        <v>46</v>
      </c>
      <c r="B42" s="27">
        <v>0.72109780486346153</v>
      </c>
      <c r="C42" s="125">
        <v>0.73554055381464467</v>
      </c>
      <c r="D42" s="27">
        <v>-0.87509598276557199</v>
      </c>
      <c r="E42" s="125">
        <v>0.59835481297842197</v>
      </c>
      <c r="F42" s="27">
        <v>26.035549524872692</v>
      </c>
      <c r="G42" s="125">
        <v>5.0911261872954583E-9</v>
      </c>
      <c r="H42" s="27">
        <v>24.328495671819383</v>
      </c>
      <c r="I42" s="125">
        <v>0</v>
      </c>
      <c r="J42" s="27">
        <v>12.360750567073524</v>
      </c>
      <c r="K42" s="125">
        <v>2.8237405524933479E-8</v>
      </c>
      <c r="L42" s="27">
        <v>10.891076610475864</v>
      </c>
      <c r="M42" s="18">
        <v>7.2700971070320808E-3</v>
      </c>
    </row>
    <row r="43" spans="1:15" ht="12.75" customHeight="1" x14ac:dyDescent="0.2">
      <c r="A43" s="26" t="s">
        <v>319</v>
      </c>
      <c r="B43" s="238" t="s">
        <v>76</v>
      </c>
      <c r="C43" s="239" t="s">
        <v>76</v>
      </c>
      <c r="D43" s="238" t="s">
        <v>76</v>
      </c>
      <c r="E43" s="239" t="s">
        <v>76</v>
      </c>
      <c r="F43" s="238" t="s">
        <v>76</v>
      </c>
      <c r="G43" s="239" t="s">
        <v>76</v>
      </c>
      <c r="H43" s="238" t="s">
        <v>76</v>
      </c>
      <c r="I43" s="239" t="s">
        <v>76</v>
      </c>
      <c r="J43" s="238" t="s">
        <v>76</v>
      </c>
      <c r="K43" s="239" t="s">
        <v>76</v>
      </c>
      <c r="L43" s="238" t="s">
        <v>76</v>
      </c>
      <c r="M43" s="242" t="s">
        <v>76</v>
      </c>
    </row>
    <row r="44" spans="1:15" ht="98.25" customHeight="1" x14ac:dyDescent="0.2">
      <c r="A44" s="252" t="s">
        <v>47</v>
      </c>
      <c r="B44" s="252"/>
      <c r="C44" s="252"/>
      <c r="D44" s="252"/>
      <c r="E44" s="252"/>
      <c r="F44" s="252"/>
      <c r="G44" s="252"/>
      <c r="H44" s="252"/>
      <c r="I44" s="252"/>
      <c r="J44" s="252"/>
      <c r="K44" s="252"/>
      <c r="L44" s="252"/>
      <c r="M44" s="252"/>
    </row>
    <row r="45" spans="1:15" x14ac:dyDescent="0.2">
      <c r="A45" s="253" t="s">
        <v>320</v>
      </c>
      <c r="B45" s="253"/>
      <c r="C45" s="253"/>
      <c r="D45" s="253"/>
      <c r="E45" s="253"/>
      <c r="F45" s="253"/>
      <c r="G45" s="253"/>
      <c r="H45" s="253"/>
      <c r="I45" s="253"/>
      <c r="J45" s="253"/>
      <c r="K45" s="253"/>
      <c r="L45" s="253"/>
      <c r="M45" s="253"/>
    </row>
    <row r="46" spans="1:15" ht="12.75" customHeight="1" x14ac:dyDescent="0.2">
      <c r="A46" s="253"/>
      <c r="B46" s="253"/>
      <c r="C46" s="253"/>
      <c r="D46" s="253"/>
      <c r="E46" s="253"/>
      <c r="F46" s="253"/>
      <c r="G46" s="253"/>
      <c r="H46" s="253"/>
      <c r="I46" s="253"/>
      <c r="J46" s="253"/>
      <c r="K46" s="253"/>
      <c r="L46" s="253"/>
      <c r="M46" s="253"/>
    </row>
    <row r="47" spans="1:15" ht="39.75" customHeight="1" x14ac:dyDescent="0.2">
      <c r="A47" s="253"/>
      <c r="B47" s="253"/>
      <c r="C47" s="253"/>
      <c r="D47" s="253"/>
      <c r="E47" s="253"/>
      <c r="F47" s="253"/>
      <c r="G47" s="253"/>
      <c r="H47" s="253"/>
      <c r="I47" s="253"/>
      <c r="J47" s="253"/>
      <c r="K47" s="253"/>
      <c r="L47" s="253"/>
      <c r="M47" s="253"/>
    </row>
    <row r="48" spans="1:15" ht="18" customHeight="1" x14ac:dyDescent="0.2">
      <c r="A48" s="28" t="s">
        <v>48</v>
      </c>
      <c r="B48" s="29"/>
    </row>
    <row r="49" spans="1:11" x14ac:dyDescent="0.2">
      <c r="A49"/>
      <c r="B49"/>
      <c r="C49"/>
      <c r="D49"/>
      <c r="E49"/>
      <c r="F49"/>
      <c r="G49"/>
      <c r="H49"/>
      <c r="I49"/>
      <c r="J49"/>
      <c r="K49"/>
    </row>
    <row r="50" spans="1:11" x14ac:dyDescent="0.2">
      <c r="A50"/>
      <c r="B50"/>
      <c r="C50"/>
      <c r="D50"/>
      <c r="E50"/>
      <c r="F50"/>
      <c r="G50"/>
      <c r="H50"/>
      <c r="I50"/>
      <c r="J50"/>
      <c r="K50"/>
    </row>
  </sheetData>
  <mergeCells count="15">
    <mergeCell ref="A44:M44"/>
    <mergeCell ref="A45:M47"/>
    <mergeCell ref="B8:C8"/>
    <mergeCell ref="D8:E8"/>
    <mergeCell ref="F8:G8"/>
    <mergeCell ref="H8:I8"/>
    <mergeCell ref="J8:K8"/>
    <mergeCell ref="L8:M8"/>
    <mergeCell ref="A2:M2"/>
    <mergeCell ref="B7:C7"/>
    <mergeCell ref="D7:E7"/>
    <mergeCell ref="F7:G7"/>
    <mergeCell ref="H7:I7"/>
    <mergeCell ref="J7:K7"/>
    <mergeCell ref="L7:M7"/>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B050"/>
  </sheetPr>
  <dimension ref="A1:W55"/>
  <sheetViews>
    <sheetView zoomScaleNormal="100" workbookViewId="0">
      <selection activeCell="D39" sqref="D39"/>
    </sheetView>
  </sheetViews>
  <sheetFormatPr defaultRowHeight="12.75" x14ac:dyDescent="0.2"/>
  <cols>
    <col min="1" max="1" width="16.7109375" style="1" customWidth="1"/>
    <col min="2" max="2" width="4" style="1" customWidth="1"/>
    <col min="3" max="3" width="4.42578125" style="1" customWidth="1"/>
    <col min="4" max="4" width="5" style="1" customWidth="1"/>
    <col min="5" max="5" width="4.42578125" style="1" customWidth="1"/>
    <col min="6" max="6" width="4.5703125" style="1" bestFit="1" customWidth="1"/>
    <col min="7" max="7" width="5.140625" style="1" customWidth="1"/>
    <col min="8" max="8" width="4.85546875" style="1" customWidth="1"/>
    <col min="9" max="9" width="4.5703125" style="1" bestFit="1" customWidth="1"/>
    <col min="10" max="10" width="6.7109375" style="1" customWidth="1"/>
    <col min="11" max="11" width="4.42578125" style="1" customWidth="1"/>
    <col min="12" max="12" width="4.5703125" style="1" bestFit="1" customWidth="1"/>
    <col min="13" max="13" width="7.28515625" style="1" customWidth="1"/>
    <col min="14" max="14" width="4.42578125" style="1" customWidth="1"/>
    <col min="15" max="15" width="4.5703125" style="1" bestFit="1" customWidth="1"/>
    <col min="16" max="16" width="5.5703125" style="1" customWidth="1"/>
    <col min="17" max="16384" width="9.140625" style="1"/>
  </cols>
  <sheetData>
    <row r="1" spans="1:23" x14ac:dyDescent="0.2">
      <c r="A1" s="2" t="s">
        <v>94</v>
      </c>
      <c r="B1" s="2"/>
      <c r="C1" s="2"/>
      <c r="D1" s="2"/>
      <c r="E1" s="2"/>
      <c r="F1" s="2"/>
      <c r="G1" s="2"/>
      <c r="H1" s="2"/>
      <c r="I1" s="2"/>
      <c r="J1" s="2"/>
      <c r="K1" s="2"/>
      <c r="L1" s="2"/>
      <c r="M1" s="2"/>
      <c r="N1" s="2"/>
      <c r="O1" s="2"/>
      <c r="P1" s="2"/>
    </row>
    <row r="2" spans="1:23" ht="12.75" customHeight="1" x14ac:dyDescent="0.2">
      <c r="A2" s="249" t="s">
        <v>95</v>
      </c>
      <c r="B2" s="249"/>
      <c r="C2" s="249"/>
      <c r="D2" s="249"/>
      <c r="E2" s="249"/>
      <c r="F2" s="249"/>
      <c r="G2" s="249"/>
      <c r="H2" s="249"/>
      <c r="I2" s="249"/>
      <c r="J2" s="249"/>
      <c r="K2" s="249"/>
      <c r="L2" s="249"/>
      <c r="M2" s="249"/>
      <c r="N2" s="249"/>
      <c r="O2" s="249"/>
      <c r="P2" s="249"/>
    </row>
    <row r="3" spans="1:23" x14ac:dyDescent="0.2">
      <c r="A3" s="249"/>
      <c r="B3" s="249"/>
      <c r="C3" s="249"/>
      <c r="D3" s="249"/>
      <c r="E3" s="249"/>
      <c r="F3" s="249"/>
      <c r="G3" s="249"/>
      <c r="H3" s="249"/>
      <c r="I3" s="249"/>
      <c r="J3" s="249"/>
      <c r="K3" s="249"/>
      <c r="L3" s="249"/>
      <c r="M3" s="249"/>
      <c r="N3" s="249"/>
      <c r="O3" s="249"/>
      <c r="P3" s="249"/>
    </row>
    <row r="4" spans="1:23" x14ac:dyDescent="0.2">
      <c r="A4" s="249"/>
      <c r="B4" s="249"/>
      <c r="C4" s="249"/>
      <c r="D4" s="249"/>
      <c r="E4" s="249"/>
      <c r="F4" s="249"/>
      <c r="G4" s="249"/>
      <c r="H4" s="249"/>
      <c r="I4" s="249"/>
      <c r="J4" s="249"/>
      <c r="K4" s="249"/>
      <c r="L4" s="249"/>
      <c r="M4" s="249"/>
      <c r="N4" s="249"/>
      <c r="O4" s="249"/>
      <c r="P4" s="249"/>
    </row>
    <row r="5" spans="1:23" x14ac:dyDescent="0.2">
      <c r="A5" s="30"/>
      <c r="B5" s="30"/>
      <c r="C5" s="30"/>
      <c r="D5" s="30"/>
      <c r="E5" s="30"/>
      <c r="F5" s="30"/>
      <c r="G5" s="30"/>
      <c r="H5" s="30"/>
      <c r="I5" s="30"/>
      <c r="J5" s="30"/>
      <c r="K5" s="30"/>
      <c r="L5" s="30"/>
      <c r="M5" s="30"/>
      <c r="N5" s="30"/>
      <c r="O5" s="30"/>
      <c r="P5" s="30"/>
    </row>
    <row r="6" spans="1:23" ht="15" customHeight="1" x14ac:dyDescent="0.25">
      <c r="A6" s="5"/>
      <c r="B6" s="6"/>
      <c r="C6" s="6"/>
      <c r="D6" s="6"/>
      <c r="E6" s="6"/>
      <c r="F6" s="6"/>
      <c r="G6" s="6"/>
      <c r="H6" s="6"/>
      <c r="I6" s="6"/>
      <c r="J6" s="6"/>
      <c r="K6" s="6"/>
      <c r="L6" s="6"/>
      <c r="M6" s="6"/>
      <c r="N6" s="6"/>
      <c r="O6" s="6"/>
      <c r="P6" s="6"/>
    </row>
    <row r="7" spans="1:23" ht="15" customHeight="1" x14ac:dyDescent="0.25">
      <c r="A7" s="5"/>
      <c r="B7"/>
      <c r="C7"/>
      <c r="D7"/>
      <c r="E7"/>
      <c r="F7"/>
      <c r="G7"/>
      <c r="H7"/>
      <c r="I7"/>
      <c r="J7"/>
      <c r="K7"/>
      <c r="L7"/>
      <c r="M7"/>
      <c r="N7"/>
      <c r="O7"/>
      <c r="P7"/>
    </row>
    <row r="8" spans="1:23" ht="123.75" customHeight="1" x14ac:dyDescent="0.2">
      <c r="A8"/>
      <c r="B8" s="278" t="s">
        <v>96</v>
      </c>
      <c r="C8" s="279"/>
      <c r="D8" s="280"/>
      <c r="E8" s="278" t="s">
        <v>97</v>
      </c>
      <c r="F8" s="279"/>
      <c r="G8" s="280"/>
      <c r="H8" s="278" t="s">
        <v>98</v>
      </c>
      <c r="I8" s="279"/>
      <c r="J8" s="280"/>
      <c r="K8" s="278" t="s">
        <v>99</v>
      </c>
      <c r="L8" s="279"/>
      <c r="M8" s="280"/>
      <c r="N8" s="278" t="s">
        <v>100</v>
      </c>
      <c r="O8" s="279"/>
      <c r="P8" s="280"/>
      <c r="Q8"/>
      <c r="R8"/>
      <c r="S8"/>
      <c r="T8"/>
      <c r="U8"/>
      <c r="V8"/>
      <c r="W8"/>
    </row>
    <row r="9" spans="1:23"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56" t="s">
        <v>86</v>
      </c>
      <c r="N9" s="9" t="s">
        <v>85</v>
      </c>
      <c r="O9" s="56" t="s">
        <v>15</v>
      </c>
      <c r="P9" s="10" t="s">
        <v>86</v>
      </c>
      <c r="Q9"/>
      <c r="R9"/>
      <c r="S9"/>
      <c r="T9"/>
      <c r="U9"/>
      <c r="V9"/>
      <c r="W9"/>
    </row>
    <row r="10" spans="1:23" x14ac:dyDescent="0.2">
      <c r="A10" s="12" t="s">
        <v>16</v>
      </c>
      <c r="B10" s="36"/>
      <c r="C10" s="36"/>
      <c r="D10" s="36"/>
      <c r="E10" s="36"/>
      <c r="F10" s="36"/>
      <c r="G10" s="36"/>
      <c r="H10" s="36"/>
      <c r="I10" s="36"/>
      <c r="J10" s="36"/>
      <c r="K10" s="36"/>
      <c r="L10" s="36"/>
      <c r="M10" s="36"/>
      <c r="N10" s="36"/>
      <c r="O10" s="36"/>
      <c r="P10" s="40"/>
      <c r="Q10"/>
      <c r="R10"/>
      <c r="S10"/>
      <c r="T10"/>
      <c r="U10"/>
      <c r="V10"/>
      <c r="W10"/>
    </row>
    <row r="11" spans="1:23" x14ac:dyDescent="0.2">
      <c r="A11" s="14" t="s">
        <v>17</v>
      </c>
      <c r="B11"/>
      <c r="C11"/>
      <c r="D11"/>
      <c r="E11"/>
      <c r="F11"/>
      <c r="G11"/>
      <c r="H11"/>
      <c r="I11"/>
      <c r="J11"/>
      <c r="K11"/>
      <c r="L11"/>
      <c r="M11"/>
      <c r="N11"/>
      <c r="O11"/>
      <c r="P11" s="13"/>
      <c r="Q11"/>
      <c r="R11"/>
      <c r="S11"/>
      <c r="T11"/>
      <c r="U11"/>
      <c r="V11"/>
      <c r="W11"/>
    </row>
    <row r="12" spans="1:23" x14ac:dyDescent="0.2">
      <c r="A12" s="15" t="s">
        <v>18</v>
      </c>
      <c r="B12" s="16">
        <v>1</v>
      </c>
      <c r="C12" s="57" t="s">
        <v>87</v>
      </c>
      <c r="D12" s="58">
        <v>2959</v>
      </c>
      <c r="E12" s="16">
        <v>2.7077187408430001</v>
      </c>
      <c r="F12" s="17">
        <v>6.9808869795906503E-10</v>
      </c>
      <c r="G12" s="58">
        <v>504</v>
      </c>
      <c r="H12" s="16">
        <v>1.84462360213583</v>
      </c>
      <c r="I12" s="17">
        <v>6.1885341295919695E-10</v>
      </c>
      <c r="J12" s="58">
        <v>1880</v>
      </c>
      <c r="K12" s="16">
        <v>4.0713455234482598</v>
      </c>
      <c r="L12" s="17">
        <v>0</v>
      </c>
      <c r="M12" s="58">
        <v>1011</v>
      </c>
      <c r="N12" s="16">
        <v>3.94215943743608</v>
      </c>
      <c r="O12" s="17">
        <v>0</v>
      </c>
      <c r="P12" s="59">
        <v>1076</v>
      </c>
      <c r="Q12"/>
      <c r="R12"/>
      <c r="S12"/>
      <c r="T12"/>
      <c r="U12"/>
      <c r="V12"/>
      <c r="W12"/>
    </row>
    <row r="13" spans="1:23" ht="12.75" customHeight="1" x14ac:dyDescent="0.2">
      <c r="A13" s="15" t="s">
        <v>19</v>
      </c>
      <c r="B13" s="16">
        <v>1</v>
      </c>
      <c r="C13" s="57" t="s">
        <v>87</v>
      </c>
      <c r="D13" s="58">
        <v>3032</v>
      </c>
      <c r="E13" s="16">
        <v>2.49206211140234</v>
      </c>
      <c r="F13" s="17">
        <v>9.5101704289390909E-13</v>
      </c>
      <c r="G13" s="58">
        <v>591</v>
      </c>
      <c r="H13" s="16">
        <v>1.8824715521978601</v>
      </c>
      <c r="I13" s="17">
        <v>5.1018456126428199E-9</v>
      </c>
      <c r="J13" s="58">
        <v>830</v>
      </c>
      <c r="K13" s="16">
        <v>3.7739197846078398</v>
      </c>
      <c r="L13" s="17">
        <v>1.8429702208777599E-14</v>
      </c>
      <c r="M13" s="58">
        <v>425</v>
      </c>
      <c r="N13" s="16">
        <v>2.9345984368229798</v>
      </c>
      <c r="O13" s="17">
        <v>6.5120793204531696E-6</v>
      </c>
      <c r="P13" s="59">
        <v>252</v>
      </c>
      <c r="Q13"/>
      <c r="R13"/>
      <c r="S13"/>
      <c r="T13"/>
      <c r="U13"/>
      <c r="V13"/>
      <c r="W13"/>
    </row>
    <row r="14" spans="1:23" x14ac:dyDescent="0.2">
      <c r="A14" s="15" t="s">
        <v>20</v>
      </c>
      <c r="B14" s="16">
        <v>1</v>
      </c>
      <c r="C14" s="57" t="s">
        <v>87</v>
      </c>
      <c r="D14" s="58">
        <v>15206</v>
      </c>
      <c r="E14" s="16">
        <v>3.53884494250293</v>
      </c>
      <c r="F14" s="17">
        <v>0</v>
      </c>
      <c r="G14" s="58">
        <v>2087</v>
      </c>
      <c r="H14" s="16">
        <v>1.79894827020347</v>
      </c>
      <c r="I14" s="17">
        <v>6.6613381477509402E-16</v>
      </c>
      <c r="J14" s="58">
        <v>5493</v>
      </c>
      <c r="K14" s="16">
        <v>7.5486498729961902</v>
      </c>
      <c r="L14" s="17">
        <v>0</v>
      </c>
      <c r="M14" s="58">
        <v>1950</v>
      </c>
      <c r="N14" s="16">
        <v>3.0563493838102702</v>
      </c>
      <c r="O14" s="17">
        <v>0</v>
      </c>
      <c r="P14" s="59">
        <v>2549</v>
      </c>
      <c r="Q14"/>
      <c r="R14"/>
      <c r="S14"/>
      <c r="T14"/>
      <c r="U14"/>
      <c r="V14"/>
      <c r="W14"/>
    </row>
    <row r="15" spans="1:23" x14ac:dyDescent="0.2">
      <c r="A15" s="15" t="s">
        <v>21</v>
      </c>
      <c r="B15" s="16">
        <v>1</v>
      </c>
      <c r="C15" s="57" t="s">
        <v>87</v>
      </c>
      <c r="D15" s="58">
        <v>4434</v>
      </c>
      <c r="E15" s="16">
        <v>2.09948531191066</v>
      </c>
      <c r="F15" s="17">
        <v>6.8071791401447299E-6</v>
      </c>
      <c r="G15" s="58">
        <v>856</v>
      </c>
      <c r="H15" s="16">
        <v>1.35143826564849</v>
      </c>
      <c r="I15" s="17">
        <v>6.1920648120005001E-2</v>
      </c>
      <c r="J15" s="58">
        <v>409</v>
      </c>
      <c r="K15" s="16">
        <v>5.73834219167935</v>
      </c>
      <c r="L15" s="17">
        <v>7.8667771097329396E-7</v>
      </c>
      <c r="M15" s="58">
        <v>141</v>
      </c>
      <c r="N15" s="16">
        <v>1.71715299868004</v>
      </c>
      <c r="O15" s="17">
        <v>1.5833788689575599E-2</v>
      </c>
      <c r="P15" s="59">
        <v>262</v>
      </c>
      <c r="Q15"/>
      <c r="R15"/>
      <c r="S15"/>
      <c r="T15"/>
      <c r="U15"/>
      <c r="V15"/>
      <c r="W15"/>
    </row>
    <row r="16" spans="1:23" x14ac:dyDescent="0.2">
      <c r="A16" s="15" t="s">
        <v>22</v>
      </c>
      <c r="B16" s="16">
        <v>1</v>
      </c>
      <c r="C16" s="57" t="s">
        <v>87</v>
      </c>
      <c r="D16" s="58">
        <v>3856</v>
      </c>
      <c r="E16" s="16">
        <v>2.5047136286432599</v>
      </c>
      <c r="F16" s="17">
        <v>1.4499512701604499E-13</v>
      </c>
      <c r="G16" s="58">
        <v>896</v>
      </c>
      <c r="H16" s="16">
        <v>1.3618690518774601</v>
      </c>
      <c r="I16" s="17">
        <v>2.88142596177821E-4</v>
      </c>
      <c r="J16" s="58">
        <v>1687</v>
      </c>
      <c r="K16" s="16">
        <v>4.0197943213754996</v>
      </c>
      <c r="L16" s="17">
        <v>8.6597395920762194E-15</v>
      </c>
      <c r="M16" s="58">
        <v>768</v>
      </c>
      <c r="N16" s="16">
        <v>1.96220240241132</v>
      </c>
      <c r="O16" s="17">
        <v>7.9935656568717005E-3</v>
      </c>
      <c r="P16" s="59">
        <v>121</v>
      </c>
    </row>
    <row r="17" spans="1:16" x14ac:dyDescent="0.2">
      <c r="A17" s="15" t="s">
        <v>23</v>
      </c>
      <c r="B17" s="16">
        <v>1</v>
      </c>
      <c r="C17" s="57" t="s">
        <v>87</v>
      </c>
      <c r="D17" s="58">
        <v>4254</v>
      </c>
      <c r="E17" s="16">
        <v>2.0963702860273901</v>
      </c>
      <c r="F17" s="17">
        <v>8.42235170495087E-11</v>
      </c>
      <c r="G17" s="58">
        <v>770</v>
      </c>
      <c r="H17" s="16">
        <v>1.4531341091224399</v>
      </c>
      <c r="I17" s="17">
        <v>6.0134289103785905E-8</v>
      </c>
      <c r="J17" s="58">
        <v>1562</v>
      </c>
      <c r="K17" s="16">
        <v>2.8858526609733399</v>
      </c>
      <c r="L17" s="17">
        <v>6.7545968818194504E-13</v>
      </c>
      <c r="M17" s="58">
        <v>439</v>
      </c>
      <c r="N17" s="16">
        <v>2.5888973809357099</v>
      </c>
      <c r="O17" s="17">
        <v>2.55351295663786E-14</v>
      </c>
      <c r="P17" s="59">
        <v>607</v>
      </c>
    </row>
    <row r="18" spans="1:16" x14ac:dyDescent="0.2">
      <c r="A18" s="15" t="s">
        <v>24</v>
      </c>
      <c r="B18" s="16">
        <v>1</v>
      </c>
      <c r="C18" s="57" t="s">
        <v>87</v>
      </c>
      <c r="D18" s="58">
        <v>2673</v>
      </c>
      <c r="E18" s="16">
        <v>2.0059755272344999</v>
      </c>
      <c r="F18" s="17">
        <v>1.80998849241831E-7</v>
      </c>
      <c r="G18" s="58">
        <v>500</v>
      </c>
      <c r="H18" s="16">
        <v>1.53336373289643</v>
      </c>
      <c r="I18" s="17">
        <v>3.20458672398161E-6</v>
      </c>
      <c r="J18" s="58">
        <v>1741</v>
      </c>
      <c r="K18" s="16">
        <v>3.4815346564760801</v>
      </c>
      <c r="L18" s="17">
        <v>5.1922910415669302E-11</v>
      </c>
      <c r="M18" s="58">
        <v>423</v>
      </c>
      <c r="N18" s="16">
        <v>2.6671413207939798</v>
      </c>
      <c r="O18" s="17">
        <v>6.3634691445102501E-6</v>
      </c>
      <c r="P18" s="59">
        <v>127</v>
      </c>
    </row>
    <row r="19" spans="1:16" x14ac:dyDescent="0.2">
      <c r="A19" s="15" t="s">
        <v>25</v>
      </c>
      <c r="B19" s="16">
        <v>1</v>
      </c>
      <c r="C19" s="57" t="s">
        <v>87</v>
      </c>
      <c r="D19" s="58">
        <v>2659</v>
      </c>
      <c r="E19" s="16">
        <v>2.2595756105189602</v>
      </c>
      <c r="F19" s="17">
        <v>1.0880185641326499E-14</v>
      </c>
      <c r="G19" s="58">
        <v>486</v>
      </c>
      <c r="H19" s="16">
        <v>1.5733101910392699</v>
      </c>
      <c r="I19" s="17">
        <v>6.7734484687775901E-11</v>
      </c>
      <c r="J19" s="58">
        <v>1693</v>
      </c>
      <c r="K19" s="16">
        <v>5.9762518254265897</v>
      </c>
      <c r="L19" s="17">
        <v>0</v>
      </c>
      <c r="M19" s="58">
        <v>911</v>
      </c>
      <c r="N19" s="16">
        <v>2.2811413197377202</v>
      </c>
      <c r="O19" s="17">
        <v>0</v>
      </c>
      <c r="P19" s="59">
        <v>1244</v>
      </c>
    </row>
    <row r="20" spans="1:16" x14ac:dyDescent="0.2">
      <c r="A20" s="15" t="s">
        <v>26</v>
      </c>
      <c r="B20" s="16">
        <v>1</v>
      </c>
      <c r="C20" s="57" t="s">
        <v>87</v>
      </c>
      <c r="D20" s="58">
        <v>3902</v>
      </c>
      <c r="E20" s="16">
        <v>2.4056641229401801</v>
      </c>
      <c r="F20" s="17">
        <v>5.8622222631754498E-9</v>
      </c>
      <c r="G20" s="58">
        <v>650</v>
      </c>
      <c r="H20" s="16">
        <v>2.02684425134338</v>
      </c>
      <c r="I20" s="17">
        <v>2.7470413674168798E-4</v>
      </c>
      <c r="J20" s="58">
        <v>296</v>
      </c>
      <c r="K20" s="16">
        <v>6.5024436155717202</v>
      </c>
      <c r="L20" s="17">
        <v>5.79158583091655E-7</v>
      </c>
      <c r="M20" s="58">
        <v>145</v>
      </c>
      <c r="N20" s="16">
        <v>3.72141477030618</v>
      </c>
      <c r="O20" s="17">
        <v>1.2200906951420599E-11</v>
      </c>
      <c r="P20" s="59">
        <v>472</v>
      </c>
    </row>
    <row r="21" spans="1:16" x14ac:dyDescent="0.2">
      <c r="A21" s="15" t="s">
        <v>27</v>
      </c>
      <c r="B21" s="16">
        <v>1</v>
      </c>
      <c r="C21" s="57" t="s">
        <v>87</v>
      </c>
      <c r="D21" s="58">
        <v>2524</v>
      </c>
      <c r="E21" s="16">
        <v>2.8954880928521098</v>
      </c>
      <c r="F21" s="17">
        <v>4.6028034716982802E-9</v>
      </c>
      <c r="G21" s="58">
        <v>327</v>
      </c>
      <c r="H21" s="16">
        <v>1.94311731588488</v>
      </c>
      <c r="I21" s="17">
        <v>6.6968652845389402E-13</v>
      </c>
      <c r="J21" s="58">
        <v>1825</v>
      </c>
      <c r="K21" s="16">
        <v>6.1717438069256199</v>
      </c>
      <c r="L21" s="17">
        <v>0</v>
      </c>
      <c r="M21" s="58">
        <v>1001</v>
      </c>
      <c r="N21" s="16">
        <v>3.6393980397184098</v>
      </c>
      <c r="O21" s="17">
        <v>1.60378377245252E-11</v>
      </c>
      <c r="P21" s="59">
        <v>306</v>
      </c>
    </row>
    <row r="22" spans="1:16" x14ac:dyDescent="0.2">
      <c r="A22" s="15" t="s">
        <v>28</v>
      </c>
      <c r="B22" s="16">
        <v>1</v>
      </c>
      <c r="C22" s="57" t="s">
        <v>87</v>
      </c>
      <c r="D22" s="58">
        <v>1153</v>
      </c>
      <c r="E22" s="16">
        <v>1.52132021252006</v>
      </c>
      <c r="F22" s="17">
        <v>2.27772280181213E-2</v>
      </c>
      <c r="G22" s="58">
        <v>203</v>
      </c>
      <c r="H22" s="16">
        <v>1.7541478360254299</v>
      </c>
      <c r="I22" s="17">
        <v>2.71296438647539E-8</v>
      </c>
      <c r="J22" s="58">
        <v>1662</v>
      </c>
      <c r="K22" s="16">
        <v>5.0623375805872701</v>
      </c>
      <c r="L22" s="17">
        <v>0</v>
      </c>
      <c r="M22" s="58">
        <v>1539</v>
      </c>
      <c r="N22" s="16">
        <v>4.4243793040312802</v>
      </c>
      <c r="O22" s="17">
        <v>1.6625190950738701E-3</v>
      </c>
      <c r="P22" s="59">
        <v>64</v>
      </c>
    </row>
    <row r="23" spans="1:16" x14ac:dyDescent="0.2">
      <c r="A23" s="15" t="s">
        <v>29</v>
      </c>
      <c r="B23" s="16">
        <v>1</v>
      </c>
      <c r="C23" s="57" t="s">
        <v>87</v>
      </c>
      <c r="D23" s="58">
        <v>3298</v>
      </c>
      <c r="E23" s="16">
        <v>2.03265315116708</v>
      </c>
      <c r="F23" s="17">
        <v>8.86823421364369E-8</v>
      </c>
      <c r="G23" s="58">
        <v>422</v>
      </c>
      <c r="H23" s="16">
        <v>1.4888586324522</v>
      </c>
      <c r="I23" s="17">
        <v>3.8892449526484199E-5</v>
      </c>
      <c r="J23" s="58">
        <v>900</v>
      </c>
      <c r="K23" s="16">
        <v>4.3069383614329704</v>
      </c>
      <c r="L23" s="17">
        <v>1.73342895593009E-10</v>
      </c>
      <c r="M23" s="58">
        <v>226</v>
      </c>
      <c r="N23" s="16">
        <v>1.9822095154091599</v>
      </c>
      <c r="O23" s="17">
        <v>4.7523772286339699E-6</v>
      </c>
      <c r="P23" s="59">
        <v>432</v>
      </c>
    </row>
    <row r="24" spans="1:16" x14ac:dyDescent="0.2">
      <c r="A24" s="15" t="s">
        <v>31</v>
      </c>
      <c r="B24" s="16">
        <v>1</v>
      </c>
      <c r="C24" s="57" t="s">
        <v>87</v>
      </c>
      <c r="D24" s="58">
        <v>2676</v>
      </c>
      <c r="E24" s="16">
        <v>1.9792251886929</v>
      </c>
      <c r="F24" s="17">
        <v>3.8532503721100397E-5</v>
      </c>
      <c r="G24" s="58">
        <v>446</v>
      </c>
      <c r="H24" s="16">
        <v>1.5642831755965101</v>
      </c>
      <c r="I24" s="17">
        <v>7.1133721135652205E-10</v>
      </c>
      <c r="J24" s="58">
        <v>2400</v>
      </c>
      <c r="K24" s="16">
        <v>4.3460220720896796</v>
      </c>
      <c r="L24" s="17">
        <v>0</v>
      </c>
      <c r="M24" s="58">
        <v>1065</v>
      </c>
      <c r="N24" s="16">
        <v>3.2110567317741898</v>
      </c>
      <c r="O24" s="17">
        <v>7.1914399855610401E-4</v>
      </c>
      <c r="P24" s="59">
        <v>80</v>
      </c>
    </row>
    <row r="25" spans="1:16" x14ac:dyDescent="0.2">
      <c r="A25" s="15" t="s">
        <v>32</v>
      </c>
      <c r="B25" s="16">
        <v>1</v>
      </c>
      <c r="C25" s="57" t="s">
        <v>87</v>
      </c>
      <c r="D25" s="58">
        <v>1974</v>
      </c>
      <c r="E25" s="16">
        <v>2.69430069242524</v>
      </c>
      <c r="F25" s="17">
        <v>1.9571233522697201E-11</v>
      </c>
      <c r="G25" s="58">
        <v>507</v>
      </c>
      <c r="H25" s="16">
        <v>1.82682378997494</v>
      </c>
      <c r="I25" s="17">
        <v>7.2319950250587794E-8</v>
      </c>
      <c r="J25" s="58">
        <v>1481</v>
      </c>
      <c r="K25" s="16">
        <v>5.9301364227458402</v>
      </c>
      <c r="L25" s="17">
        <v>0</v>
      </c>
      <c r="M25" s="58">
        <v>1012</v>
      </c>
      <c r="N25" s="16">
        <v>3.9245780303284099</v>
      </c>
      <c r="O25" s="17">
        <v>1.2339150354812E-6</v>
      </c>
      <c r="P25" s="59">
        <v>196</v>
      </c>
    </row>
    <row r="26" spans="1:16" x14ac:dyDescent="0.2">
      <c r="A26" s="15" t="s">
        <v>33</v>
      </c>
      <c r="B26" s="16">
        <v>1</v>
      </c>
      <c r="C26" s="57" t="s">
        <v>87</v>
      </c>
      <c r="D26" s="58">
        <v>2839</v>
      </c>
      <c r="E26" s="16">
        <v>2.02546758621135</v>
      </c>
      <c r="F26" s="17">
        <v>7.3070660633334197E-10</v>
      </c>
      <c r="G26" s="58">
        <v>783</v>
      </c>
      <c r="H26" s="16">
        <v>1.6146823194522799</v>
      </c>
      <c r="I26" s="17">
        <v>3.1561974078719899E-7</v>
      </c>
      <c r="J26" s="58">
        <v>836</v>
      </c>
      <c r="K26" s="16">
        <v>3.6132052727451298</v>
      </c>
      <c r="L26" s="17">
        <v>5.9952043329758501E-15</v>
      </c>
      <c r="M26" s="58">
        <v>395</v>
      </c>
      <c r="N26" s="16">
        <v>3.7094153416375102</v>
      </c>
      <c r="O26" s="17">
        <v>1.6604661772223801E-6</v>
      </c>
      <c r="P26" s="59">
        <v>275</v>
      </c>
    </row>
    <row r="27" spans="1:16" x14ac:dyDescent="0.2">
      <c r="A27" s="15" t="s">
        <v>34</v>
      </c>
      <c r="B27" s="16">
        <v>1</v>
      </c>
      <c r="C27" s="57" t="s">
        <v>87</v>
      </c>
      <c r="D27" s="58">
        <v>6678</v>
      </c>
      <c r="E27" s="16">
        <v>1.3452960551931401</v>
      </c>
      <c r="F27" s="17">
        <v>1.2960464910332099E-2</v>
      </c>
      <c r="G27" s="58">
        <v>963</v>
      </c>
      <c r="H27" s="16">
        <v>1.56727623954849</v>
      </c>
      <c r="I27" s="17">
        <v>4.27047006601455E-6</v>
      </c>
      <c r="J27" s="58">
        <v>1125</v>
      </c>
      <c r="K27" s="16">
        <v>4.1866042284430796</v>
      </c>
      <c r="L27" s="17">
        <v>8.3681062079676797E-10</v>
      </c>
      <c r="M27" s="58">
        <v>342</v>
      </c>
      <c r="N27" s="16">
        <v>1.6824672345076399</v>
      </c>
      <c r="O27" s="17">
        <v>5.5710522229739396E-3</v>
      </c>
      <c r="P27" s="59">
        <v>258</v>
      </c>
    </row>
    <row r="28" spans="1:16" x14ac:dyDescent="0.2">
      <c r="A28" s="15" t="s">
        <v>35</v>
      </c>
      <c r="B28" s="16">
        <v>1</v>
      </c>
      <c r="C28" s="57" t="s">
        <v>87</v>
      </c>
      <c r="D28" s="58">
        <v>3343</v>
      </c>
      <c r="E28" s="16">
        <v>1.82019087536193</v>
      </c>
      <c r="F28" s="17">
        <v>1.35094473563413E-6</v>
      </c>
      <c r="G28" s="58">
        <v>597</v>
      </c>
      <c r="H28" s="16">
        <v>1.59423190644517</v>
      </c>
      <c r="I28" s="17">
        <v>1.16827756602156E-6</v>
      </c>
      <c r="J28" s="58">
        <v>1038</v>
      </c>
      <c r="K28" s="16">
        <v>7.2248359849427404</v>
      </c>
      <c r="L28" s="17">
        <v>0</v>
      </c>
      <c r="M28" s="58">
        <v>675</v>
      </c>
      <c r="N28" s="16">
        <v>4.1876884980663096</v>
      </c>
      <c r="O28" s="17">
        <v>4.3228312025078701E-5</v>
      </c>
      <c r="P28" s="59">
        <v>70</v>
      </c>
    </row>
    <row r="29" spans="1:16" x14ac:dyDescent="0.2">
      <c r="A29" s="15" t="s">
        <v>36</v>
      </c>
      <c r="B29" s="16">
        <v>1</v>
      </c>
      <c r="C29" s="57" t="s">
        <v>87</v>
      </c>
      <c r="D29" s="58">
        <v>1215</v>
      </c>
      <c r="E29" s="16">
        <v>3.5649976645903898</v>
      </c>
      <c r="F29" s="17">
        <v>1.14996900890674E-12</v>
      </c>
      <c r="G29" s="58">
        <v>442</v>
      </c>
      <c r="H29" s="16">
        <v>1.6513645441406</v>
      </c>
      <c r="I29" s="17">
        <v>2.06981115358218E-7</v>
      </c>
      <c r="J29" s="58">
        <v>1671</v>
      </c>
      <c r="K29" s="16">
        <v>6.8620941212829001</v>
      </c>
      <c r="L29" s="17">
        <v>0</v>
      </c>
      <c r="M29" s="58">
        <v>2448</v>
      </c>
      <c r="N29" s="16">
        <v>4.2288428404373901</v>
      </c>
      <c r="O29" s="17">
        <v>6.9639884969774399E-9</v>
      </c>
      <c r="P29" s="59">
        <v>279</v>
      </c>
    </row>
    <row r="30" spans="1:16" x14ac:dyDescent="0.2">
      <c r="A30" s="15" t="s">
        <v>37</v>
      </c>
      <c r="B30" s="16">
        <v>1</v>
      </c>
      <c r="C30" s="57" t="s">
        <v>87</v>
      </c>
      <c r="D30" s="58">
        <v>2162</v>
      </c>
      <c r="E30" s="16">
        <v>2.2374878400522999</v>
      </c>
      <c r="F30" s="17">
        <v>1.7555131126556499E-8</v>
      </c>
      <c r="G30" s="58">
        <v>433</v>
      </c>
      <c r="H30" s="16">
        <v>1.5763982740706599</v>
      </c>
      <c r="I30" s="17">
        <v>1.5608719722059999E-5</v>
      </c>
      <c r="J30" s="58">
        <v>1236</v>
      </c>
      <c r="K30" s="16">
        <v>3.8623436804378501</v>
      </c>
      <c r="L30" s="17">
        <v>2.2204460492503101E-16</v>
      </c>
      <c r="M30" s="58">
        <v>408</v>
      </c>
      <c r="N30" s="16">
        <v>2.6443816140991099</v>
      </c>
      <c r="O30" s="17">
        <v>1.5189693947093001E-10</v>
      </c>
      <c r="P30" s="59">
        <v>230</v>
      </c>
    </row>
    <row r="31" spans="1:16" x14ac:dyDescent="0.2">
      <c r="A31" s="15" t="s">
        <v>38</v>
      </c>
      <c r="B31" s="16">
        <v>1</v>
      </c>
      <c r="C31" s="57" t="s">
        <v>87</v>
      </c>
      <c r="D31" s="58">
        <v>3549</v>
      </c>
      <c r="E31" s="16">
        <v>2.6152944388572799</v>
      </c>
      <c r="F31" s="17">
        <v>1.11621272003148E-7</v>
      </c>
      <c r="G31" s="58">
        <v>332</v>
      </c>
      <c r="H31" s="16">
        <v>3.2481201087755598</v>
      </c>
      <c r="I31" s="17">
        <v>4.4408920985006301E-16</v>
      </c>
      <c r="J31" s="58">
        <v>574</v>
      </c>
      <c r="K31" s="16">
        <v>10.2708856349758</v>
      </c>
      <c r="L31" s="17">
        <v>1.2363443602225701E-12</v>
      </c>
      <c r="M31" s="58">
        <v>215</v>
      </c>
      <c r="N31" s="16">
        <v>4.0957901827550902</v>
      </c>
      <c r="O31" s="17">
        <v>4.1037795384113498E-10</v>
      </c>
      <c r="P31" s="59">
        <v>340</v>
      </c>
    </row>
    <row r="32" spans="1:16" x14ac:dyDescent="0.2">
      <c r="A32" s="15"/>
      <c r="B32"/>
      <c r="C32" s="60"/>
      <c r="D32" s="73"/>
      <c r="E32"/>
      <c r="F32" s="17"/>
      <c r="G32" s="73"/>
      <c r="H32"/>
      <c r="I32" s="17"/>
      <c r="J32" s="73"/>
      <c r="K32"/>
      <c r="L32" s="17"/>
      <c r="M32" s="73"/>
      <c r="N32"/>
      <c r="O32" s="17"/>
      <c r="P32" s="74"/>
    </row>
    <row r="33" spans="1:16" x14ac:dyDescent="0.2">
      <c r="A33" s="14" t="s">
        <v>39</v>
      </c>
      <c r="B33"/>
      <c r="C33" s="60"/>
      <c r="D33" s="73"/>
      <c r="E33"/>
      <c r="F33" s="17"/>
      <c r="G33" s="73"/>
      <c r="H33"/>
      <c r="I33" s="17"/>
      <c r="J33" s="73"/>
      <c r="K33"/>
      <c r="L33" s="17"/>
      <c r="M33" s="73"/>
      <c r="N33"/>
      <c r="O33" s="17"/>
      <c r="P33" s="74"/>
    </row>
    <row r="34" spans="1:16" x14ac:dyDescent="0.2">
      <c r="A34" s="15" t="s">
        <v>40</v>
      </c>
      <c r="B34" s="16">
        <v>1</v>
      </c>
      <c r="C34" s="57" t="s">
        <v>87</v>
      </c>
      <c r="D34" s="58">
        <v>2519</v>
      </c>
      <c r="E34" s="16">
        <v>2.7267280979842501</v>
      </c>
      <c r="F34" s="17">
        <v>4.3888115364154601E-10</v>
      </c>
      <c r="G34" s="58">
        <v>365</v>
      </c>
      <c r="H34" s="16">
        <v>2.1285390668573401</v>
      </c>
      <c r="I34" s="17">
        <v>3.6415315207705103E-14</v>
      </c>
      <c r="J34" s="58">
        <v>1293</v>
      </c>
      <c r="K34" s="16">
        <v>5.1830241372873402</v>
      </c>
      <c r="L34" s="17">
        <v>0</v>
      </c>
      <c r="M34" s="58">
        <v>553</v>
      </c>
      <c r="N34" s="16">
        <v>3.4797854514122601</v>
      </c>
      <c r="O34" s="17">
        <v>4.4590997561044803E-12</v>
      </c>
      <c r="P34" s="59">
        <v>733</v>
      </c>
    </row>
    <row r="35" spans="1:16" x14ac:dyDescent="0.2">
      <c r="A35" s="15" t="s">
        <v>41</v>
      </c>
      <c r="B35" s="16">
        <v>1</v>
      </c>
      <c r="C35" s="57" t="s">
        <v>87</v>
      </c>
      <c r="D35" s="58">
        <v>2399</v>
      </c>
      <c r="E35" s="16">
        <v>4.0341054050493499</v>
      </c>
      <c r="F35" s="17">
        <v>6.2394533983933798E-14</v>
      </c>
      <c r="G35" s="58">
        <v>380</v>
      </c>
      <c r="H35" s="16">
        <v>2.7440438904286002</v>
      </c>
      <c r="I35" s="17">
        <v>4.6629367034256598E-15</v>
      </c>
      <c r="J35" s="58">
        <v>669</v>
      </c>
      <c r="K35" s="16">
        <v>8.2159404901174593</v>
      </c>
      <c r="L35" s="17">
        <v>0</v>
      </c>
      <c r="M35" s="58">
        <v>530</v>
      </c>
      <c r="N35" s="16">
        <v>3.4926814462656002</v>
      </c>
      <c r="O35" s="17">
        <v>0</v>
      </c>
      <c r="P35" s="59">
        <v>1153</v>
      </c>
    </row>
    <row r="36" spans="1:16" x14ac:dyDescent="0.2">
      <c r="A36" s="15" t="s">
        <v>42</v>
      </c>
      <c r="B36" s="16">
        <v>1</v>
      </c>
      <c r="C36" s="57" t="s">
        <v>87</v>
      </c>
      <c r="D36" s="58">
        <v>1644</v>
      </c>
      <c r="E36" s="16">
        <v>3.5729943804150701</v>
      </c>
      <c r="F36" s="17">
        <v>7.43889394527741E-11</v>
      </c>
      <c r="G36" s="58">
        <v>338</v>
      </c>
      <c r="H36" s="16">
        <v>1.7679150174326399</v>
      </c>
      <c r="I36" s="17">
        <v>4.5913994983770604E-6</v>
      </c>
      <c r="J36" s="58">
        <v>734</v>
      </c>
      <c r="K36" s="16">
        <v>5.2426597560672601</v>
      </c>
      <c r="L36" s="17">
        <v>2.2204460492503101E-16</v>
      </c>
      <c r="M36" s="58">
        <v>677</v>
      </c>
      <c r="N36" s="16">
        <v>2.9048878304586498</v>
      </c>
      <c r="O36" s="17">
        <v>2.3235591228853999E-10</v>
      </c>
      <c r="P36" s="59">
        <v>368</v>
      </c>
    </row>
    <row r="37" spans="1:16" x14ac:dyDescent="0.2">
      <c r="A37" s="15" t="s">
        <v>43</v>
      </c>
      <c r="B37" s="16">
        <v>1</v>
      </c>
      <c r="C37" s="57" t="s">
        <v>87</v>
      </c>
      <c r="D37" s="58">
        <v>4043</v>
      </c>
      <c r="E37" s="16">
        <v>4.0297314212806903</v>
      </c>
      <c r="F37" s="17">
        <v>1.2434497875801801E-14</v>
      </c>
      <c r="G37" s="58">
        <v>718</v>
      </c>
      <c r="H37" s="16">
        <v>2.7048379519801999</v>
      </c>
      <c r="I37" s="17">
        <v>1.33226762955019E-15</v>
      </c>
      <c r="J37" s="58">
        <v>1403</v>
      </c>
      <c r="K37" s="16">
        <v>8.0884712033272308</v>
      </c>
      <c r="L37" s="17">
        <v>0</v>
      </c>
      <c r="M37" s="58">
        <v>1207</v>
      </c>
      <c r="N37" s="16">
        <v>3.4650775390316899</v>
      </c>
      <c r="O37" s="17">
        <v>0</v>
      </c>
      <c r="P37" s="59">
        <v>1521</v>
      </c>
    </row>
    <row r="38" spans="1:16" x14ac:dyDescent="0.2">
      <c r="A38" s="20"/>
      <c r="B38"/>
      <c r="C38" s="60"/>
      <c r="D38"/>
      <c r="E38"/>
      <c r="F38" s="17"/>
      <c r="G38" s="73"/>
      <c r="H38"/>
      <c r="I38" s="17"/>
      <c r="J38" s="73"/>
      <c r="K38"/>
      <c r="L38" s="17"/>
      <c r="M38" s="73"/>
      <c r="N38"/>
      <c r="O38" s="17"/>
      <c r="P38" s="74"/>
    </row>
    <row r="39" spans="1:16" x14ac:dyDescent="0.2">
      <c r="A39" s="14" t="s">
        <v>44</v>
      </c>
      <c r="B39" s="64">
        <v>1</v>
      </c>
      <c r="C39" s="213" t="s">
        <v>87</v>
      </c>
      <c r="D39" s="218">
        <v>80948</v>
      </c>
      <c r="E39" s="64">
        <v>2.1209042338627602</v>
      </c>
      <c r="F39" s="125">
        <v>0</v>
      </c>
      <c r="G39" s="218">
        <v>13878</v>
      </c>
      <c r="H39" s="64">
        <v>1.65269547726527</v>
      </c>
      <c r="I39" s="125">
        <v>0</v>
      </c>
      <c r="J39" s="218">
        <v>33035</v>
      </c>
      <c r="K39" s="64">
        <v>4.99754754769112</v>
      </c>
      <c r="L39" s="125">
        <v>0</v>
      </c>
      <c r="M39" s="218">
        <v>17299</v>
      </c>
      <c r="N39" s="64">
        <v>2.7097548640278002</v>
      </c>
      <c r="O39" s="125">
        <v>0</v>
      </c>
      <c r="P39" s="59">
        <v>11494</v>
      </c>
    </row>
    <row r="40" spans="1:16" x14ac:dyDescent="0.2">
      <c r="A40" s="31"/>
      <c r="B40" s="122"/>
      <c r="C40" s="214"/>
      <c r="D40" s="122"/>
      <c r="E40" s="122"/>
      <c r="F40" s="223"/>
      <c r="G40" s="123"/>
      <c r="H40" s="122"/>
      <c r="I40" s="223"/>
      <c r="J40" s="123"/>
      <c r="K40" s="122"/>
      <c r="L40" s="223"/>
      <c r="M40" s="123"/>
      <c r="N40" s="122"/>
      <c r="O40" s="223"/>
      <c r="P40" s="124"/>
    </row>
    <row r="41" spans="1:16" x14ac:dyDescent="0.2">
      <c r="A41" s="25" t="s">
        <v>45</v>
      </c>
      <c r="B41" s="7"/>
      <c r="C41" s="65"/>
      <c r="D41" s="76"/>
      <c r="E41" s="7"/>
      <c r="F41" s="125"/>
      <c r="G41" s="76"/>
      <c r="H41" s="7"/>
      <c r="I41" s="125"/>
      <c r="J41" s="76"/>
      <c r="K41" s="7"/>
      <c r="L41" s="125"/>
      <c r="M41" s="76"/>
      <c r="N41" s="7"/>
      <c r="O41" s="125"/>
      <c r="P41" s="74"/>
    </row>
    <row r="42" spans="1:16" ht="12.75" customHeight="1" x14ac:dyDescent="0.2">
      <c r="A42" s="15" t="s">
        <v>68</v>
      </c>
      <c r="B42" s="27">
        <v>1</v>
      </c>
      <c r="C42" s="213" t="s">
        <v>87</v>
      </c>
      <c r="D42" s="218">
        <v>1582</v>
      </c>
      <c r="E42" s="27">
        <v>2.1128717926930598</v>
      </c>
      <c r="F42" s="125">
        <v>1.0829106414012E-4</v>
      </c>
      <c r="G42" s="218">
        <v>199</v>
      </c>
      <c r="H42" s="27">
        <v>1.4930232159726899</v>
      </c>
      <c r="I42" s="125">
        <v>1.44148426152402E-4</v>
      </c>
      <c r="J42" s="218">
        <v>1769</v>
      </c>
      <c r="K42" s="27">
        <v>2.9057950404667898</v>
      </c>
      <c r="L42" s="125">
        <v>1.2931211657019E-11</v>
      </c>
      <c r="M42" s="218">
        <v>800</v>
      </c>
      <c r="N42" s="27">
        <v>3.5343952399821901</v>
      </c>
      <c r="O42" s="125">
        <v>9.5822602488659903E-4</v>
      </c>
      <c r="P42" s="59">
        <v>703</v>
      </c>
    </row>
    <row r="43" spans="1:16" ht="12.75" customHeight="1" x14ac:dyDescent="0.2">
      <c r="A43" s="26" t="s">
        <v>316</v>
      </c>
      <c r="B43" s="117">
        <v>1</v>
      </c>
      <c r="C43" s="61" t="s">
        <v>87</v>
      </c>
      <c r="D43" s="75">
        <v>2711</v>
      </c>
      <c r="E43" s="117">
        <v>4.4180424628868904</v>
      </c>
      <c r="F43" s="23">
        <v>4.58995730312495E-10</v>
      </c>
      <c r="G43" s="75">
        <v>175</v>
      </c>
      <c r="H43" s="117">
        <v>1.4562693110168199</v>
      </c>
      <c r="I43" s="23">
        <v>2.4115533517785601E-3</v>
      </c>
      <c r="J43" s="75">
        <v>639</v>
      </c>
      <c r="K43" s="117">
        <v>1.9088865051994399</v>
      </c>
      <c r="L43" s="23">
        <v>2.3581032183388499E-3</v>
      </c>
      <c r="M43" s="75">
        <v>73</v>
      </c>
      <c r="N43" s="117">
        <v>1.3776820712112701</v>
      </c>
      <c r="O43" s="23">
        <v>9.3914733988716997E-2</v>
      </c>
      <c r="P43" s="66">
        <v>294</v>
      </c>
    </row>
    <row r="44" spans="1:16" ht="94.5" customHeight="1" x14ac:dyDescent="0.2">
      <c r="A44" s="252" t="s">
        <v>47</v>
      </c>
      <c r="B44" s="252"/>
      <c r="C44" s="252"/>
      <c r="D44" s="252"/>
      <c r="E44" s="252"/>
      <c r="F44" s="252"/>
      <c r="G44" s="252"/>
      <c r="H44" s="252"/>
      <c r="I44" s="252"/>
      <c r="J44" s="252"/>
      <c r="K44" s="252"/>
      <c r="L44" s="252"/>
      <c r="M44" s="252"/>
      <c r="N44" s="252"/>
      <c r="O44" s="252"/>
      <c r="P44" s="252"/>
    </row>
    <row r="45" spans="1:16" ht="60.75" customHeight="1" x14ac:dyDescent="0.2">
      <c r="A45" s="252" t="s">
        <v>317</v>
      </c>
      <c r="B45" s="252"/>
      <c r="C45" s="252"/>
      <c r="D45" s="252"/>
      <c r="E45" s="252"/>
      <c r="F45" s="252"/>
      <c r="G45" s="252"/>
      <c r="H45" s="252"/>
      <c r="I45" s="252"/>
      <c r="J45" s="252"/>
      <c r="K45" s="252"/>
      <c r="L45" s="252"/>
      <c r="M45" s="252"/>
      <c r="N45" s="252"/>
      <c r="O45" s="252"/>
      <c r="P45" s="252"/>
    </row>
    <row r="46" spans="1:16" x14ac:dyDescent="0.2">
      <c r="A46" s="28" t="s">
        <v>101</v>
      </c>
      <c r="B46" s="32"/>
      <c r="C46" s="77"/>
      <c r="D46" s="32"/>
      <c r="E46" s="32"/>
      <c r="F46" s="32"/>
      <c r="G46" s="32"/>
      <c r="H46" s="32"/>
      <c r="I46" s="32"/>
      <c r="J46" s="32"/>
      <c r="K46" s="32"/>
      <c r="L46" s="32"/>
      <c r="M46" s="32"/>
      <c r="N46" s="32"/>
      <c r="O46" s="32"/>
      <c r="P46" s="32"/>
    </row>
    <row r="47" spans="1:16" ht="12.75" customHeight="1" x14ac:dyDescent="0.2">
      <c r="A47" s="28" t="s">
        <v>48</v>
      </c>
      <c r="B47" s="78"/>
      <c r="C47" s="79"/>
      <c r="D47" s="68"/>
      <c r="E47" s="68"/>
      <c r="F47" s="68"/>
      <c r="G47" s="68"/>
      <c r="H47" s="68"/>
      <c r="I47" s="68"/>
      <c r="J47" s="68"/>
      <c r="K47" s="68"/>
      <c r="L47" s="68"/>
      <c r="M47" s="68"/>
      <c r="N47" s="68"/>
      <c r="O47" s="68"/>
      <c r="P47" s="68"/>
    </row>
    <row r="48" spans="1:16" x14ac:dyDescent="0.2">
      <c r="A48"/>
      <c r="B48"/>
      <c r="C48" s="60"/>
      <c r="D48"/>
      <c r="E48"/>
      <c r="F48"/>
      <c r="G48"/>
      <c r="H48"/>
      <c r="I48"/>
      <c r="J48"/>
      <c r="K48"/>
      <c r="L48"/>
      <c r="M48"/>
      <c r="N48"/>
      <c r="O48" s="68"/>
      <c r="P48" s="68"/>
    </row>
    <row r="49" spans="1:16" x14ac:dyDescent="0.2">
      <c r="A49"/>
      <c r="B49" s="69"/>
      <c r="C49" s="60"/>
      <c r="D49"/>
      <c r="E49"/>
      <c r="F49"/>
      <c r="G49"/>
      <c r="H49"/>
      <c r="I49"/>
      <c r="J49"/>
      <c r="K49"/>
      <c r="L49"/>
      <c r="M49"/>
      <c r="N49"/>
    </row>
    <row r="50" spans="1:16" x14ac:dyDescent="0.2">
      <c r="A50"/>
      <c r="B50"/>
      <c r="C50"/>
      <c r="D50"/>
      <c r="E50"/>
      <c r="F50"/>
      <c r="G50"/>
      <c r="H50"/>
      <c r="I50"/>
      <c r="J50"/>
      <c r="K50"/>
      <c r="L50"/>
      <c r="M50"/>
      <c r="N50"/>
      <c r="O50"/>
      <c r="P50"/>
    </row>
    <row r="51" spans="1:16" x14ac:dyDescent="0.2">
      <c r="A51"/>
      <c r="B51"/>
      <c r="C51"/>
      <c r="D51"/>
      <c r="E51"/>
      <c r="F51"/>
      <c r="G51"/>
      <c r="H51"/>
      <c r="I51"/>
      <c r="J51"/>
      <c r="K51"/>
      <c r="L51"/>
      <c r="M51"/>
      <c r="N51"/>
    </row>
    <row r="52" spans="1:16" x14ac:dyDescent="0.2">
      <c r="A52"/>
      <c r="B52"/>
      <c r="C52"/>
      <c r="D52"/>
      <c r="E52"/>
      <c r="F52"/>
      <c r="G52"/>
      <c r="H52"/>
      <c r="I52"/>
      <c r="J52"/>
      <c r="K52"/>
      <c r="L52"/>
      <c r="M52"/>
      <c r="N52"/>
    </row>
    <row r="53" spans="1:16" x14ac:dyDescent="0.2">
      <c r="A53"/>
      <c r="B53"/>
      <c r="C53"/>
      <c r="D53"/>
      <c r="E53"/>
      <c r="F53"/>
      <c r="G53"/>
      <c r="H53"/>
      <c r="I53"/>
      <c r="J53"/>
      <c r="K53"/>
      <c r="L53"/>
      <c r="M53"/>
      <c r="N53"/>
    </row>
    <row r="54" spans="1:16" x14ac:dyDescent="0.2">
      <c r="A54"/>
      <c r="B54"/>
      <c r="C54"/>
      <c r="D54"/>
      <c r="E54"/>
      <c r="F54"/>
      <c r="G54"/>
      <c r="H54"/>
      <c r="I54"/>
      <c r="J54"/>
      <c r="K54"/>
      <c r="L54"/>
      <c r="M54"/>
      <c r="N54"/>
    </row>
    <row r="55" spans="1:16" x14ac:dyDescent="0.2">
      <c r="A55"/>
      <c r="B55"/>
      <c r="C55"/>
      <c r="D55"/>
      <c r="E55"/>
      <c r="F55"/>
      <c r="G55"/>
      <c r="H55"/>
      <c r="I55"/>
      <c r="J55"/>
      <c r="K55"/>
      <c r="L55"/>
      <c r="M55"/>
      <c r="N55"/>
    </row>
  </sheetData>
  <mergeCells count="8">
    <mergeCell ref="A45:P45"/>
    <mergeCell ref="A44:P44"/>
    <mergeCell ref="A2:P4"/>
    <mergeCell ref="B8:D8"/>
    <mergeCell ref="E8:G8"/>
    <mergeCell ref="H8:J8"/>
    <mergeCell ref="K8:M8"/>
    <mergeCell ref="N8:P8"/>
  </mergeCells>
  <conditionalFormatting sqref="D34:D37 D39 D42 G42 G39 G34:G37 J34:J37 J39 J42 M34:M37 M39 M42 P34:P37 P39 P42 D12:D31 G12:G31 J12:J31 M12:M31 P12:P31">
    <cfRule type="cellIs" dxfId="16" priority="4" operator="lessThan">
      <formula>31</formula>
    </cfRule>
  </conditionalFormatting>
  <conditionalFormatting sqref="D19 G19 J19 M19 P19">
    <cfRule type="cellIs" dxfId="15" priority="3" operator="lessThan">
      <formula>31</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54"/>
  <sheetViews>
    <sheetView zoomScaleNormal="100" workbookViewId="0">
      <selection activeCell="D39" sqref="D39"/>
    </sheetView>
  </sheetViews>
  <sheetFormatPr defaultRowHeight="12.75" x14ac:dyDescent="0.2"/>
  <cols>
    <col min="1" max="1" width="15.7109375" style="1" customWidth="1"/>
    <col min="2" max="2" width="4" style="1" customWidth="1"/>
    <col min="3" max="3" width="4.42578125" style="1" customWidth="1"/>
    <col min="4" max="4" width="5" style="1" customWidth="1"/>
    <col min="5" max="5" width="4.42578125" style="1" customWidth="1"/>
    <col min="6" max="6" width="5.5703125" style="1" bestFit="1" customWidth="1"/>
    <col min="7" max="7" width="5.140625" style="1" customWidth="1"/>
    <col min="8" max="8" width="4.85546875" style="1" customWidth="1"/>
    <col min="9" max="9" width="4.85546875" style="1" bestFit="1" customWidth="1"/>
    <col min="10" max="10" width="6.42578125" style="1" customWidth="1"/>
    <col min="11" max="11" width="4.42578125" style="1" customWidth="1"/>
    <col min="12" max="12" width="4.85546875" style="1" bestFit="1" customWidth="1"/>
    <col min="13" max="13" width="7" style="1" customWidth="1"/>
    <col min="14" max="14" width="4.42578125" style="1" customWidth="1"/>
    <col min="15" max="15" width="5.5703125" style="1" bestFit="1" customWidth="1"/>
    <col min="16" max="16" width="5.5703125" style="1" customWidth="1"/>
    <col min="17" max="16384" width="9.140625" style="1"/>
  </cols>
  <sheetData>
    <row r="1" spans="1:16" x14ac:dyDescent="0.2">
      <c r="A1" s="80" t="s">
        <v>102</v>
      </c>
      <c r="B1" s="80"/>
      <c r="C1" s="80"/>
      <c r="D1" s="80"/>
      <c r="E1" s="80"/>
      <c r="F1" s="80"/>
      <c r="G1" s="80"/>
      <c r="H1" s="80"/>
      <c r="I1" s="80"/>
      <c r="J1" s="80"/>
      <c r="K1" s="80"/>
      <c r="L1" s="80"/>
      <c r="M1" s="80"/>
      <c r="N1" s="80"/>
      <c r="O1" s="80"/>
      <c r="P1" s="80"/>
    </row>
    <row r="2" spans="1:16" ht="12.75" customHeight="1" x14ac:dyDescent="0.2">
      <c r="A2" s="282" t="s">
        <v>103</v>
      </c>
      <c r="B2" s="282"/>
      <c r="C2" s="282"/>
      <c r="D2" s="282"/>
      <c r="E2" s="282"/>
      <c r="F2" s="282"/>
      <c r="G2" s="282"/>
      <c r="H2" s="282"/>
      <c r="I2" s="282"/>
      <c r="J2" s="282"/>
      <c r="K2" s="282"/>
      <c r="L2" s="282"/>
      <c r="M2" s="282"/>
      <c r="N2" s="282"/>
      <c r="O2" s="282"/>
      <c r="P2" s="282"/>
    </row>
    <row r="3" spans="1:16" x14ac:dyDescent="0.2">
      <c r="A3" s="282"/>
      <c r="B3" s="282"/>
      <c r="C3" s="282"/>
      <c r="D3" s="282"/>
      <c r="E3" s="282"/>
      <c r="F3" s="282"/>
      <c r="G3" s="282"/>
      <c r="H3" s="282"/>
      <c r="I3" s="282"/>
      <c r="J3" s="282"/>
      <c r="K3" s="282"/>
      <c r="L3" s="282"/>
      <c r="M3" s="282"/>
      <c r="N3" s="282"/>
      <c r="O3" s="282"/>
      <c r="P3" s="282"/>
    </row>
    <row r="4" spans="1:16" x14ac:dyDescent="0.2">
      <c r="A4" s="282"/>
      <c r="B4" s="282"/>
      <c r="C4" s="282"/>
      <c r="D4" s="282"/>
      <c r="E4" s="282"/>
      <c r="F4" s="282"/>
      <c r="G4" s="282"/>
      <c r="H4" s="282"/>
      <c r="I4" s="282"/>
      <c r="J4" s="282"/>
      <c r="K4" s="282"/>
      <c r="L4" s="282"/>
      <c r="M4" s="282"/>
      <c r="N4" s="282"/>
      <c r="O4" s="282"/>
      <c r="P4" s="282"/>
    </row>
    <row r="5" spans="1:16" x14ac:dyDescent="0.2">
      <c r="A5" s="81"/>
      <c r="B5" s="81"/>
      <c r="C5" s="81"/>
      <c r="D5" s="81"/>
      <c r="E5" s="81"/>
      <c r="F5" s="81"/>
      <c r="G5" s="81"/>
      <c r="H5" s="81"/>
      <c r="I5" s="81"/>
      <c r="J5" s="81"/>
      <c r="K5" s="81"/>
      <c r="L5" s="81"/>
      <c r="M5" s="81"/>
      <c r="N5" s="81"/>
      <c r="O5" s="81"/>
      <c r="P5" s="81"/>
    </row>
    <row r="6" spans="1:16" ht="15" customHeight="1" x14ac:dyDescent="0.25">
      <c r="A6" s="82"/>
      <c r="B6" s="65"/>
      <c r="C6" s="65"/>
      <c r="D6" s="65"/>
      <c r="E6" s="65"/>
      <c r="F6" s="65"/>
      <c r="G6" s="65"/>
      <c r="H6" s="65"/>
      <c r="I6" s="65"/>
      <c r="J6" s="65"/>
      <c r="K6" s="65"/>
      <c r="L6" s="65"/>
      <c r="M6" s="65"/>
      <c r="N6" s="65"/>
      <c r="O6" s="65"/>
      <c r="P6" s="65"/>
    </row>
    <row r="7" spans="1:16" ht="15" customHeight="1" x14ac:dyDescent="0.25">
      <c r="A7" s="82"/>
      <c r="B7" s="60"/>
      <c r="C7" s="60"/>
      <c r="D7" s="60"/>
      <c r="E7" s="60"/>
      <c r="F7" s="60"/>
      <c r="G7" s="60"/>
      <c r="H7" s="60"/>
      <c r="I7" s="60"/>
      <c r="J7" s="60"/>
      <c r="K7" s="60"/>
      <c r="L7" s="60"/>
      <c r="M7" s="60"/>
      <c r="N7" s="60"/>
      <c r="O7" s="60"/>
      <c r="P7" s="60"/>
    </row>
    <row r="8" spans="1:16" ht="123.75" customHeight="1" x14ac:dyDescent="0.2">
      <c r="A8" s="60"/>
      <c r="B8" s="263" t="s">
        <v>96</v>
      </c>
      <c r="C8" s="283"/>
      <c r="D8" s="264"/>
      <c r="E8" s="263" t="s">
        <v>97</v>
      </c>
      <c r="F8" s="283"/>
      <c r="G8" s="264"/>
      <c r="H8" s="263" t="s">
        <v>98</v>
      </c>
      <c r="I8" s="283"/>
      <c r="J8" s="264"/>
      <c r="K8" s="263" t="s">
        <v>99</v>
      </c>
      <c r="L8" s="283"/>
      <c r="M8" s="264"/>
      <c r="N8" s="263" t="s">
        <v>100</v>
      </c>
      <c r="O8" s="283"/>
      <c r="P8" s="264"/>
    </row>
    <row r="9" spans="1:16" s="11" customFormat="1" ht="19.5" customHeight="1" x14ac:dyDescent="0.2">
      <c r="A9" s="83"/>
      <c r="B9" s="84" t="s">
        <v>85</v>
      </c>
      <c r="C9" s="85" t="s">
        <v>15</v>
      </c>
      <c r="D9" s="85" t="s">
        <v>86</v>
      </c>
      <c r="E9" s="84" t="s">
        <v>85</v>
      </c>
      <c r="F9" s="85" t="s">
        <v>15</v>
      </c>
      <c r="G9" s="85" t="s">
        <v>86</v>
      </c>
      <c r="H9" s="84" t="s">
        <v>85</v>
      </c>
      <c r="I9" s="85" t="s">
        <v>15</v>
      </c>
      <c r="J9" s="85" t="s">
        <v>86</v>
      </c>
      <c r="K9" s="84" t="s">
        <v>85</v>
      </c>
      <c r="L9" s="85" t="s">
        <v>15</v>
      </c>
      <c r="M9" s="85" t="s">
        <v>86</v>
      </c>
      <c r="N9" s="84" t="s">
        <v>85</v>
      </c>
      <c r="O9" s="85" t="s">
        <v>15</v>
      </c>
      <c r="P9" s="86" t="s">
        <v>86</v>
      </c>
    </row>
    <row r="10" spans="1:16" x14ac:dyDescent="0.2">
      <c r="A10" s="87" t="s">
        <v>16</v>
      </c>
      <c r="B10" s="88"/>
      <c r="C10" s="88"/>
      <c r="D10" s="88"/>
      <c r="E10" s="88"/>
      <c r="F10" s="88"/>
      <c r="G10" s="88"/>
      <c r="H10" s="88"/>
      <c r="I10" s="88"/>
      <c r="J10" s="88"/>
      <c r="K10" s="88"/>
      <c r="L10" s="88"/>
      <c r="M10" s="88"/>
      <c r="N10" s="88"/>
      <c r="O10" s="88"/>
      <c r="P10" s="89"/>
    </row>
    <row r="11" spans="1:16" x14ac:dyDescent="0.2">
      <c r="A11" s="90" t="s">
        <v>17</v>
      </c>
      <c r="B11" s="60"/>
      <c r="C11" s="60"/>
      <c r="D11" s="60"/>
      <c r="E11" s="60"/>
      <c r="F11" s="60"/>
      <c r="G11" s="60"/>
      <c r="H11" s="60"/>
      <c r="I11" s="60"/>
      <c r="J11" s="60"/>
      <c r="K11" s="60"/>
      <c r="L11" s="60"/>
      <c r="M11" s="60"/>
      <c r="N11" s="60"/>
      <c r="O11" s="60"/>
      <c r="P11" s="91"/>
    </row>
    <row r="12" spans="1:16" x14ac:dyDescent="0.2">
      <c r="A12" s="92" t="s">
        <v>18</v>
      </c>
      <c r="B12" s="93">
        <v>1</v>
      </c>
      <c r="C12" s="57" t="s">
        <v>87</v>
      </c>
      <c r="D12" s="94">
        <v>2959</v>
      </c>
      <c r="E12" s="93">
        <v>2.0451126537719002</v>
      </c>
      <c r="F12" s="95">
        <v>1.00975338290787E-6</v>
      </c>
      <c r="G12" s="94">
        <v>504</v>
      </c>
      <c r="H12" s="93">
        <v>1.7343563942759199</v>
      </c>
      <c r="I12" s="95">
        <v>6.7693845151595198E-7</v>
      </c>
      <c r="J12" s="94">
        <v>1880</v>
      </c>
      <c r="K12" s="93">
        <v>4.1933518107322696</v>
      </c>
      <c r="L12" s="95">
        <v>0</v>
      </c>
      <c r="M12" s="94">
        <v>1011</v>
      </c>
      <c r="N12" s="93">
        <v>3.1263896721786999</v>
      </c>
      <c r="O12" s="95">
        <v>1.14716902643863E-10</v>
      </c>
      <c r="P12" s="96">
        <v>1076</v>
      </c>
    </row>
    <row r="13" spans="1:16" ht="12.75" customHeight="1" x14ac:dyDescent="0.2">
      <c r="A13" s="92" t="s">
        <v>19</v>
      </c>
      <c r="B13" s="93">
        <v>1</v>
      </c>
      <c r="C13" s="57" t="s">
        <v>87</v>
      </c>
      <c r="D13" s="94">
        <v>3032</v>
      </c>
      <c r="E13" s="93">
        <v>1.7124193595791</v>
      </c>
      <c r="F13" s="95">
        <v>1.9069099315505199E-4</v>
      </c>
      <c r="G13" s="94">
        <v>591</v>
      </c>
      <c r="H13" s="93">
        <v>1.5273891744906301</v>
      </c>
      <c r="I13" s="95">
        <v>8.6568679936505105E-5</v>
      </c>
      <c r="J13" s="94">
        <v>830</v>
      </c>
      <c r="K13" s="93">
        <v>2.8460961898968899</v>
      </c>
      <c r="L13" s="95">
        <v>9.8034025342030899E-11</v>
      </c>
      <c r="M13" s="94">
        <v>425</v>
      </c>
      <c r="N13" s="93">
        <v>2.00759261042126</v>
      </c>
      <c r="O13" s="95">
        <v>2.0241315685385298E-3</v>
      </c>
      <c r="P13" s="96">
        <v>252</v>
      </c>
    </row>
    <row r="14" spans="1:16" x14ac:dyDescent="0.2">
      <c r="A14" s="92" t="s">
        <v>20</v>
      </c>
      <c r="B14" s="93">
        <v>1</v>
      </c>
      <c r="C14" s="57" t="s">
        <v>87</v>
      </c>
      <c r="D14" s="94">
        <v>15206</v>
      </c>
      <c r="E14" s="93">
        <v>2.8561636912254902</v>
      </c>
      <c r="F14" s="95">
        <v>6.66133814775094E-15</v>
      </c>
      <c r="G14" s="94">
        <v>2087</v>
      </c>
      <c r="H14" s="93">
        <v>1.6692484135588199</v>
      </c>
      <c r="I14" s="95">
        <v>5.2116089221954098E-12</v>
      </c>
      <c r="J14" s="94">
        <v>5493</v>
      </c>
      <c r="K14" s="93">
        <v>8.7973384826082093</v>
      </c>
      <c r="L14" s="95">
        <v>2.8865798640254102E-14</v>
      </c>
      <c r="M14" s="94">
        <v>1950</v>
      </c>
      <c r="N14" s="93">
        <v>2.7799905255701902</v>
      </c>
      <c r="O14" s="95">
        <v>1.8749446439869599E-12</v>
      </c>
      <c r="P14" s="96">
        <v>2549</v>
      </c>
    </row>
    <row r="15" spans="1:16" x14ac:dyDescent="0.2">
      <c r="A15" s="92" t="s">
        <v>21</v>
      </c>
      <c r="B15" s="93">
        <v>1</v>
      </c>
      <c r="C15" s="57" t="s">
        <v>87</v>
      </c>
      <c r="D15" s="94">
        <v>4434</v>
      </c>
      <c r="E15" s="93">
        <v>2.7014968553350802</v>
      </c>
      <c r="F15" s="95">
        <v>5.5023319234237501E-11</v>
      </c>
      <c r="G15" s="94">
        <v>856</v>
      </c>
      <c r="H15" s="93">
        <v>1.5751979441316799</v>
      </c>
      <c r="I15" s="95">
        <v>3.1635780310170802E-3</v>
      </c>
      <c r="J15" s="94">
        <v>409</v>
      </c>
      <c r="K15" s="93">
        <v>6.6691016418519196</v>
      </c>
      <c r="L15" s="95">
        <v>2.54623984734526E-5</v>
      </c>
      <c r="M15" s="94">
        <v>141</v>
      </c>
      <c r="N15" s="93">
        <v>2.8133190630679401</v>
      </c>
      <c r="O15" s="95">
        <v>7.7185525177059201E-4</v>
      </c>
      <c r="P15" s="96">
        <v>262</v>
      </c>
    </row>
    <row r="16" spans="1:16" x14ac:dyDescent="0.2">
      <c r="A16" s="92" t="s">
        <v>22</v>
      </c>
      <c r="B16" s="93">
        <v>1</v>
      </c>
      <c r="C16" s="57" t="s">
        <v>87</v>
      </c>
      <c r="D16" s="94">
        <v>3856</v>
      </c>
      <c r="E16" s="93">
        <v>2.96517461651628</v>
      </c>
      <c r="F16" s="95">
        <v>0</v>
      </c>
      <c r="G16" s="94">
        <v>896</v>
      </c>
      <c r="H16" s="93">
        <v>1.56224354438774</v>
      </c>
      <c r="I16" s="95">
        <v>7.2514168225623594E-8</v>
      </c>
      <c r="J16" s="94">
        <v>1687</v>
      </c>
      <c r="K16" s="93">
        <v>4.9776539584809099</v>
      </c>
      <c r="L16" s="95">
        <v>0</v>
      </c>
      <c r="M16" s="94">
        <v>768</v>
      </c>
      <c r="N16" s="93">
        <v>2.4358586877164599</v>
      </c>
      <c r="O16" s="95">
        <v>4.9678320891177697E-4</v>
      </c>
      <c r="P16" s="96">
        <v>121</v>
      </c>
    </row>
    <row r="17" spans="1:16" x14ac:dyDescent="0.2">
      <c r="A17" s="92" t="s">
        <v>23</v>
      </c>
      <c r="B17" s="93">
        <v>1</v>
      </c>
      <c r="C17" s="57" t="s">
        <v>87</v>
      </c>
      <c r="D17" s="94">
        <v>4254</v>
      </c>
      <c r="E17" s="93">
        <v>2.1256148331773201</v>
      </c>
      <c r="F17" s="95">
        <v>2.7018609571882699E-11</v>
      </c>
      <c r="G17" s="94">
        <v>770</v>
      </c>
      <c r="H17" s="93">
        <v>1.53467299289557</v>
      </c>
      <c r="I17" s="95">
        <v>4.4455790892961002E-7</v>
      </c>
      <c r="J17" s="94">
        <v>1562</v>
      </c>
      <c r="K17" s="93">
        <v>3.91045552439657</v>
      </c>
      <c r="L17" s="95">
        <v>1.5432100042289701E-13</v>
      </c>
      <c r="M17" s="94">
        <v>439</v>
      </c>
      <c r="N17" s="93">
        <v>2.61778434460496</v>
      </c>
      <c r="O17" s="95">
        <v>2.86681789418708E-12</v>
      </c>
      <c r="P17" s="96">
        <v>607</v>
      </c>
    </row>
    <row r="18" spans="1:16" x14ac:dyDescent="0.2">
      <c r="A18" s="92" t="s">
        <v>24</v>
      </c>
      <c r="B18" s="93">
        <v>1</v>
      </c>
      <c r="C18" s="57" t="s">
        <v>87</v>
      </c>
      <c r="D18" s="94">
        <v>2673</v>
      </c>
      <c r="E18" s="93">
        <v>1.8512374974957899</v>
      </c>
      <c r="F18" s="95">
        <v>4.2142512763909704E-6</v>
      </c>
      <c r="G18" s="94">
        <v>500</v>
      </c>
      <c r="H18" s="93">
        <v>1.5360231171312999</v>
      </c>
      <c r="I18" s="95">
        <v>3.38336268956851E-6</v>
      </c>
      <c r="J18" s="94">
        <v>1741</v>
      </c>
      <c r="K18" s="93">
        <v>2.72862284425891</v>
      </c>
      <c r="L18" s="95">
        <v>1.0201446354329801E-9</v>
      </c>
      <c r="M18" s="94">
        <v>423</v>
      </c>
      <c r="N18" s="93">
        <v>2.8204940157145302</v>
      </c>
      <c r="O18" s="95">
        <v>1.9121014638301401E-7</v>
      </c>
      <c r="P18" s="96">
        <v>127</v>
      </c>
    </row>
    <row r="19" spans="1:16" x14ac:dyDescent="0.2">
      <c r="A19" s="92" t="s">
        <v>25</v>
      </c>
      <c r="B19" s="93">
        <v>1</v>
      </c>
      <c r="C19" s="57" t="s">
        <v>87</v>
      </c>
      <c r="D19" s="94">
        <v>2659</v>
      </c>
      <c r="E19" s="93">
        <v>2.4466654944730202</v>
      </c>
      <c r="F19" s="95">
        <v>3.4638958368304903E-14</v>
      </c>
      <c r="G19" s="94">
        <v>486</v>
      </c>
      <c r="H19" s="93">
        <v>1.7637477946103499</v>
      </c>
      <c r="I19" s="95">
        <v>1.7985612998927501E-13</v>
      </c>
      <c r="J19" s="94">
        <v>1693</v>
      </c>
      <c r="K19" s="93">
        <v>6.8894010579516003</v>
      </c>
      <c r="L19" s="95">
        <v>0</v>
      </c>
      <c r="M19" s="94">
        <v>911</v>
      </c>
      <c r="N19" s="93">
        <v>2.6168506245535901</v>
      </c>
      <c r="O19" s="95">
        <v>0</v>
      </c>
      <c r="P19" s="96">
        <v>1244</v>
      </c>
    </row>
    <row r="20" spans="1:16" x14ac:dyDescent="0.2">
      <c r="A20" s="92" t="s">
        <v>26</v>
      </c>
      <c r="B20" s="93">
        <v>1</v>
      </c>
      <c r="C20" s="57" t="s">
        <v>87</v>
      </c>
      <c r="D20" s="94">
        <v>3902</v>
      </c>
      <c r="E20" s="93">
        <v>3.2687771465257001</v>
      </c>
      <c r="F20" s="95">
        <v>1.2434497875801801E-13</v>
      </c>
      <c r="G20" s="94">
        <v>650</v>
      </c>
      <c r="H20" s="93">
        <v>2.5306106835766</v>
      </c>
      <c r="I20" s="95">
        <v>6.9205265806893098E-6</v>
      </c>
      <c r="J20" s="94">
        <v>296</v>
      </c>
      <c r="K20" s="93">
        <v>11.1809979433349</v>
      </c>
      <c r="L20" s="95">
        <v>2.6844142464454998E-9</v>
      </c>
      <c r="M20" s="94">
        <v>145</v>
      </c>
      <c r="N20" s="93">
        <v>3.3320412728893398</v>
      </c>
      <c r="O20" s="95">
        <v>1.11820996906431E-10</v>
      </c>
      <c r="P20" s="96">
        <v>472</v>
      </c>
    </row>
    <row r="21" spans="1:16" x14ac:dyDescent="0.2">
      <c r="A21" s="92" t="s">
        <v>27</v>
      </c>
      <c r="B21" s="93">
        <v>1</v>
      </c>
      <c r="C21" s="57" t="s">
        <v>87</v>
      </c>
      <c r="D21" s="94">
        <v>2524</v>
      </c>
      <c r="E21" s="93">
        <v>2.49822537932411</v>
      </c>
      <c r="F21" s="95">
        <v>8.2187179950565805E-8</v>
      </c>
      <c r="G21" s="94">
        <v>327</v>
      </c>
      <c r="H21" s="93">
        <v>1.8319165004821201</v>
      </c>
      <c r="I21" s="95">
        <v>4.9932014078990495E-10</v>
      </c>
      <c r="J21" s="94">
        <v>1825</v>
      </c>
      <c r="K21" s="93">
        <v>6.6398673156060601</v>
      </c>
      <c r="L21" s="95">
        <v>0</v>
      </c>
      <c r="M21" s="94">
        <v>1001</v>
      </c>
      <c r="N21" s="93">
        <v>3.2743146141928698</v>
      </c>
      <c r="O21" s="95">
        <v>1.1578622505226101E-9</v>
      </c>
      <c r="P21" s="96">
        <v>306</v>
      </c>
    </row>
    <row r="22" spans="1:16" x14ac:dyDescent="0.2">
      <c r="A22" s="92" t="s">
        <v>28</v>
      </c>
      <c r="B22" s="93">
        <v>1</v>
      </c>
      <c r="C22" s="57" t="s">
        <v>87</v>
      </c>
      <c r="D22" s="94">
        <v>1153</v>
      </c>
      <c r="E22" s="93">
        <v>1.2733430115425199</v>
      </c>
      <c r="F22" s="95">
        <v>0.22163748667274699</v>
      </c>
      <c r="G22" s="94">
        <v>203</v>
      </c>
      <c r="H22" s="93">
        <v>1.4608505418426501</v>
      </c>
      <c r="I22" s="95">
        <v>1.36465399009911E-5</v>
      </c>
      <c r="J22" s="94">
        <v>1662</v>
      </c>
      <c r="K22" s="93">
        <v>4.6286587267645602</v>
      </c>
      <c r="L22" s="95">
        <v>0</v>
      </c>
      <c r="M22" s="94">
        <v>1539</v>
      </c>
      <c r="N22" s="93">
        <v>1.8447681547222801</v>
      </c>
      <c r="O22" s="95">
        <v>0.23040252100712899</v>
      </c>
      <c r="P22" s="96">
        <v>64</v>
      </c>
    </row>
    <row r="23" spans="1:16" x14ac:dyDescent="0.2">
      <c r="A23" s="92" t="s">
        <v>29</v>
      </c>
      <c r="B23" s="93">
        <v>1</v>
      </c>
      <c r="C23" s="57" t="s">
        <v>87</v>
      </c>
      <c r="D23" s="94">
        <v>3298</v>
      </c>
      <c r="E23" s="93">
        <v>2.5302260501768501</v>
      </c>
      <c r="F23" s="95">
        <v>9.2468743773110906E-9</v>
      </c>
      <c r="G23" s="94">
        <v>422</v>
      </c>
      <c r="H23" s="93">
        <v>1.4197204357361899</v>
      </c>
      <c r="I23" s="95">
        <v>6.3078625464685302E-4</v>
      </c>
      <c r="J23" s="94">
        <v>900</v>
      </c>
      <c r="K23" s="93">
        <v>6.7495444152547197</v>
      </c>
      <c r="L23" s="95">
        <v>4.2188474935755901E-15</v>
      </c>
      <c r="M23" s="94">
        <v>226</v>
      </c>
      <c r="N23" s="93">
        <v>1.8758565168305199</v>
      </c>
      <c r="O23" s="95">
        <v>1.8450678888504201E-5</v>
      </c>
      <c r="P23" s="96">
        <v>432</v>
      </c>
    </row>
    <row r="24" spans="1:16" x14ac:dyDescent="0.2">
      <c r="A24" s="92" t="s">
        <v>31</v>
      </c>
      <c r="B24" s="93">
        <v>1</v>
      </c>
      <c r="C24" s="57" t="s">
        <v>87</v>
      </c>
      <c r="D24" s="94">
        <v>2676</v>
      </c>
      <c r="E24" s="93">
        <v>2.10464165317509</v>
      </c>
      <c r="F24" s="95">
        <v>4.6018614887621797E-6</v>
      </c>
      <c r="G24" s="94">
        <v>446</v>
      </c>
      <c r="H24" s="93">
        <v>1.3416307255553599</v>
      </c>
      <c r="I24" s="95">
        <v>6.33030903416376E-5</v>
      </c>
      <c r="J24" s="94">
        <v>2400</v>
      </c>
      <c r="K24" s="93">
        <v>5.5096393827570402</v>
      </c>
      <c r="L24" s="95">
        <v>0</v>
      </c>
      <c r="M24" s="94">
        <v>1065</v>
      </c>
      <c r="N24" s="93">
        <v>2.62286474962597</v>
      </c>
      <c r="O24" s="95">
        <v>3.1810786901338402E-3</v>
      </c>
      <c r="P24" s="96">
        <v>80</v>
      </c>
    </row>
    <row r="25" spans="1:16" x14ac:dyDescent="0.2">
      <c r="A25" s="92" t="s">
        <v>32</v>
      </c>
      <c r="B25" s="93">
        <v>1</v>
      </c>
      <c r="C25" s="57" t="s">
        <v>87</v>
      </c>
      <c r="D25" s="94">
        <v>1974</v>
      </c>
      <c r="E25" s="93">
        <v>2.5712332757153198</v>
      </c>
      <c r="F25" s="95">
        <v>2.1385115900329802E-12</v>
      </c>
      <c r="G25" s="94">
        <v>507</v>
      </c>
      <c r="H25" s="93">
        <v>1.70363580735557</v>
      </c>
      <c r="I25" s="95">
        <v>1.9837729015037599E-8</v>
      </c>
      <c r="J25" s="94">
        <v>1481</v>
      </c>
      <c r="K25" s="93">
        <v>5.1580953682444903</v>
      </c>
      <c r="L25" s="95">
        <v>0</v>
      </c>
      <c r="M25" s="94">
        <v>1012</v>
      </c>
      <c r="N25" s="93">
        <v>5.60146708930528</v>
      </c>
      <c r="O25" s="95">
        <v>5.0195840817224296E-9</v>
      </c>
      <c r="P25" s="96">
        <v>196</v>
      </c>
    </row>
    <row r="26" spans="1:16" x14ac:dyDescent="0.2">
      <c r="A26" s="92" t="s">
        <v>33</v>
      </c>
      <c r="B26" s="93">
        <v>1</v>
      </c>
      <c r="C26" s="57" t="s">
        <v>87</v>
      </c>
      <c r="D26" s="94">
        <v>2839</v>
      </c>
      <c r="E26" s="93">
        <v>2.2120887052576101</v>
      </c>
      <c r="F26" s="95">
        <v>9.4453334043009802E-12</v>
      </c>
      <c r="G26" s="94">
        <v>783</v>
      </c>
      <c r="H26" s="93">
        <v>1.6781996605954399</v>
      </c>
      <c r="I26" s="95">
        <v>2.6334249669801599E-8</v>
      </c>
      <c r="J26" s="94">
        <v>836</v>
      </c>
      <c r="K26" s="93">
        <v>4.2538264260410603</v>
      </c>
      <c r="L26" s="95">
        <v>0</v>
      </c>
      <c r="M26" s="94">
        <v>395</v>
      </c>
      <c r="N26" s="93">
        <v>2.3852989367635602</v>
      </c>
      <c r="O26" s="95">
        <v>5.17504043989092E-4</v>
      </c>
      <c r="P26" s="96">
        <v>275</v>
      </c>
    </row>
    <row r="27" spans="1:16" x14ac:dyDescent="0.2">
      <c r="A27" s="92" t="s">
        <v>34</v>
      </c>
      <c r="B27" s="93">
        <v>1</v>
      </c>
      <c r="C27" s="57" t="s">
        <v>87</v>
      </c>
      <c r="D27" s="94">
        <v>6678</v>
      </c>
      <c r="E27" s="93">
        <v>1.7981097456853501</v>
      </c>
      <c r="F27" s="95">
        <v>4.8349284802462503E-6</v>
      </c>
      <c r="G27" s="94">
        <v>963</v>
      </c>
      <c r="H27" s="93">
        <v>1.45146235784405</v>
      </c>
      <c r="I27" s="95">
        <v>3.2205046654087998E-4</v>
      </c>
      <c r="J27" s="94">
        <v>1125</v>
      </c>
      <c r="K27" s="93">
        <v>3.6386452749471201</v>
      </c>
      <c r="L27" s="95">
        <v>3.5369094097958997E-8</v>
      </c>
      <c r="M27" s="94">
        <v>342</v>
      </c>
      <c r="N27" s="93">
        <v>2.1449763624114402</v>
      </c>
      <c r="O27" s="95">
        <v>3.4322652266594001E-4</v>
      </c>
      <c r="P27" s="96">
        <v>258</v>
      </c>
    </row>
    <row r="28" spans="1:16" x14ac:dyDescent="0.2">
      <c r="A28" s="92" t="s">
        <v>35</v>
      </c>
      <c r="B28" s="93">
        <v>1</v>
      </c>
      <c r="C28" s="57" t="s">
        <v>87</v>
      </c>
      <c r="D28" s="94">
        <v>3343</v>
      </c>
      <c r="E28" s="93">
        <v>1.5681310771402699</v>
      </c>
      <c r="F28" s="95">
        <v>1.89566280063946E-4</v>
      </c>
      <c r="G28" s="94">
        <v>597</v>
      </c>
      <c r="H28" s="93">
        <v>1.80685891774782</v>
      </c>
      <c r="I28" s="95">
        <v>2.4176631807648598E-9</v>
      </c>
      <c r="J28" s="94">
        <v>1038</v>
      </c>
      <c r="K28" s="93">
        <v>8.7457907744960703</v>
      </c>
      <c r="L28" s="95">
        <v>0</v>
      </c>
      <c r="M28" s="94">
        <v>675</v>
      </c>
      <c r="N28" s="93">
        <v>10.768890591277</v>
      </c>
      <c r="O28" s="95">
        <v>6.4256588716560299E-8</v>
      </c>
      <c r="P28" s="96">
        <v>70</v>
      </c>
    </row>
    <row r="29" spans="1:16" x14ac:dyDescent="0.2">
      <c r="A29" s="92" t="s">
        <v>36</v>
      </c>
      <c r="B29" s="93">
        <v>1</v>
      </c>
      <c r="C29" s="57" t="s">
        <v>87</v>
      </c>
      <c r="D29" s="94">
        <v>1215</v>
      </c>
      <c r="E29" s="93">
        <v>2.9279289303568299</v>
      </c>
      <c r="F29" s="95">
        <v>1.22276793135256E-8</v>
      </c>
      <c r="G29" s="94">
        <v>442</v>
      </c>
      <c r="H29" s="93">
        <v>1.3903157144674001</v>
      </c>
      <c r="I29" s="95">
        <v>2.6860956121388402E-4</v>
      </c>
      <c r="J29" s="94">
        <v>1671</v>
      </c>
      <c r="K29" s="93">
        <v>6.79821077076316</v>
      </c>
      <c r="L29" s="95">
        <v>0</v>
      </c>
      <c r="M29" s="94">
        <v>2448</v>
      </c>
      <c r="N29" s="93">
        <v>4.6360038404741601</v>
      </c>
      <c r="O29" s="95">
        <v>4.71665488888107E-8</v>
      </c>
      <c r="P29" s="96">
        <v>279</v>
      </c>
    </row>
    <row r="30" spans="1:16" x14ac:dyDescent="0.2">
      <c r="A30" s="92" t="s">
        <v>37</v>
      </c>
      <c r="B30" s="93">
        <v>1</v>
      </c>
      <c r="C30" s="57" t="s">
        <v>87</v>
      </c>
      <c r="D30" s="94">
        <v>2162</v>
      </c>
      <c r="E30" s="93">
        <v>2.5408053033338298</v>
      </c>
      <c r="F30" s="95">
        <v>3.8828440018789901E-8</v>
      </c>
      <c r="G30" s="94">
        <v>433</v>
      </c>
      <c r="H30" s="93">
        <v>1.80438534842179</v>
      </c>
      <c r="I30" s="95">
        <v>4.98251817582229E-9</v>
      </c>
      <c r="J30" s="94">
        <v>1236</v>
      </c>
      <c r="K30" s="93">
        <v>4.2579904567167199</v>
      </c>
      <c r="L30" s="95">
        <v>5.7731597280508101E-15</v>
      </c>
      <c r="M30" s="94">
        <v>408</v>
      </c>
      <c r="N30" s="93">
        <v>2.3370773845574901</v>
      </c>
      <c r="O30" s="95">
        <v>1.02875052920837E-8</v>
      </c>
      <c r="P30" s="96">
        <v>230</v>
      </c>
    </row>
    <row r="31" spans="1:16" x14ac:dyDescent="0.2">
      <c r="A31" s="92" t="s">
        <v>38</v>
      </c>
      <c r="B31" s="93">
        <v>1</v>
      </c>
      <c r="C31" s="57" t="s">
        <v>87</v>
      </c>
      <c r="D31" s="94">
        <v>3549</v>
      </c>
      <c r="E31" s="93">
        <v>3.2718557828509698</v>
      </c>
      <c r="F31" s="95">
        <v>6.7597948061326505E-7</v>
      </c>
      <c r="G31" s="94">
        <v>332</v>
      </c>
      <c r="H31" s="93">
        <v>3.4622219587926302</v>
      </c>
      <c r="I31" s="95">
        <v>4.4228176676597299E-11</v>
      </c>
      <c r="J31" s="94">
        <v>574</v>
      </c>
      <c r="K31" s="93">
        <v>36.913822163108897</v>
      </c>
      <c r="L31" s="95">
        <v>7.5090620403894803E-6</v>
      </c>
      <c r="M31" s="94">
        <v>215</v>
      </c>
      <c r="N31" s="93">
        <v>5.4007146713102898</v>
      </c>
      <c r="O31" s="95">
        <v>5.6642515122717902E-8</v>
      </c>
      <c r="P31" s="96">
        <v>340</v>
      </c>
    </row>
    <row r="32" spans="1:16" x14ac:dyDescent="0.2">
      <c r="A32" s="92"/>
      <c r="B32" s="60"/>
      <c r="C32" s="60"/>
      <c r="D32" s="97"/>
      <c r="E32" s="60"/>
      <c r="F32" s="95"/>
      <c r="G32" s="97"/>
      <c r="H32" s="60"/>
      <c r="I32" s="95"/>
      <c r="J32" s="97"/>
      <c r="K32" s="60"/>
      <c r="L32" s="95"/>
      <c r="M32" s="97"/>
      <c r="N32" s="60"/>
      <c r="O32" s="95"/>
      <c r="P32" s="98"/>
    </row>
    <row r="33" spans="1:16" x14ac:dyDescent="0.2">
      <c r="A33" s="90" t="s">
        <v>39</v>
      </c>
      <c r="B33" s="60"/>
      <c r="C33" s="60"/>
      <c r="D33" s="97"/>
      <c r="E33" s="60"/>
      <c r="F33" s="95"/>
      <c r="G33" s="97"/>
      <c r="H33" s="60"/>
      <c r="I33" s="95"/>
      <c r="J33" s="97"/>
      <c r="K33" s="60"/>
      <c r="L33" s="95"/>
      <c r="M33" s="97"/>
      <c r="N33" s="60"/>
      <c r="O33" s="95"/>
      <c r="P33" s="98"/>
    </row>
    <row r="34" spans="1:16" x14ac:dyDescent="0.2">
      <c r="A34" s="92" t="s">
        <v>40</v>
      </c>
      <c r="B34" s="93">
        <v>1</v>
      </c>
      <c r="C34" s="57" t="s">
        <v>87</v>
      </c>
      <c r="D34" s="94">
        <v>2519</v>
      </c>
      <c r="E34" s="93">
        <v>2.7200691389607798</v>
      </c>
      <c r="F34" s="95">
        <v>3.29260396725317E-10</v>
      </c>
      <c r="G34" s="94">
        <v>365</v>
      </c>
      <c r="H34" s="93">
        <v>1.7382156545432701</v>
      </c>
      <c r="I34" s="95">
        <v>1.55411630231583E-8</v>
      </c>
      <c r="J34" s="94">
        <v>1293</v>
      </c>
      <c r="K34" s="93">
        <v>5.5771159994952502</v>
      </c>
      <c r="L34" s="95">
        <v>0</v>
      </c>
      <c r="M34" s="94">
        <v>553</v>
      </c>
      <c r="N34" s="93">
        <v>3.8722760580387399</v>
      </c>
      <c r="O34" s="95">
        <v>1.5987211554602302E-14</v>
      </c>
      <c r="P34" s="96">
        <v>733</v>
      </c>
    </row>
    <row r="35" spans="1:16" x14ac:dyDescent="0.2">
      <c r="A35" s="92" t="s">
        <v>41</v>
      </c>
      <c r="B35" s="93">
        <v>1</v>
      </c>
      <c r="C35" s="57" t="s">
        <v>87</v>
      </c>
      <c r="D35" s="94">
        <v>2399</v>
      </c>
      <c r="E35" s="93">
        <v>3.6179300140177202</v>
      </c>
      <c r="F35" s="95">
        <v>1.3331336035094E-11</v>
      </c>
      <c r="G35" s="94">
        <v>380</v>
      </c>
      <c r="H35" s="93">
        <v>2.9323596988363501</v>
      </c>
      <c r="I35" s="95">
        <v>0</v>
      </c>
      <c r="J35" s="94">
        <v>669</v>
      </c>
      <c r="K35" s="93">
        <v>8.5076624934709493</v>
      </c>
      <c r="L35" s="95">
        <v>0</v>
      </c>
      <c r="M35" s="94">
        <v>530</v>
      </c>
      <c r="N35" s="93">
        <v>3.0439911320880899</v>
      </c>
      <c r="O35" s="95">
        <v>0</v>
      </c>
      <c r="P35" s="96">
        <v>1153</v>
      </c>
    </row>
    <row r="36" spans="1:16" x14ac:dyDescent="0.2">
      <c r="A36" s="92" t="s">
        <v>42</v>
      </c>
      <c r="B36" s="93">
        <v>1</v>
      </c>
      <c r="C36" s="57" t="s">
        <v>87</v>
      </c>
      <c r="D36" s="94">
        <v>1644</v>
      </c>
      <c r="E36" s="93">
        <v>3.3683802996685501</v>
      </c>
      <c r="F36" s="95">
        <v>1.8073700536192E-8</v>
      </c>
      <c r="G36" s="94">
        <v>338</v>
      </c>
      <c r="H36" s="93">
        <v>1.7439569390068199</v>
      </c>
      <c r="I36" s="95">
        <v>7.2553127434815704E-6</v>
      </c>
      <c r="J36" s="94">
        <v>734</v>
      </c>
      <c r="K36" s="93">
        <v>7.7305921285770198</v>
      </c>
      <c r="L36" s="95">
        <v>0</v>
      </c>
      <c r="M36" s="94">
        <v>677</v>
      </c>
      <c r="N36" s="93">
        <v>2.7811526055767599</v>
      </c>
      <c r="O36" s="95">
        <v>2.1835777630485601E-10</v>
      </c>
      <c r="P36" s="96">
        <v>368</v>
      </c>
    </row>
    <row r="37" spans="1:16" x14ac:dyDescent="0.2">
      <c r="A37" s="92" t="s">
        <v>43</v>
      </c>
      <c r="B37" s="93">
        <v>1</v>
      </c>
      <c r="C37" s="57" t="s">
        <v>87</v>
      </c>
      <c r="D37" s="94">
        <v>4043</v>
      </c>
      <c r="E37" s="93">
        <v>3.616554865746</v>
      </c>
      <c r="F37" s="95">
        <v>3.14637205178769E-12</v>
      </c>
      <c r="G37" s="94">
        <v>718</v>
      </c>
      <c r="H37" s="93">
        <v>2.87614860212146</v>
      </c>
      <c r="I37" s="95">
        <v>0</v>
      </c>
      <c r="J37" s="94">
        <v>1403</v>
      </c>
      <c r="K37" s="93">
        <v>8.5442160112782002</v>
      </c>
      <c r="L37" s="95">
        <v>0</v>
      </c>
      <c r="M37" s="94">
        <v>1207</v>
      </c>
      <c r="N37" s="93">
        <v>3.0268382787254402</v>
      </c>
      <c r="O37" s="95">
        <v>0</v>
      </c>
      <c r="P37" s="96">
        <v>1521</v>
      </c>
    </row>
    <row r="38" spans="1:16" x14ac:dyDescent="0.2">
      <c r="A38" s="99"/>
      <c r="B38" s="60"/>
      <c r="C38" s="60"/>
      <c r="D38" s="60"/>
      <c r="E38" s="60"/>
      <c r="F38" s="95"/>
      <c r="G38" s="97"/>
      <c r="H38" s="60"/>
      <c r="I38" s="95"/>
      <c r="J38" s="97"/>
      <c r="K38" s="60"/>
      <c r="L38" s="95"/>
      <c r="M38" s="97"/>
      <c r="N38" s="60"/>
      <c r="O38" s="95"/>
      <c r="P38" s="98"/>
    </row>
    <row r="39" spans="1:16" x14ac:dyDescent="0.2">
      <c r="A39" s="90" t="s">
        <v>44</v>
      </c>
      <c r="B39" s="226">
        <v>1</v>
      </c>
      <c r="C39" s="213"/>
      <c r="D39" s="225">
        <v>80948</v>
      </c>
      <c r="E39" s="226">
        <v>2.0855413406049399</v>
      </c>
      <c r="F39" s="227">
        <v>0</v>
      </c>
      <c r="G39" s="225">
        <v>13878</v>
      </c>
      <c r="H39" s="226">
        <v>1.6684918668062201</v>
      </c>
      <c r="I39" s="227">
        <v>0</v>
      </c>
      <c r="J39" s="225">
        <v>33035</v>
      </c>
      <c r="K39" s="226">
        <v>5.4038208844341398</v>
      </c>
      <c r="L39" s="227">
        <v>0</v>
      </c>
      <c r="M39" s="225">
        <v>17299</v>
      </c>
      <c r="N39" s="226">
        <v>2.9125212233336999</v>
      </c>
      <c r="O39" s="227">
        <v>0</v>
      </c>
      <c r="P39" s="96">
        <v>11494</v>
      </c>
    </row>
    <row r="40" spans="1:16" x14ac:dyDescent="0.2">
      <c r="A40" s="104"/>
      <c r="B40" s="214"/>
      <c r="C40" s="214"/>
      <c r="D40" s="228"/>
      <c r="E40" s="214"/>
      <c r="F40" s="229"/>
      <c r="G40" s="228"/>
      <c r="H40" s="214"/>
      <c r="I40" s="229"/>
      <c r="J40" s="228"/>
      <c r="K40" s="214"/>
      <c r="L40" s="229"/>
      <c r="M40" s="228"/>
      <c r="N40" s="214"/>
      <c r="O40" s="229"/>
      <c r="P40" s="230"/>
    </row>
    <row r="41" spans="1:16" x14ac:dyDescent="0.2">
      <c r="A41" s="106" t="s">
        <v>45</v>
      </c>
      <c r="B41" s="65"/>
      <c r="C41" s="65"/>
      <c r="D41" s="105"/>
      <c r="E41" s="65"/>
      <c r="F41" s="227"/>
      <c r="G41" s="105"/>
      <c r="H41" s="65"/>
      <c r="I41" s="227"/>
      <c r="J41" s="105"/>
      <c r="K41" s="65"/>
      <c r="L41" s="227"/>
      <c r="M41" s="105"/>
      <c r="N41" s="65"/>
      <c r="O41" s="227"/>
      <c r="P41" s="98"/>
    </row>
    <row r="42" spans="1:16" ht="12.75" customHeight="1" x14ac:dyDescent="0.2">
      <c r="A42" s="92" t="s">
        <v>68</v>
      </c>
      <c r="B42" s="226">
        <v>1</v>
      </c>
      <c r="C42" s="213" t="s">
        <v>87</v>
      </c>
      <c r="D42" s="225">
        <v>1582</v>
      </c>
      <c r="E42" s="226">
        <v>2.0183940516720198</v>
      </c>
      <c r="F42" s="227">
        <v>5.2971969082960002E-4</v>
      </c>
      <c r="G42" s="225">
        <v>199</v>
      </c>
      <c r="H42" s="226">
        <v>1.4243961875708899</v>
      </c>
      <c r="I42" s="227">
        <v>5.2886413261021804E-4</v>
      </c>
      <c r="J42" s="225">
        <v>1769</v>
      </c>
      <c r="K42" s="226">
        <v>4.4957067889431404</v>
      </c>
      <c r="L42" s="227">
        <v>6.6613381477509402E-16</v>
      </c>
      <c r="M42" s="225">
        <v>800</v>
      </c>
      <c r="N42" s="226">
        <v>5.7305091003233901</v>
      </c>
      <c r="O42" s="227">
        <v>2.03092091120682E-4</v>
      </c>
      <c r="P42" s="96">
        <v>703</v>
      </c>
    </row>
    <row r="43" spans="1:16" ht="12.75" customHeight="1" x14ac:dyDescent="0.2">
      <c r="A43" s="107" t="s">
        <v>316</v>
      </c>
      <c r="B43" s="100">
        <v>1</v>
      </c>
      <c r="C43" s="61" t="s">
        <v>87</v>
      </c>
      <c r="D43" s="101">
        <v>2711</v>
      </c>
      <c r="E43" s="100">
        <v>4.1280299058428902</v>
      </c>
      <c r="F43" s="102">
        <v>1.6465260266329601E-9</v>
      </c>
      <c r="G43" s="101">
        <v>175</v>
      </c>
      <c r="H43" s="100">
        <v>1.5370517684032301</v>
      </c>
      <c r="I43" s="102">
        <v>1.8828690873329299E-5</v>
      </c>
      <c r="J43" s="101">
        <v>639</v>
      </c>
      <c r="K43" s="100">
        <v>2.32822369173675</v>
      </c>
      <c r="L43" s="102">
        <v>1.6437133843538699E-4</v>
      </c>
      <c r="M43" s="101">
        <v>73</v>
      </c>
      <c r="N43" s="100">
        <v>1.70578048568619</v>
      </c>
      <c r="O43" s="102">
        <v>4.92624478095349E-3</v>
      </c>
      <c r="P43" s="103">
        <v>294</v>
      </c>
    </row>
    <row r="44" spans="1:16" ht="92.25" customHeight="1" x14ac:dyDescent="0.2">
      <c r="A44" s="252" t="s">
        <v>47</v>
      </c>
      <c r="B44" s="252"/>
      <c r="C44" s="252"/>
      <c r="D44" s="252"/>
      <c r="E44" s="252"/>
      <c r="F44" s="252"/>
      <c r="G44" s="252"/>
      <c r="H44" s="252"/>
      <c r="I44" s="252"/>
      <c r="J44" s="252"/>
      <c r="K44" s="252"/>
      <c r="L44" s="252"/>
      <c r="M44" s="252"/>
      <c r="N44" s="252"/>
      <c r="O44" s="252"/>
      <c r="P44" s="252"/>
    </row>
    <row r="45" spans="1:16" ht="60.75" customHeight="1" x14ac:dyDescent="0.2">
      <c r="A45" s="252" t="s">
        <v>317</v>
      </c>
      <c r="B45" s="252"/>
      <c r="C45" s="252"/>
      <c r="D45" s="252"/>
      <c r="E45" s="252"/>
      <c r="F45" s="252"/>
      <c r="G45" s="252"/>
      <c r="H45" s="252"/>
      <c r="I45" s="252"/>
      <c r="J45" s="252"/>
      <c r="K45" s="252"/>
      <c r="L45" s="252"/>
      <c r="M45" s="252"/>
      <c r="N45" s="252"/>
      <c r="O45" s="252"/>
      <c r="P45" s="252"/>
    </row>
    <row r="46" spans="1:16" x14ac:dyDescent="0.2">
      <c r="A46" s="108" t="s">
        <v>101</v>
      </c>
      <c r="B46" s="77"/>
      <c r="C46" s="77"/>
      <c r="D46" s="77"/>
      <c r="E46" s="77"/>
      <c r="F46" s="77"/>
      <c r="G46" s="77"/>
      <c r="H46" s="77"/>
      <c r="I46" s="77"/>
      <c r="J46" s="77"/>
      <c r="K46" s="77"/>
      <c r="L46" s="77"/>
      <c r="M46" s="77"/>
      <c r="N46" s="77"/>
      <c r="O46" s="77"/>
      <c r="P46" s="77"/>
    </row>
    <row r="47" spans="1:16" ht="12.75" customHeight="1" x14ac:dyDescent="0.2">
      <c r="A47" s="108" t="s">
        <v>48</v>
      </c>
      <c r="B47" s="109"/>
      <c r="C47" s="79"/>
      <c r="D47" s="79"/>
      <c r="E47" s="79"/>
      <c r="F47" s="79"/>
      <c r="G47" s="79"/>
      <c r="H47" s="79"/>
      <c r="I47" s="79"/>
      <c r="J47" s="79"/>
      <c r="K47" s="79"/>
      <c r="L47" s="79"/>
      <c r="M47" s="79"/>
      <c r="N47" s="79"/>
      <c r="O47" s="79"/>
      <c r="P47" s="79"/>
    </row>
    <row r="48" spans="1:16" x14ac:dyDescent="0.2">
      <c r="A48" s="60"/>
      <c r="B48" s="60"/>
      <c r="C48" s="60"/>
      <c r="D48" s="60"/>
      <c r="E48" s="60"/>
      <c r="F48" s="60"/>
      <c r="G48" s="60"/>
      <c r="H48" s="60"/>
      <c r="I48" s="60"/>
      <c r="J48" s="60"/>
      <c r="K48" s="60"/>
      <c r="L48" s="60"/>
      <c r="M48" s="60"/>
      <c r="N48" s="60"/>
      <c r="O48" s="79"/>
      <c r="P48" s="79"/>
    </row>
    <row r="49" spans="1:16" x14ac:dyDescent="0.2">
      <c r="A49" s="60"/>
      <c r="B49" s="60"/>
      <c r="C49" s="60"/>
      <c r="D49" s="60"/>
      <c r="E49" s="60"/>
      <c r="F49" s="60"/>
      <c r="G49" s="60"/>
      <c r="H49" s="60"/>
      <c r="I49" s="60"/>
      <c r="J49" s="60"/>
      <c r="K49" s="60"/>
      <c r="L49" s="60"/>
      <c r="M49" s="60"/>
      <c r="N49" s="60"/>
      <c r="O49" s="60"/>
      <c r="P49" s="60"/>
    </row>
    <row r="50" spans="1:16" x14ac:dyDescent="0.2">
      <c r="A50" s="60"/>
      <c r="B50" s="110"/>
      <c r="C50" s="60"/>
      <c r="D50" s="60"/>
      <c r="E50" s="60"/>
      <c r="F50" s="60"/>
      <c r="G50" s="60"/>
      <c r="H50" s="60"/>
      <c r="I50" s="60"/>
      <c r="J50" s="60"/>
      <c r="K50" s="60"/>
      <c r="L50" s="60"/>
      <c r="M50" s="60"/>
      <c r="N50" s="60"/>
      <c r="O50" s="60"/>
      <c r="P50" s="60"/>
    </row>
    <row r="51" spans="1:16" x14ac:dyDescent="0.2">
      <c r="A51" s="60"/>
      <c r="B51" s="60"/>
      <c r="C51" s="60"/>
      <c r="D51" s="60"/>
      <c r="E51" s="60"/>
      <c r="F51" s="60"/>
      <c r="G51" s="60"/>
      <c r="H51" s="60"/>
      <c r="I51" s="60"/>
      <c r="J51" s="60"/>
      <c r="K51" s="60"/>
      <c r="L51" s="60"/>
      <c r="M51" s="60"/>
      <c r="N51" s="60"/>
      <c r="O51" s="60"/>
      <c r="P51" s="60"/>
    </row>
    <row r="52" spans="1:16" x14ac:dyDescent="0.2">
      <c r="A52" s="60"/>
      <c r="B52" s="60"/>
      <c r="C52" s="60"/>
      <c r="D52" s="60"/>
      <c r="E52" s="60"/>
      <c r="F52" s="60"/>
      <c r="G52" s="60"/>
      <c r="H52" s="60"/>
      <c r="I52" s="60"/>
      <c r="J52" s="60"/>
      <c r="K52" s="60"/>
      <c r="L52" s="60"/>
      <c r="M52" s="60"/>
      <c r="N52" s="60"/>
      <c r="O52" s="60"/>
      <c r="P52" s="60"/>
    </row>
    <row r="53" spans="1:16" x14ac:dyDescent="0.2">
      <c r="A53" s="60"/>
      <c r="B53" s="60"/>
      <c r="C53" s="60"/>
      <c r="D53" s="60"/>
      <c r="E53" s="60"/>
      <c r="F53" s="60"/>
      <c r="G53" s="60"/>
      <c r="H53" s="60"/>
      <c r="I53" s="60"/>
      <c r="J53" s="60"/>
      <c r="K53" s="60"/>
      <c r="L53" s="60"/>
      <c r="M53" s="60"/>
      <c r="N53" s="60"/>
      <c r="O53" s="60"/>
      <c r="P53" s="60"/>
    </row>
    <row r="54" spans="1:16" x14ac:dyDescent="0.2">
      <c r="A54" s="60"/>
      <c r="B54" s="60"/>
      <c r="C54" s="60"/>
      <c r="D54" s="60"/>
      <c r="E54" s="60"/>
      <c r="F54" s="60"/>
      <c r="G54" s="60"/>
      <c r="H54" s="60"/>
      <c r="I54" s="60"/>
      <c r="J54" s="60"/>
      <c r="K54" s="60"/>
      <c r="L54" s="60"/>
      <c r="M54" s="60"/>
      <c r="N54" s="60"/>
      <c r="O54" s="60"/>
      <c r="P54" s="60"/>
    </row>
  </sheetData>
  <mergeCells count="8">
    <mergeCell ref="A45:P45"/>
    <mergeCell ref="A44:P44"/>
    <mergeCell ref="A2:P4"/>
    <mergeCell ref="B8:D8"/>
    <mergeCell ref="E8:G8"/>
    <mergeCell ref="H8:J8"/>
    <mergeCell ref="K8:M8"/>
    <mergeCell ref="N8:P8"/>
  </mergeCells>
  <conditionalFormatting sqref="D34:D37 D39 D42 G42 G39 G34:G37 J34:J37 J39 J42 M34:M37 M39 M42 P34:P37 P39 P42 D12:D18 G12:G18 J12:J18 M12:M18 P12:P18 P20:P31 M20:M31 J20:J31 G20:G31 D20:D31">
    <cfRule type="cellIs" dxfId="14" priority="4" operator="lessThan">
      <formula>31</formula>
    </cfRule>
  </conditionalFormatting>
  <conditionalFormatting sqref="D43 G43 J43 M43 P43">
    <cfRule type="cellIs" dxfId="13" priority="2" operator="lessThan">
      <formula>31</formula>
    </cfRule>
  </conditionalFormatting>
  <conditionalFormatting sqref="D19 G19 J19 M19 P19">
    <cfRule type="cellIs" dxfId="12" priority="1" operator="lessThan">
      <formula>31</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92D050"/>
  </sheetPr>
  <dimension ref="A1:P52"/>
  <sheetViews>
    <sheetView zoomScaleNormal="100" workbookViewId="0">
      <selection activeCell="R44" sqref="R44"/>
    </sheetView>
  </sheetViews>
  <sheetFormatPr defaultRowHeight="12.75" x14ac:dyDescent="0.2"/>
  <cols>
    <col min="1" max="1" width="16.7109375" style="1" customWidth="1"/>
    <col min="2" max="2" width="4" style="1" customWidth="1"/>
    <col min="3" max="3" width="4.42578125" style="1" customWidth="1"/>
    <col min="4" max="4" width="5" style="1" customWidth="1"/>
    <col min="5" max="5" width="4.42578125" style="1" customWidth="1"/>
    <col min="6" max="6" width="4.85546875" style="1" bestFit="1" customWidth="1"/>
    <col min="7" max="7" width="5.140625" style="1" customWidth="1"/>
    <col min="8" max="8" width="4.85546875" style="1" customWidth="1"/>
    <col min="9" max="9" width="4.85546875" style="1" bestFit="1" customWidth="1"/>
    <col min="10" max="10" width="6.7109375" style="1" customWidth="1"/>
    <col min="11" max="11" width="4.42578125" style="1" customWidth="1"/>
    <col min="12" max="12" width="4.85546875" style="1" bestFit="1" customWidth="1"/>
    <col min="13" max="13" width="6.7109375" style="1" customWidth="1"/>
    <col min="14" max="14" width="4.42578125" style="1" customWidth="1"/>
    <col min="15" max="15" width="4.85546875" style="1" bestFit="1" customWidth="1"/>
    <col min="16" max="16" width="5.5703125" style="1" customWidth="1"/>
    <col min="17" max="16384" width="9.140625" style="1"/>
  </cols>
  <sheetData>
    <row r="1" spans="1:16" x14ac:dyDescent="0.2">
      <c r="A1" s="2" t="s">
        <v>104</v>
      </c>
      <c r="B1" s="2"/>
      <c r="C1" s="2"/>
      <c r="D1" s="2"/>
      <c r="E1" s="2"/>
      <c r="F1" s="2"/>
      <c r="G1" s="2"/>
      <c r="H1" s="2"/>
      <c r="I1" s="2"/>
      <c r="J1" s="2"/>
      <c r="K1" s="2"/>
      <c r="L1" s="2"/>
      <c r="M1" s="2"/>
      <c r="N1" s="2"/>
      <c r="O1" s="2"/>
      <c r="P1" s="2"/>
    </row>
    <row r="2" spans="1:16" ht="12.75" customHeight="1" x14ac:dyDescent="0.2">
      <c r="A2" s="249" t="s">
        <v>105</v>
      </c>
      <c r="B2" s="249"/>
      <c r="C2" s="249"/>
      <c r="D2" s="249"/>
      <c r="E2" s="249"/>
      <c r="F2" s="249"/>
      <c r="G2" s="249"/>
      <c r="H2" s="249"/>
      <c r="I2" s="249"/>
      <c r="J2" s="249"/>
      <c r="K2" s="249"/>
      <c r="L2" s="249"/>
      <c r="M2" s="249"/>
      <c r="N2" s="249"/>
      <c r="O2" s="249"/>
      <c r="P2" s="249"/>
    </row>
    <row r="3" spans="1:16" x14ac:dyDescent="0.2">
      <c r="A3" s="249"/>
      <c r="B3" s="249"/>
      <c r="C3" s="249"/>
      <c r="D3" s="249"/>
      <c r="E3" s="249"/>
      <c r="F3" s="249"/>
      <c r="G3" s="249"/>
      <c r="H3" s="249"/>
      <c r="I3" s="249"/>
      <c r="J3" s="249"/>
      <c r="K3" s="249"/>
      <c r="L3" s="249"/>
      <c r="M3" s="249"/>
      <c r="N3" s="249"/>
      <c r="O3" s="249"/>
      <c r="P3" s="249"/>
    </row>
    <row r="4" spans="1:16" x14ac:dyDescent="0.2">
      <c r="A4" s="249"/>
      <c r="B4" s="249"/>
      <c r="C4" s="249"/>
      <c r="D4" s="249"/>
      <c r="E4" s="249"/>
      <c r="F4" s="249"/>
      <c r="G4" s="249"/>
      <c r="H4" s="249"/>
      <c r="I4" s="249"/>
      <c r="J4" s="249"/>
      <c r="K4" s="249"/>
      <c r="L4" s="249"/>
      <c r="M4" s="249"/>
      <c r="N4" s="249"/>
      <c r="O4" s="249"/>
      <c r="P4" s="249"/>
    </row>
    <row r="5" spans="1:16" x14ac:dyDescent="0.2">
      <c r="A5" s="30"/>
      <c r="B5" s="30"/>
      <c r="C5" s="30"/>
      <c r="D5" s="30"/>
      <c r="E5" s="30"/>
      <c r="F5" s="30"/>
      <c r="G5" s="30"/>
      <c r="H5" s="30"/>
      <c r="I5" s="30"/>
      <c r="J5" s="30"/>
      <c r="K5" s="30"/>
      <c r="L5" s="30"/>
      <c r="M5" s="30"/>
      <c r="N5" s="30"/>
      <c r="O5" s="30"/>
      <c r="P5" s="30"/>
    </row>
    <row r="6" spans="1:16" ht="15" customHeight="1" x14ac:dyDescent="0.25">
      <c r="A6" s="5"/>
      <c r="B6" s="6"/>
      <c r="C6" s="6"/>
      <c r="D6" s="6"/>
      <c r="E6" s="6"/>
      <c r="F6" s="6"/>
      <c r="G6" s="6"/>
      <c r="H6" s="6"/>
      <c r="I6" s="6"/>
      <c r="J6" s="6"/>
      <c r="K6" s="6"/>
      <c r="L6" s="6"/>
      <c r="M6" s="6"/>
      <c r="N6" s="6"/>
      <c r="O6" s="6"/>
      <c r="P6" s="6"/>
    </row>
    <row r="7" spans="1:16" ht="15" customHeight="1" x14ac:dyDescent="0.25">
      <c r="A7" s="5"/>
      <c r="B7"/>
      <c r="C7"/>
      <c r="D7"/>
      <c r="E7"/>
      <c r="F7"/>
      <c r="G7"/>
      <c r="H7"/>
      <c r="I7"/>
      <c r="J7"/>
      <c r="K7"/>
      <c r="L7"/>
      <c r="M7"/>
      <c r="N7"/>
      <c r="O7"/>
      <c r="P7"/>
    </row>
    <row r="8" spans="1:16" ht="123.75" customHeight="1" x14ac:dyDescent="0.2">
      <c r="A8"/>
      <c r="B8" s="278" t="s">
        <v>96</v>
      </c>
      <c r="C8" s="279"/>
      <c r="D8" s="280"/>
      <c r="E8" s="278" t="s">
        <v>97</v>
      </c>
      <c r="F8" s="279"/>
      <c r="G8" s="280"/>
      <c r="H8" s="278" t="s">
        <v>98</v>
      </c>
      <c r="I8" s="279"/>
      <c r="J8" s="280"/>
      <c r="K8" s="278" t="s">
        <v>99</v>
      </c>
      <c r="L8" s="279"/>
      <c r="M8" s="280"/>
      <c r="N8" s="278" t="s">
        <v>100</v>
      </c>
      <c r="O8" s="279"/>
      <c r="P8" s="280"/>
    </row>
    <row r="9" spans="1:16"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56" t="s">
        <v>86</v>
      </c>
      <c r="N9" s="9" t="s">
        <v>85</v>
      </c>
      <c r="O9" s="56" t="s">
        <v>15</v>
      </c>
      <c r="P9" s="10" t="s">
        <v>86</v>
      </c>
    </row>
    <row r="10" spans="1:16" x14ac:dyDescent="0.2">
      <c r="A10" s="12" t="s">
        <v>16</v>
      </c>
      <c r="B10" s="36"/>
      <c r="C10" s="36"/>
      <c r="D10" s="36"/>
      <c r="E10" s="36"/>
      <c r="F10" s="36"/>
      <c r="G10" s="36"/>
      <c r="H10" s="36"/>
      <c r="I10" s="36"/>
      <c r="J10" s="36"/>
      <c r="K10" s="36"/>
      <c r="L10" s="36"/>
      <c r="M10" s="36"/>
      <c r="N10" s="36"/>
      <c r="O10" s="36"/>
      <c r="P10" s="37"/>
    </row>
    <row r="11" spans="1:16" x14ac:dyDescent="0.2">
      <c r="A11" s="90" t="s">
        <v>17</v>
      </c>
      <c r="B11" s="60"/>
      <c r="C11" s="60"/>
      <c r="D11" s="60"/>
      <c r="E11" s="60"/>
      <c r="F11" s="60"/>
      <c r="G11" s="60"/>
      <c r="H11" s="60"/>
      <c r="I11" s="60"/>
      <c r="J11" s="60"/>
      <c r="K11" s="60"/>
      <c r="L11" s="60"/>
      <c r="M11" s="60"/>
      <c r="N11" s="60"/>
      <c r="O11" s="60"/>
      <c r="P11" s="91"/>
    </row>
    <row r="12" spans="1:16" x14ac:dyDescent="0.2">
      <c r="A12" s="92" t="s">
        <v>18</v>
      </c>
      <c r="B12" s="93">
        <v>1</v>
      </c>
      <c r="C12" s="57" t="s">
        <v>87</v>
      </c>
      <c r="D12" s="94">
        <v>2959</v>
      </c>
      <c r="E12" s="93">
        <v>2.0451126537719002</v>
      </c>
      <c r="F12" s="95">
        <v>1.00975338290787E-6</v>
      </c>
      <c r="G12" s="94">
        <v>504</v>
      </c>
      <c r="H12" s="93">
        <v>1.7343563942759199</v>
      </c>
      <c r="I12" s="95">
        <v>6.7693845151595198E-7</v>
      </c>
      <c r="J12" s="94">
        <v>1880</v>
      </c>
      <c r="K12" s="93">
        <v>4.1933518107322696</v>
      </c>
      <c r="L12" s="95">
        <v>0</v>
      </c>
      <c r="M12" s="94">
        <v>1011</v>
      </c>
      <c r="N12" s="93">
        <v>3.1263896721786999</v>
      </c>
      <c r="O12" s="95">
        <v>1.14716902643863E-10</v>
      </c>
      <c r="P12" s="96">
        <v>1076</v>
      </c>
    </row>
    <row r="13" spans="1:16" ht="12.75" customHeight="1" x14ac:dyDescent="0.2">
      <c r="A13" s="92" t="s">
        <v>19</v>
      </c>
      <c r="B13" s="93">
        <v>1</v>
      </c>
      <c r="C13" s="57" t="s">
        <v>87</v>
      </c>
      <c r="D13" s="94">
        <v>3032</v>
      </c>
      <c r="E13" s="93">
        <v>1.7124193595791</v>
      </c>
      <c r="F13" s="95">
        <v>1.9069099315505199E-4</v>
      </c>
      <c r="G13" s="94">
        <v>591</v>
      </c>
      <c r="H13" s="93">
        <v>1.5273891744906301</v>
      </c>
      <c r="I13" s="95">
        <v>8.6568679936505105E-5</v>
      </c>
      <c r="J13" s="94">
        <v>830</v>
      </c>
      <c r="K13" s="93">
        <v>2.8460961898968899</v>
      </c>
      <c r="L13" s="95">
        <v>9.8034025342030899E-11</v>
      </c>
      <c r="M13" s="94">
        <v>425</v>
      </c>
      <c r="N13" s="93">
        <v>2.00759261042126</v>
      </c>
      <c r="O13" s="95">
        <v>2.0241315685385298E-3</v>
      </c>
      <c r="P13" s="96">
        <v>252</v>
      </c>
    </row>
    <row r="14" spans="1:16" x14ac:dyDescent="0.2">
      <c r="A14" s="92" t="s">
        <v>20</v>
      </c>
      <c r="B14" s="93">
        <v>1</v>
      </c>
      <c r="C14" s="57" t="s">
        <v>87</v>
      </c>
      <c r="D14" s="94">
        <v>15206</v>
      </c>
      <c r="E14" s="93">
        <v>2.8561636912254902</v>
      </c>
      <c r="F14" s="95">
        <v>6.66133814775094E-15</v>
      </c>
      <c r="G14" s="94">
        <v>2087</v>
      </c>
      <c r="H14" s="93">
        <v>1.6692484135588199</v>
      </c>
      <c r="I14" s="95">
        <v>5.2116089221954098E-12</v>
      </c>
      <c r="J14" s="94">
        <v>5493</v>
      </c>
      <c r="K14" s="93">
        <v>8.7973384826082093</v>
      </c>
      <c r="L14" s="95">
        <v>2.8865798640254102E-14</v>
      </c>
      <c r="M14" s="94">
        <v>1950</v>
      </c>
      <c r="N14" s="93">
        <v>2.7799905255701902</v>
      </c>
      <c r="O14" s="95">
        <v>1.8749446439869599E-12</v>
      </c>
      <c r="P14" s="96">
        <v>2549</v>
      </c>
    </row>
    <row r="15" spans="1:16" x14ac:dyDescent="0.2">
      <c r="A15" s="92" t="s">
        <v>21</v>
      </c>
      <c r="B15" s="93">
        <v>1</v>
      </c>
      <c r="C15" s="57" t="s">
        <v>87</v>
      </c>
      <c r="D15" s="94">
        <v>4434</v>
      </c>
      <c r="E15" s="93">
        <v>2.7014968553350802</v>
      </c>
      <c r="F15" s="95">
        <v>5.5023319234237501E-11</v>
      </c>
      <c r="G15" s="94">
        <v>856</v>
      </c>
      <c r="H15" s="93">
        <v>1.5751979441316799</v>
      </c>
      <c r="I15" s="95">
        <v>3.1635780310170802E-3</v>
      </c>
      <c r="J15" s="94">
        <v>409</v>
      </c>
      <c r="K15" s="93">
        <v>6.6691016418519196</v>
      </c>
      <c r="L15" s="95">
        <v>2.54623984734526E-5</v>
      </c>
      <c r="M15" s="94">
        <v>141</v>
      </c>
      <c r="N15" s="93">
        <v>2.8133190630679401</v>
      </c>
      <c r="O15" s="95">
        <v>7.7185525177059201E-4</v>
      </c>
      <c r="P15" s="96">
        <v>262</v>
      </c>
    </row>
    <row r="16" spans="1:16" x14ac:dyDescent="0.2">
      <c r="A16" s="92" t="s">
        <v>22</v>
      </c>
      <c r="B16" s="93">
        <v>1</v>
      </c>
      <c r="C16" s="57" t="s">
        <v>87</v>
      </c>
      <c r="D16" s="94">
        <v>3856</v>
      </c>
      <c r="E16" s="93">
        <v>2.96517461651628</v>
      </c>
      <c r="F16" s="95">
        <v>0</v>
      </c>
      <c r="G16" s="94">
        <v>896</v>
      </c>
      <c r="H16" s="93">
        <v>1.56224354438774</v>
      </c>
      <c r="I16" s="95">
        <v>7.2514168225623594E-8</v>
      </c>
      <c r="J16" s="94">
        <v>1687</v>
      </c>
      <c r="K16" s="93">
        <v>4.9776539584809099</v>
      </c>
      <c r="L16" s="95">
        <v>0</v>
      </c>
      <c r="M16" s="94">
        <v>768</v>
      </c>
      <c r="N16" s="93">
        <v>2.4358586877164599</v>
      </c>
      <c r="O16" s="95">
        <v>4.9678320891177697E-4</v>
      </c>
      <c r="P16" s="96">
        <v>121</v>
      </c>
    </row>
    <row r="17" spans="1:16" x14ac:dyDescent="0.2">
      <c r="A17" s="92" t="s">
        <v>23</v>
      </c>
      <c r="B17" s="93">
        <v>1</v>
      </c>
      <c r="C17" s="57" t="s">
        <v>87</v>
      </c>
      <c r="D17" s="94">
        <v>4254</v>
      </c>
      <c r="E17" s="93">
        <v>2.1256148331773201</v>
      </c>
      <c r="F17" s="95">
        <v>2.7018609571882699E-11</v>
      </c>
      <c r="G17" s="94">
        <v>770</v>
      </c>
      <c r="H17" s="93">
        <v>1.53467299289557</v>
      </c>
      <c r="I17" s="95">
        <v>4.4455790892961002E-7</v>
      </c>
      <c r="J17" s="94">
        <v>1562</v>
      </c>
      <c r="K17" s="93">
        <v>3.91045552439657</v>
      </c>
      <c r="L17" s="95">
        <v>1.5432100042289701E-13</v>
      </c>
      <c r="M17" s="94">
        <v>439</v>
      </c>
      <c r="N17" s="93">
        <v>2.61778434460496</v>
      </c>
      <c r="O17" s="95">
        <v>2.86681789418708E-12</v>
      </c>
      <c r="P17" s="96">
        <v>607</v>
      </c>
    </row>
    <row r="18" spans="1:16" x14ac:dyDescent="0.2">
      <c r="A18" s="92" t="s">
        <v>24</v>
      </c>
      <c r="B18" s="93">
        <v>1</v>
      </c>
      <c r="C18" s="57" t="s">
        <v>87</v>
      </c>
      <c r="D18" s="94">
        <v>2673</v>
      </c>
      <c r="E18" s="93">
        <v>1.8512374974957899</v>
      </c>
      <c r="F18" s="95">
        <v>4.2142512763909704E-6</v>
      </c>
      <c r="G18" s="94">
        <v>500</v>
      </c>
      <c r="H18" s="93">
        <v>1.5360231171312999</v>
      </c>
      <c r="I18" s="95">
        <v>3.38336268956851E-6</v>
      </c>
      <c r="J18" s="94">
        <v>1741</v>
      </c>
      <c r="K18" s="93">
        <v>2.72862284425891</v>
      </c>
      <c r="L18" s="95">
        <v>1.0201446354329801E-9</v>
      </c>
      <c r="M18" s="94">
        <v>423</v>
      </c>
      <c r="N18" s="93">
        <v>2.8204940157145302</v>
      </c>
      <c r="O18" s="95">
        <v>1.9121014638301401E-7</v>
      </c>
      <c r="P18" s="96">
        <v>127</v>
      </c>
    </row>
    <row r="19" spans="1:16" x14ac:dyDescent="0.2">
      <c r="A19" s="92" t="s">
        <v>25</v>
      </c>
      <c r="B19" s="93" t="s">
        <v>76</v>
      </c>
      <c r="C19" s="57" t="s">
        <v>87</v>
      </c>
      <c r="D19" s="94" t="s">
        <v>76</v>
      </c>
      <c r="E19" s="93" t="s">
        <v>76</v>
      </c>
      <c r="F19" s="95" t="s">
        <v>76</v>
      </c>
      <c r="G19" s="94" t="s">
        <v>76</v>
      </c>
      <c r="H19" s="93" t="s">
        <v>76</v>
      </c>
      <c r="I19" s="95" t="s">
        <v>76</v>
      </c>
      <c r="J19" s="94" t="s">
        <v>76</v>
      </c>
      <c r="K19" s="93" t="s">
        <v>76</v>
      </c>
      <c r="L19" s="95" t="s">
        <v>76</v>
      </c>
      <c r="M19" s="94" t="s">
        <v>76</v>
      </c>
      <c r="N19" s="93" t="s">
        <v>76</v>
      </c>
      <c r="O19" s="95" t="s">
        <v>76</v>
      </c>
      <c r="P19" s="96" t="s">
        <v>76</v>
      </c>
    </row>
    <row r="20" spans="1:16" x14ac:dyDescent="0.2">
      <c r="A20" s="92" t="s">
        <v>26</v>
      </c>
      <c r="B20" s="93">
        <v>1</v>
      </c>
      <c r="C20" s="57" t="s">
        <v>87</v>
      </c>
      <c r="D20" s="94">
        <v>3902</v>
      </c>
      <c r="E20" s="93">
        <v>3.2687771465257001</v>
      </c>
      <c r="F20" s="95">
        <v>1.2434497875801801E-13</v>
      </c>
      <c r="G20" s="94">
        <v>650</v>
      </c>
      <c r="H20" s="93">
        <v>2.5306106835766</v>
      </c>
      <c r="I20" s="95">
        <v>6.9205265806893098E-6</v>
      </c>
      <c r="J20" s="94">
        <v>296</v>
      </c>
      <c r="K20" s="93">
        <v>11.1809979433349</v>
      </c>
      <c r="L20" s="95">
        <v>2.6844142464454998E-9</v>
      </c>
      <c r="M20" s="94">
        <v>145</v>
      </c>
      <c r="N20" s="93">
        <v>3.3320412728893398</v>
      </c>
      <c r="O20" s="95">
        <v>1.11820996906431E-10</v>
      </c>
      <c r="P20" s="96">
        <v>472</v>
      </c>
    </row>
    <row r="21" spans="1:16" x14ac:dyDescent="0.2">
      <c r="A21" s="92" t="s">
        <v>27</v>
      </c>
      <c r="B21" s="93">
        <v>1</v>
      </c>
      <c r="C21" s="57" t="s">
        <v>87</v>
      </c>
      <c r="D21" s="94">
        <v>2524</v>
      </c>
      <c r="E21" s="93">
        <v>2.49822537932411</v>
      </c>
      <c r="F21" s="95">
        <v>8.2187179950565805E-8</v>
      </c>
      <c r="G21" s="94">
        <v>327</v>
      </c>
      <c r="H21" s="93">
        <v>1.8319165004821201</v>
      </c>
      <c r="I21" s="95">
        <v>4.9932014078990495E-10</v>
      </c>
      <c r="J21" s="94">
        <v>1825</v>
      </c>
      <c r="K21" s="93">
        <v>6.6398673156060601</v>
      </c>
      <c r="L21" s="95">
        <v>0</v>
      </c>
      <c r="M21" s="94">
        <v>1001</v>
      </c>
      <c r="N21" s="93">
        <v>3.2743146141928698</v>
      </c>
      <c r="O21" s="95">
        <v>1.1578622505226101E-9</v>
      </c>
      <c r="P21" s="96">
        <v>306</v>
      </c>
    </row>
    <row r="22" spans="1:16" x14ac:dyDescent="0.2">
      <c r="A22" s="92" t="s">
        <v>28</v>
      </c>
      <c r="B22" s="111" t="s">
        <v>76</v>
      </c>
      <c r="C22" s="57" t="s">
        <v>87</v>
      </c>
      <c r="D22" s="111" t="s">
        <v>76</v>
      </c>
      <c r="E22" s="111" t="s">
        <v>76</v>
      </c>
      <c r="F22" s="111" t="s">
        <v>76</v>
      </c>
      <c r="G22" s="111" t="s">
        <v>76</v>
      </c>
      <c r="H22" s="111" t="s">
        <v>76</v>
      </c>
      <c r="I22" s="111" t="s">
        <v>76</v>
      </c>
      <c r="J22" s="111" t="s">
        <v>76</v>
      </c>
      <c r="K22" s="111" t="s">
        <v>76</v>
      </c>
      <c r="L22" s="111" t="s">
        <v>76</v>
      </c>
      <c r="M22" s="111" t="s">
        <v>76</v>
      </c>
      <c r="N22" s="111" t="s">
        <v>76</v>
      </c>
      <c r="O22" s="111" t="s">
        <v>76</v>
      </c>
      <c r="P22" s="112" t="s">
        <v>76</v>
      </c>
    </row>
    <row r="23" spans="1:16" x14ac:dyDescent="0.2">
      <c r="A23" s="92" t="s">
        <v>29</v>
      </c>
      <c r="B23" s="93">
        <v>1</v>
      </c>
      <c r="C23" s="57" t="s">
        <v>87</v>
      </c>
      <c r="D23" s="94">
        <v>3298</v>
      </c>
      <c r="E23" s="93">
        <v>2.5302260501768501</v>
      </c>
      <c r="F23" s="95">
        <v>9.2468743773110906E-9</v>
      </c>
      <c r="G23" s="94">
        <v>422</v>
      </c>
      <c r="H23" s="93">
        <v>1.4197204357361899</v>
      </c>
      <c r="I23" s="95">
        <v>6.3078625464685302E-4</v>
      </c>
      <c r="J23" s="94">
        <v>900</v>
      </c>
      <c r="K23" s="93">
        <v>6.7495444152547197</v>
      </c>
      <c r="L23" s="95">
        <v>4.2188474935755901E-15</v>
      </c>
      <c r="M23" s="94">
        <v>226</v>
      </c>
      <c r="N23" s="93">
        <v>1.8758565168305199</v>
      </c>
      <c r="O23" s="95">
        <v>1.8450678888504201E-5</v>
      </c>
      <c r="P23" s="96">
        <v>432</v>
      </c>
    </row>
    <row r="24" spans="1:16" x14ac:dyDescent="0.2">
      <c r="A24" s="92" t="s">
        <v>31</v>
      </c>
      <c r="B24" s="93">
        <v>1</v>
      </c>
      <c r="C24" s="57" t="s">
        <v>87</v>
      </c>
      <c r="D24" s="94">
        <v>2676</v>
      </c>
      <c r="E24" s="93">
        <v>2.10464165317509</v>
      </c>
      <c r="F24" s="95">
        <v>4.6018614887621797E-6</v>
      </c>
      <c r="G24" s="94">
        <v>446</v>
      </c>
      <c r="H24" s="93">
        <v>1.3416307255553599</v>
      </c>
      <c r="I24" s="95">
        <v>6.33030903416376E-5</v>
      </c>
      <c r="J24" s="94">
        <v>2400</v>
      </c>
      <c r="K24" s="93">
        <v>5.5096393827570402</v>
      </c>
      <c r="L24" s="95">
        <v>0</v>
      </c>
      <c r="M24" s="94">
        <v>1065</v>
      </c>
      <c r="N24" s="93">
        <v>2.62286474962597</v>
      </c>
      <c r="O24" s="95">
        <v>3.1810786901338402E-3</v>
      </c>
      <c r="P24" s="96">
        <v>80</v>
      </c>
    </row>
    <row r="25" spans="1:16" x14ac:dyDescent="0.2">
      <c r="A25" s="92" t="s">
        <v>32</v>
      </c>
      <c r="B25" s="93">
        <v>1</v>
      </c>
      <c r="C25" s="57" t="s">
        <v>87</v>
      </c>
      <c r="D25" s="94">
        <v>1974</v>
      </c>
      <c r="E25" s="93">
        <v>2.5712332757153198</v>
      </c>
      <c r="F25" s="95">
        <v>2.1385115900329802E-12</v>
      </c>
      <c r="G25" s="94">
        <v>507</v>
      </c>
      <c r="H25" s="93">
        <v>1.70363580735557</v>
      </c>
      <c r="I25" s="95">
        <v>1.9837729015037599E-8</v>
      </c>
      <c r="J25" s="94">
        <v>1481</v>
      </c>
      <c r="K25" s="93">
        <v>5.1580953682444903</v>
      </c>
      <c r="L25" s="95">
        <v>0</v>
      </c>
      <c r="M25" s="94">
        <v>1012</v>
      </c>
      <c r="N25" s="93">
        <v>5.60146708930528</v>
      </c>
      <c r="O25" s="95">
        <v>5.0195840817224296E-9</v>
      </c>
      <c r="P25" s="96">
        <v>196</v>
      </c>
    </row>
    <row r="26" spans="1:16" x14ac:dyDescent="0.2">
      <c r="A26" s="92" t="s">
        <v>33</v>
      </c>
      <c r="B26" s="93">
        <v>1</v>
      </c>
      <c r="C26" s="57" t="s">
        <v>87</v>
      </c>
      <c r="D26" s="94">
        <v>2839</v>
      </c>
      <c r="E26" s="93">
        <v>2.2120887052576101</v>
      </c>
      <c r="F26" s="95">
        <v>9.4453334043009802E-12</v>
      </c>
      <c r="G26" s="94">
        <v>783</v>
      </c>
      <c r="H26" s="93">
        <v>1.6781996605954399</v>
      </c>
      <c r="I26" s="95">
        <v>2.6334249669801599E-8</v>
      </c>
      <c r="J26" s="94">
        <v>836</v>
      </c>
      <c r="K26" s="93">
        <v>4.2538264260410603</v>
      </c>
      <c r="L26" s="95">
        <v>0</v>
      </c>
      <c r="M26" s="94">
        <v>395</v>
      </c>
      <c r="N26" s="93">
        <v>2.3852989367635602</v>
      </c>
      <c r="O26" s="95">
        <v>5.17504043989092E-4</v>
      </c>
      <c r="P26" s="96">
        <v>275</v>
      </c>
    </row>
    <row r="27" spans="1:16" x14ac:dyDescent="0.2">
      <c r="A27" s="92" t="s">
        <v>34</v>
      </c>
      <c r="B27" s="93">
        <v>1</v>
      </c>
      <c r="C27" s="57" t="s">
        <v>87</v>
      </c>
      <c r="D27" s="94">
        <v>6678</v>
      </c>
      <c r="E27" s="93">
        <v>1.7981097456853501</v>
      </c>
      <c r="F27" s="95">
        <v>4.8349284802462503E-6</v>
      </c>
      <c r="G27" s="94">
        <v>963</v>
      </c>
      <c r="H27" s="93">
        <v>1.45146235784405</v>
      </c>
      <c r="I27" s="95">
        <v>3.2205046654087998E-4</v>
      </c>
      <c r="J27" s="94">
        <v>1125</v>
      </c>
      <c r="K27" s="93">
        <v>3.6386452749471201</v>
      </c>
      <c r="L27" s="95">
        <v>3.5369094097958997E-8</v>
      </c>
      <c r="M27" s="94">
        <v>342</v>
      </c>
      <c r="N27" s="93">
        <v>2.1449763624114402</v>
      </c>
      <c r="O27" s="95">
        <v>3.4322652266594001E-4</v>
      </c>
      <c r="P27" s="96">
        <v>258</v>
      </c>
    </row>
    <row r="28" spans="1:16" x14ac:dyDescent="0.2">
      <c r="A28" s="92" t="s">
        <v>35</v>
      </c>
      <c r="B28" s="93">
        <v>1</v>
      </c>
      <c r="C28" s="57" t="s">
        <v>87</v>
      </c>
      <c r="D28" s="94">
        <v>3343</v>
      </c>
      <c r="E28" s="93">
        <v>1.5681310771402699</v>
      </c>
      <c r="F28" s="95">
        <v>1.89566280063946E-4</v>
      </c>
      <c r="G28" s="94">
        <v>597</v>
      </c>
      <c r="H28" s="93">
        <v>1.80685891774782</v>
      </c>
      <c r="I28" s="95">
        <v>2.4176631807648598E-9</v>
      </c>
      <c r="J28" s="94">
        <v>1038</v>
      </c>
      <c r="K28" s="93">
        <v>8.7457907744960703</v>
      </c>
      <c r="L28" s="95">
        <v>0</v>
      </c>
      <c r="M28" s="94">
        <v>675</v>
      </c>
      <c r="N28" s="93">
        <v>10.768890591277</v>
      </c>
      <c r="O28" s="95">
        <v>6.4256588716560299E-8</v>
      </c>
      <c r="P28" s="96">
        <v>70</v>
      </c>
    </row>
    <row r="29" spans="1:16" x14ac:dyDescent="0.2">
      <c r="A29" s="92" t="s">
        <v>36</v>
      </c>
      <c r="B29" s="111" t="s">
        <v>76</v>
      </c>
      <c r="C29" s="57" t="s">
        <v>87</v>
      </c>
      <c r="D29" s="111" t="s">
        <v>76</v>
      </c>
      <c r="E29" s="111" t="s">
        <v>76</v>
      </c>
      <c r="F29" s="111" t="s">
        <v>76</v>
      </c>
      <c r="G29" s="111" t="s">
        <v>76</v>
      </c>
      <c r="H29" s="111" t="s">
        <v>76</v>
      </c>
      <c r="I29" s="111" t="s">
        <v>76</v>
      </c>
      <c r="J29" s="111" t="s">
        <v>76</v>
      </c>
      <c r="K29" s="111" t="s">
        <v>76</v>
      </c>
      <c r="L29" s="111" t="s">
        <v>76</v>
      </c>
      <c r="M29" s="111" t="s">
        <v>76</v>
      </c>
      <c r="N29" s="111" t="s">
        <v>76</v>
      </c>
      <c r="O29" s="111" t="s">
        <v>76</v>
      </c>
      <c r="P29" s="112" t="s">
        <v>76</v>
      </c>
    </row>
    <row r="30" spans="1:16" x14ac:dyDescent="0.2">
      <c r="A30" s="92" t="s">
        <v>37</v>
      </c>
      <c r="B30" s="93">
        <v>1</v>
      </c>
      <c r="C30" s="57" t="s">
        <v>87</v>
      </c>
      <c r="D30" s="94">
        <v>2162</v>
      </c>
      <c r="E30" s="93">
        <v>2.5408053033338298</v>
      </c>
      <c r="F30" s="95">
        <v>3.8828440018789901E-8</v>
      </c>
      <c r="G30" s="94">
        <v>433</v>
      </c>
      <c r="H30" s="93">
        <v>1.80438534842179</v>
      </c>
      <c r="I30" s="95">
        <v>4.98251817582229E-9</v>
      </c>
      <c r="J30" s="94">
        <v>1236</v>
      </c>
      <c r="K30" s="93">
        <v>4.2579904567167199</v>
      </c>
      <c r="L30" s="95">
        <v>5.7731597280508101E-15</v>
      </c>
      <c r="M30" s="94">
        <v>408</v>
      </c>
      <c r="N30" s="93">
        <v>2.3370773845574901</v>
      </c>
      <c r="O30" s="95">
        <v>1.02875052920837E-8</v>
      </c>
      <c r="P30" s="96">
        <v>230</v>
      </c>
    </row>
    <row r="31" spans="1:16" x14ac:dyDescent="0.2">
      <c r="A31" s="92" t="s">
        <v>38</v>
      </c>
      <c r="B31" s="93">
        <v>1</v>
      </c>
      <c r="C31" s="57" t="s">
        <v>87</v>
      </c>
      <c r="D31" s="94">
        <v>3549</v>
      </c>
      <c r="E31" s="93">
        <v>3.2718557828509698</v>
      </c>
      <c r="F31" s="95">
        <v>6.7597948061326505E-7</v>
      </c>
      <c r="G31" s="94">
        <v>332</v>
      </c>
      <c r="H31" s="93">
        <v>3.4622219587926302</v>
      </c>
      <c r="I31" s="95">
        <v>4.4228176676597299E-11</v>
      </c>
      <c r="J31" s="94">
        <v>574</v>
      </c>
      <c r="K31" s="93">
        <v>36.913822163108897</v>
      </c>
      <c r="L31" s="95">
        <v>7.5090620403894803E-6</v>
      </c>
      <c r="M31" s="94">
        <v>215</v>
      </c>
      <c r="N31" s="93">
        <v>5.4007146713102898</v>
      </c>
      <c r="O31" s="95">
        <v>5.6642515122717902E-8</v>
      </c>
      <c r="P31" s="96">
        <v>340</v>
      </c>
    </row>
    <row r="32" spans="1:16" x14ac:dyDescent="0.2">
      <c r="A32" s="92"/>
      <c r="B32" s="60"/>
      <c r="C32" s="60"/>
      <c r="D32" s="97"/>
      <c r="E32" s="60"/>
      <c r="F32" s="95"/>
      <c r="G32" s="97"/>
      <c r="H32" s="60"/>
      <c r="I32" s="95"/>
      <c r="J32" s="97"/>
      <c r="K32" s="60"/>
      <c r="L32" s="95"/>
      <c r="M32" s="97"/>
      <c r="N32" s="60"/>
      <c r="O32" s="95"/>
      <c r="P32" s="98"/>
    </row>
    <row r="33" spans="1:16" x14ac:dyDescent="0.2">
      <c r="A33" s="90" t="s">
        <v>39</v>
      </c>
      <c r="B33" s="60"/>
      <c r="C33" s="60"/>
      <c r="D33" s="97"/>
      <c r="E33" s="60"/>
      <c r="F33" s="95"/>
      <c r="G33" s="97"/>
      <c r="H33" s="60"/>
      <c r="I33" s="95"/>
      <c r="J33" s="97"/>
      <c r="K33" s="60"/>
      <c r="L33" s="95"/>
      <c r="M33" s="97"/>
      <c r="N33" s="60"/>
      <c r="O33" s="95"/>
      <c r="P33" s="98"/>
    </row>
    <row r="34" spans="1:16" x14ac:dyDescent="0.2">
      <c r="A34" s="92" t="s">
        <v>40</v>
      </c>
      <c r="B34" s="93">
        <v>1</v>
      </c>
      <c r="C34" s="57" t="s">
        <v>87</v>
      </c>
      <c r="D34" s="94">
        <v>2519</v>
      </c>
      <c r="E34" s="93">
        <v>2.7200691389607798</v>
      </c>
      <c r="F34" s="95">
        <v>3.29260396725317E-10</v>
      </c>
      <c r="G34" s="94">
        <v>365</v>
      </c>
      <c r="H34" s="93">
        <v>1.7382156545432701</v>
      </c>
      <c r="I34" s="95">
        <v>1.55411630231583E-8</v>
      </c>
      <c r="J34" s="94">
        <v>1293</v>
      </c>
      <c r="K34" s="93">
        <v>5.5771159994952502</v>
      </c>
      <c r="L34" s="95">
        <v>0</v>
      </c>
      <c r="M34" s="94">
        <v>553</v>
      </c>
      <c r="N34" s="93">
        <v>3.8722760580387399</v>
      </c>
      <c r="O34" s="95">
        <v>1.5987211554602302E-14</v>
      </c>
      <c r="P34" s="96">
        <v>733</v>
      </c>
    </row>
    <row r="35" spans="1:16" x14ac:dyDescent="0.2">
      <c r="A35" s="92" t="s">
        <v>41</v>
      </c>
      <c r="B35" s="93">
        <v>1</v>
      </c>
      <c r="C35" s="57" t="s">
        <v>87</v>
      </c>
      <c r="D35" s="94">
        <v>2399</v>
      </c>
      <c r="E35" s="93">
        <v>3.6179300140177202</v>
      </c>
      <c r="F35" s="95">
        <v>1.3331336035094E-11</v>
      </c>
      <c r="G35" s="94">
        <v>380</v>
      </c>
      <c r="H35" s="93">
        <v>2.9323596988363501</v>
      </c>
      <c r="I35" s="95">
        <v>0</v>
      </c>
      <c r="J35" s="94">
        <v>669</v>
      </c>
      <c r="K35" s="93">
        <v>8.5076624934709493</v>
      </c>
      <c r="L35" s="95">
        <v>0</v>
      </c>
      <c r="M35" s="94">
        <v>530</v>
      </c>
      <c r="N35" s="93">
        <v>3.0439911320880899</v>
      </c>
      <c r="O35" s="95">
        <v>0</v>
      </c>
      <c r="P35" s="96">
        <v>1153</v>
      </c>
    </row>
    <row r="36" spans="1:16" x14ac:dyDescent="0.2">
      <c r="A36" s="92" t="s">
        <v>42</v>
      </c>
      <c r="B36" s="93">
        <v>1</v>
      </c>
      <c r="C36" s="57" t="s">
        <v>87</v>
      </c>
      <c r="D36" s="94">
        <v>1644</v>
      </c>
      <c r="E36" s="93">
        <v>3.3683802996685501</v>
      </c>
      <c r="F36" s="95">
        <v>1.8073700536192E-8</v>
      </c>
      <c r="G36" s="94">
        <v>338</v>
      </c>
      <c r="H36" s="93">
        <v>1.7439569390068199</v>
      </c>
      <c r="I36" s="95">
        <v>7.2553127434815704E-6</v>
      </c>
      <c r="J36" s="94">
        <v>734</v>
      </c>
      <c r="K36" s="93">
        <v>7.7305921285770198</v>
      </c>
      <c r="L36" s="95">
        <v>0</v>
      </c>
      <c r="M36" s="94">
        <v>677</v>
      </c>
      <c r="N36" s="93">
        <v>2.7811526055767599</v>
      </c>
      <c r="O36" s="95">
        <v>2.1835777630485601E-10</v>
      </c>
      <c r="P36" s="96">
        <v>368</v>
      </c>
    </row>
    <row r="37" spans="1:16" x14ac:dyDescent="0.2">
      <c r="A37" s="92" t="s">
        <v>43</v>
      </c>
      <c r="B37" s="93">
        <v>1</v>
      </c>
      <c r="C37" s="57" t="s">
        <v>87</v>
      </c>
      <c r="D37" s="94">
        <v>4043</v>
      </c>
      <c r="E37" s="93">
        <v>3.616554865746</v>
      </c>
      <c r="F37" s="95">
        <v>3.14637205178769E-12</v>
      </c>
      <c r="G37" s="94">
        <v>718</v>
      </c>
      <c r="H37" s="93">
        <v>2.87614860212146</v>
      </c>
      <c r="I37" s="95">
        <v>0</v>
      </c>
      <c r="J37" s="94">
        <v>1403</v>
      </c>
      <c r="K37" s="93">
        <v>8.5442160112782002</v>
      </c>
      <c r="L37" s="95">
        <v>0</v>
      </c>
      <c r="M37" s="94">
        <v>1207</v>
      </c>
      <c r="N37" s="93">
        <v>3.0268382787254402</v>
      </c>
      <c r="O37" s="95">
        <v>0</v>
      </c>
      <c r="P37" s="96">
        <v>1521</v>
      </c>
    </row>
    <row r="38" spans="1:16" x14ac:dyDescent="0.2">
      <c r="A38" s="99"/>
      <c r="B38" s="60"/>
      <c r="C38" s="60"/>
      <c r="D38" s="60"/>
      <c r="E38" s="60"/>
      <c r="F38" s="95"/>
      <c r="G38" s="97"/>
      <c r="H38" s="60"/>
      <c r="I38" s="95"/>
      <c r="J38" s="97"/>
      <c r="K38" s="60"/>
      <c r="L38" s="95"/>
      <c r="M38" s="97"/>
      <c r="N38" s="60"/>
      <c r="O38" s="95"/>
      <c r="P38" s="98"/>
    </row>
    <row r="39" spans="1:16" x14ac:dyDescent="0.2">
      <c r="A39" s="90" t="s">
        <v>44</v>
      </c>
      <c r="B39" s="226">
        <v>1</v>
      </c>
      <c r="C39" s="213" t="s">
        <v>87</v>
      </c>
      <c r="D39" s="225">
        <f>SUM(D12:D34,D37)</f>
        <v>75921</v>
      </c>
      <c r="E39" s="226">
        <v>2.0685687544968898</v>
      </c>
      <c r="F39" s="227">
        <v>0</v>
      </c>
      <c r="G39" s="225">
        <f>SUM(G12:G34,G37)</f>
        <v>12747</v>
      </c>
      <c r="H39" s="226">
        <v>1.60639631162251</v>
      </c>
      <c r="I39" s="227">
        <v>0</v>
      </c>
      <c r="J39" s="225">
        <f>SUM(J12:J34,J37)</f>
        <v>28009</v>
      </c>
      <c r="K39" s="226">
        <v>4.58006569667217</v>
      </c>
      <c r="L39" s="227">
        <v>0</v>
      </c>
      <c r="M39" s="225">
        <f>SUM(M12:M34,M37)</f>
        <v>12401</v>
      </c>
      <c r="N39" s="226">
        <v>2.8372001281283001</v>
      </c>
      <c r="O39" s="227">
        <v>0</v>
      </c>
      <c r="P39" s="96">
        <f>SUM(P12:P34,P37)</f>
        <v>9907</v>
      </c>
    </row>
    <row r="40" spans="1:16" x14ac:dyDescent="0.2">
      <c r="A40" s="104"/>
      <c r="B40" s="214"/>
      <c r="C40" s="214"/>
      <c r="D40" s="228"/>
      <c r="E40" s="214"/>
      <c r="F40" s="229"/>
      <c r="G40" s="228"/>
      <c r="H40" s="214"/>
      <c r="I40" s="229"/>
      <c r="J40" s="228"/>
      <c r="K40" s="214"/>
      <c r="L40" s="229"/>
      <c r="M40" s="228"/>
      <c r="N40" s="214"/>
      <c r="O40" s="229"/>
      <c r="P40" s="230"/>
    </row>
    <row r="41" spans="1:16" x14ac:dyDescent="0.2">
      <c r="A41" s="106" t="s">
        <v>45</v>
      </c>
      <c r="B41" s="65"/>
      <c r="C41" s="65"/>
      <c r="D41" s="65"/>
      <c r="E41" s="65"/>
      <c r="F41" s="227"/>
      <c r="G41" s="65"/>
      <c r="H41" s="65"/>
      <c r="I41" s="227"/>
      <c r="J41" s="65"/>
      <c r="K41" s="65"/>
      <c r="L41" s="227"/>
      <c r="M41" s="65"/>
      <c r="N41" s="65"/>
      <c r="O41" s="227"/>
      <c r="P41" s="91"/>
    </row>
    <row r="42" spans="1:16" ht="12.75" customHeight="1" x14ac:dyDescent="0.2">
      <c r="A42" s="92" t="s">
        <v>68</v>
      </c>
      <c r="B42" s="224" t="s">
        <v>76</v>
      </c>
      <c r="C42" s="213" t="s">
        <v>87</v>
      </c>
      <c r="D42" s="224" t="s">
        <v>76</v>
      </c>
      <c r="E42" s="224" t="s">
        <v>76</v>
      </c>
      <c r="F42" s="224" t="s">
        <v>76</v>
      </c>
      <c r="G42" s="224" t="s">
        <v>76</v>
      </c>
      <c r="H42" s="224" t="s">
        <v>76</v>
      </c>
      <c r="I42" s="224" t="s">
        <v>76</v>
      </c>
      <c r="J42" s="224" t="s">
        <v>76</v>
      </c>
      <c r="K42" s="224" t="s">
        <v>76</v>
      </c>
      <c r="L42" s="224" t="s">
        <v>76</v>
      </c>
      <c r="M42" s="224" t="s">
        <v>76</v>
      </c>
      <c r="N42" s="224" t="s">
        <v>76</v>
      </c>
      <c r="O42" s="224" t="s">
        <v>76</v>
      </c>
      <c r="P42" s="112" t="s">
        <v>76</v>
      </c>
    </row>
    <row r="43" spans="1:16" ht="12.75" customHeight="1" x14ac:dyDescent="0.2">
      <c r="A43" s="107" t="s">
        <v>316</v>
      </c>
      <c r="B43" s="100">
        <v>1</v>
      </c>
      <c r="C43" s="61"/>
      <c r="D43" s="101">
        <v>2711</v>
      </c>
      <c r="E43" s="100">
        <v>4.1280299058428902</v>
      </c>
      <c r="F43" s="102">
        <v>1.6465260266329601E-9</v>
      </c>
      <c r="G43" s="101">
        <v>175</v>
      </c>
      <c r="H43" s="100">
        <v>1.5370517684032301</v>
      </c>
      <c r="I43" s="102">
        <v>1.8828690873329299E-5</v>
      </c>
      <c r="J43" s="101">
        <v>639</v>
      </c>
      <c r="K43" s="100">
        <v>2.32822369173675</v>
      </c>
      <c r="L43" s="102">
        <v>1.6437133843538699E-4</v>
      </c>
      <c r="M43" s="101">
        <v>73</v>
      </c>
      <c r="N43" s="100">
        <v>1.70578048568619</v>
      </c>
      <c r="O43" s="102">
        <v>4.92624478095349E-3</v>
      </c>
      <c r="P43" s="103">
        <v>294</v>
      </c>
    </row>
    <row r="44" spans="1:16" ht="92.25" customHeight="1" x14ac:dyDescent="0.2">
      <c r="A44" s="252" t="s">
        <v>47</v>
      </c>
      <c r="B44" s="252"/>
      <c r="C44" s="252"/>
      <c r="D44" s="252"/>
      <c r="E44" s="252"/>
      <c r="F44" s="252"/>
      <c r="G44" s="252"/>
      <c r="H44" s="252"/>
      <c r="I44" s="252"/>
      <c r="J44" s="252"/>
      <c r="K44" s="252"/>
      <c r="L44" s="252"/>
      <c r="M44" s="252"/>
      <c r="N44" s="252"/>
      <c r="O44" s="252"/>
      <c r="P44" s="252"/>
    </row>
    <row r="45" spans="1:16" ht="60.75" customHeight="1" x14ac:dyDescent="0.2">
      <c r="A45" s="252" t="s">
        <v>317</v>
      </c>
      <c r="B45" s="252"/>
      <c r="C45" s="252"/>
      <c r="D45" s="252"/>
      <c r="E45" s="252"/>
      <c r="F45" s="252"/>
      <c r="G45" s="252"/>
      <c r="H45" s="252"/>
      <c r="I45" s="252"/>
      <c r="J45" s="252"/>
      <c r="K45" s="252"/>
      <c r="L45" s="252"/>
      <c r="M45" s="252"/>
      <c r="N45" s="252"/>
      <c r="O45" s="252"/>
      <c r="P45" s="252"/>
    </row>
    <row r="46" spans="1:16" x14ac:dyDescent="0.2">
      <c r="A46" s="281" t="s">
        <v>106</v>
      </c>
      <c r="B46" s="281"/>
      <c r="C46" s="281"/>
      <c r="D46" s="281"/>
      <c r="E46" s="281"/>
      <c r="F46" s="281"/>
      <c r="G46" s="281"/>
      <c r="H46" s="281"/>
      <c r="I46" s="281"/>
      <c r="J46" s="281"/>
      <c r="K46" s="281"/>
      <c r="L46" s="281"/>
      <c r="M46" s="281"/>
      <c r="N46" s="281"/>
      <c r="O46" s="281"/>
      <c r="P46" s="281"/>
    </row>
    <row r="47" spans="1:16" ht="12.75" customHeight="1" x14ac:dyDescent="0.2">
      <c r="A47" s="281"/>
      <c r="B47" s="281"/>
      <c r="C47" s="281"/>
      <c r="D47" s="281"/>
      <c r="E47" s="281"/>
      <c r="F47" s="281"/>
      <c r="G47" s="281"/>
      <c r="H47" s="281"/>
      <c r="I47" s="281"/>
      <c r="J47" s="281"/>
      <c r="K47" s="281"/>
      <c r="L47" s="281"/>
      <c r="M47" s="281"/>
      <c r="N47" s="281"/>
      <c r="O47" s="281"/>
      <c r="P47" s="281"/>
    </row>
    <row r="48" spans="1:16" x14ac:dyDescent="0.2">
      <c r="A48" s="108" t="s">
        <v>48</v>
      </c>
      <c r="B48" s="60"/>
      <c r="C48" s="60"/>
      <c r="D48" s="60"/>
      <c r="E48" s="60"/>
      <c r="F48" s="60"/>
      <c r="G48" s="60"/>
      <c r="H48" s="60"/>
      <c r="I48" s="60"/>
      <c r="J48" s="60"/>
      <c r="K48" s="60"/>
      <c r="L48" s="60"/>
      <c r="M48" s="60"/>
      <c r="N48" s="60"/>
      <c r="O48" s="79"/>
      <c r="P48" s="79"/>
    </row>
    <row r="49" spans="1:16" x14ac:dyDescent="0.2">
      <c r="A49"/>
      <c r="B49"/>
      <c r="C49"/>
      <c r="D49"/>
      <c r="E49"/>
      <c r="F49"/>
      <c r="G49"/>
      <c r="H49"/>
      <c r="I49"/>
      <c r="J49"/>
      <c r="K49"/>
      <c r="L49"/>
      <c r="M49"/>
      <c r="N49"/>
      <c r="O49"/>
      <c r="P49" s="68"/>
    </row>
    <row r="50" spans="1:16" x14ac:dyDescent="0.2">
      <c r="A50"/>
      <c r="B50" s="69"/>
      <c r="C50"/>
      <c r="D50"/>
      <c r="E50"/>
      <c r="F50"/>
      <c r="G50"/>
      <c r="H50"/>
      <c r="I50"/>
      <c r="J50"/>
      <c r="K50"/>
      <c r="L50"/>
      <c r="M50"/>
      <c r="N50"/>
      <c r="O50"/>
    </row>
    <row r="51" spans="1:16" x14ac:dyDescent="0.2">
      <c r="A51"/>
      <c r="B51"/>
      <c r="C51"/>
      <c r="D51"/>
      <c r="E51"/>
      <c r="F51"/>
      <c r="G51"/>
      <c r="H51"/>
      <c r="I51"/>
      <c r="J51"/>
      <c r="K51"/>
      <c r="L51"/>
      <c r="M51"/>
      <c r="N51"/>
      <c r="O51"/>
      <c r="P51"/>
    </row>
    <row r="52" spans="1:16" x14ac:dyDescent="0.2">
      <c r="A52"/>
      <c r="B52"/>
      <c r="C52"/>
      <c r="D52"/>
      <c r="E52"/>
      <c r="F52"/>
      <c r="G52"/>
      <c r="H52"/>
      <c r="I52"/>
      <c r="J52"/>
      <c r="K52"/>
      <c r="L52"/>
      <c r="M52"/>
      <c r="N52"/>
      <c r="O52"/>
    </row>
  </sheetData>
  <mergeCells count="9">
    <mergeCell ref="A44:P44"/>
    <mergeCell ref="A46:P47"/>
    <mergeCell ref="A2:P4"/>
    <mergeCell ref="B8:D8"/>
    <mergeCell ref="E8:G8"/>
    <mergeCell ref="H8:J8"/>
    <mergeCell ref="K8:M8"/>
    <mergeCell ref="N8:P8"/>
    <mergeCell ref="A45:P45"/>
  </mergeCells>
  <conditionalFormatting sqref="D23:D28 D30:D31 D34:D37 D39 G39 G34:G37 G23:G28 G30:G31 J23:J28 J30:J31 J34:J37 J39 M23:M28 M30:M31 M34:M37 M39 P23:P28 P30:P31 P34:P37 P39 D12:D18 G12:G18 J12:J18 M12:M18 P12:P18 P20:P21 M20:M21 J20:J21 G20:G21 D20:D21">
    <cfRule type="cellIs" dxfId="11" priority="3" operator="lessThan">
      <formula>31</formula>
    </cfRule>
  </conditionalFormatting>
  <conditionalFormatting sqref="D19 G19 J19 M19 P19">
    <cfRule type="cellIs" dxfId="10" priority="2" operator="lessThan">
      <formula>31</formula>
    </cfRule>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00B050"/>
  </sheetPr>
  <dimension ref="A1:AH59"/>
  <sheetViews>
    <sheetView zoomScaleNormal="100" workbookViewId="0">
      <selection activeCell="U39" sqref="U39"/>
    </sheetView>
  </sheetViews>
  <sheetFormatPr defaultRowHeight="12.75" x14ac:dyDescent="0.2"/>
  <cols>
    <col min="1" max="1" width="16.7109375" style="1" customWidth="1"/>
    <col min="2" max="3" width="4.140625" style="1" customWidth="1"/>
    <col min="4" max="4" width="5.28515625" style="1" customWidth="1"/>
    <col min="5" max="5" width="4.140625" style="1" customWidth="1"/>
    <col min="6" max="6" width="5.42578125" style="1" bestFit="1" customWidth="1"/>
    <col min="7" max="7" width="5.28515625" style="1" customWidth="1"/>
    <col min="8" max="8" width="4.140625" style="1" customWidth="1"/>
    <col min="9" max="9" width="5.42578125" style="1" bestFit="1" customWidth="1"/>
    <col min="10" max="11" width="4.140625" style="1" customWidth="1"/>
    <col min="12" max="12" width="5.42578125" style="1" bestFit="1" customWidth="1"/>
    <col min="13" max="14" width="4.140625" style="1" customWidth="1"/>
    <col min="15" max="15" width="5.42578125" style="1" bestFit="1" customWidth="1"/>
    <col min="16" max="16" width="5.140625" style="1" customWidth="1"/>
    <col min="17" max="17" width="4.140625" customWidth="1"/>
    <col min="18" max="18" width="5.42578125" bestFit="1" customWidth="1"/>
    <col min="19" max="19" width="5.85546875" customWidth="1"/>
    <col min="20" max="20" width="4.140625" customWidth="1"/>
    <col min="21" max="21" width="5.42578125" bestFit="1" customWidth="1"/>
    <col min="22" max="22" width="4.140625" customWidth="1"/>
    <col min="23" max="23" width="8.7109375" customWidth="1"/>
    <col min="24" max="24" width="5.42578125" bestFit="1" customWidth="1"/>
    <col min="25" max="25" width="4.140625" customWidth="1"/>
    <col min="26" max="29" width="4.5703125" customWidth="1"/>
    <col min="30" max="31" width="4.42578125" customWidth="1"/>
    <col min="33" max="16384" width="9.140625" style="1"/>
  </cols>
  <sheetData>
    <row r="1" spans="1:34" x14ac:dyDescent="0.2">
      <c r="A1" s="2" t="s">
        <v>107</v>
      </c>
      <c r="B1" s="2"/>
      <c r="C1" s="2"/>
      <c r="D1" s="2"/>
      <c r="E1" s="2"/>
      <c r="F1" s="2"/>
      <c r="G1" s="2"/>
      <c r="H1" s="2"/>
      <c r="I1" s="2"/>
      <c r="J1" s="2"/>
      <c r="K1" s="2"/>
      <c r="L1" s="2"/>
      <c r="M1" s="2"/>
      <c r="N1" s="2"/>
      <c r="O1" s="2"/>
      <c r="P1" s="2"/>
    </row>
    <row r="2" spans="1:34" ht="12.75" customHeight="1" x14ac:dyDescent="0.2">
      <c r="A2" s="249" t="s">
        <v>108</v>
      </c>
      <c r="B2" s="249"/>
      <c r="C2" s="249"/>
      <c r="D2" s="249"/>
      <c r="E2" s="249"/>
      <c r="F2" s="249"/>
      <c r="G2" s="249"/>
      <c r="H2" s="249"/>
      <c r="I2" s="249"/>
      <c r="J2" s="249"/>
      <c r="K2" s="249"/>
      <c r="L2" s="249"/>
      <c r="M2" s="249"/>
      <c r="N2" s="249"/>
      <c r="O2" s="249"/>
      <c r="P2" s="249"/>
      <c r="Q2" s="249"/>
      <c r="R2" s="249"/>
      <c r="S2" s="249"/>
      <c r="T2" s="249"/>
      <c r="U2" s="249"/>
      <c r="V2" s="249"/>
      <c r="W2" s="249"/>
      <c r="X2" s="249"/>
      <c r="Y2" s="249"/>
    </row>
    <row r="3" spans="1:34" x14ac:dyDescent="0.2">
      <c r="A3" s="249"/>
      <c r="B3" s="249"/>
      <c r="C3" s="249"/>
      <c r="D3" s="249"/>
      <c r="E3" s="249"/>
      <c r="F3" s="249"/>
      <c r="G3" s="249"/>
      <c r="H3" s="249"/>
      <c r="I3" s="249"/>
      <c r="J3" s="249"/>
      <c r="K3" s="249"/>
      <c r="L3" s="249"/>
      <c r="M3" s="249"/>
      <c r="N3" s="249"/>
      <c r="O3" s="249"/>
      <c r="P3" s="249"/>
      <c r="Q3" s="249"/>
      <c r="R3" s="249"/>
      <c r="S3" s="249"/>
      <c r="T3" s="249"/>
      <c r="U3" s="249"/>
      <c r="V3" s="249"/>
      <c r="W3" s="249"/>
      <c r="X3" s="249"/>
      <c r="Y3" s="249"/>
    </row>
    <row r="4" spans="1:34"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row>
    <row r="5" spans="1:34" x14ac:dyDescent="0.2">
      <c r="A5" s="30"/>
      <c r="B5" s="30"/>
      <c r="C5" s="30"/>
      <c r="D5" s="30"/>
      <c r="E5" s="30"/>
      <c r="F5" s="30"/>
      <c r="G5" s="30"/>
      <c r="H5" s="30"/>
      <c r="I5" s="30"/>
      <c r="J5" s="30"/>
      <c r="K5" s="30"/>
      <c r="L5" s="30"/>
      <c r="M5" s="30"/>
      <c r="N5" s="30"/>
      <c r="O5" s="30"/>
      <c r="P5" s="30"/>
    </row>
    <row r="6" spans="1:34" ht="15" customHeight="1" x14ac:dyDescent="0.25">
      <c r="A6" s="5"/>
      <c r="B6" s="6"/>
      <c r="C6" s="6"/>
      <c r="D6" s="6"/>
      <c r="E6" s="6"/>
      <c r="F6" s="6"/>
      <c r="G6" s="6"/>
      <c r="H6" s="6"/>
      <c r="I6" s="6"/>
      <c r="J6" s="6"/>
      <c r="K6" s="6"/>
      <c r="L6" s="6"/>
      <c r="M6" s="6"/>
      <c r="N6" s="6"/>
      <c r="O6" s="6"/>
      <c r="P6" s="6"/>
    </row>
    <row r="7" spans="1:34" ht="15" customHeight="1" x14ac:dyDescent="0.25">
      <c r="A7" s="5"/>
      <c r="B7"/>
      <c r="C7"/>
      <c r="D7"/>
      <c r="E7"/>
      <c r="F7"/>
      <c r="G7"/>
      <c r="H7"/>
      <c r="I7"/>
      <c r="J7"/>
      <c r="K7"/>
      <c r="L7"/>
      <c r="M7"/>
      <c r="N7"/>
      <c r="O7"/>
      <c r="P7"/>
    </row>
    <row r="8" spans="1:34" ht="123.75" customHeight="1" x14ac:dyDescent="0.2">
      <c r="A8"/>
      <c r="B8" s="278" t="s">
        <v>109</v>
      </c>
      <c r="C8" s="279"/>
      <c r="D8" s="280"/>
      <c r="E8" s="278" t="s">
        <v>110</v>
      </c>
      <c r="F8" s="279"/>
      <c r="G8" s="280"/>
      <c r="H8" s="278" t="s">
        <v>111</v>
      </c>
      <c r="I8" s="279"/>
      <c r="J8" s="280"/>
      <c r="K8" s="278" t="s">
        <v>112</v>
      </c>
      <c r="L8" s="279"/>
      <c r="M8" s="280"/>
      <c r="N8" s="278" t="s">
        <v>113</v>
      </c>
      <c r="O8" s="279"/>
      <c r="P8" s="280"/>
      <c r="Q8" s="278" t="s">
        <v>114</v>
      </c>
      <c r="R8" s="279"/>
      <c r="S8" s="280"/>
      <c r="T8" s="278" t="s">
        <v>115</v>
      </c>
      <c r="U8" s="279"/>
      <c r="V8" s="280"/>
      <c r="W8" s="278" t="s">
        <v>116</v>
      </c>
      <c r="X8" s="279"/>
      <c r="Y8" s="280"/>
    </row>
    <row r="9" spans="1:34"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10" t="s">
        <v>86</v>
      </c>
      <c r="N9" s="9" t="s">
        <v>85</v>
      </c>
      <c r="O9" s="56" t="s">
        <v>15</v>
      </c>
      <c r="P9" s="56" t="s">
        <v>86</v>
      </c>
      <c r="Q9" s="9" t="s">
        <v>85</v>
      </c>
      <c r="R9" s="56" t="s">
        <v>15</v>
      </c>
      <c r="S9" s="56" t="s">
        <v>86</v>
      </c>
      <c r="T9" s="9" t="s">
        <v>85</v>
      </c>
      <c r="U9" s="56" t="s">
        <v>15</v>
      </c>
      <c r="V9" s="56" t="s">
        <v>86</v>
      </c>
      <c r="W9" s="9" t="s">
        <v>85</v>
      </c>
      <c r="X9" s="56" t="s">
        <v>15</v>
      </c>
      <c r="Y9" s="10" t="s">
        <v>86</v>
      </c>
      <c r="Z9"/>
      <c r="AA9"/>
      <c r="AB9"/>
      <c r="AC9"/>
      <c r="AD9"/>
      <c r="AE9"/>
      <c r="AF9"/>
    </row>
    <row r="10" spans="1:34" x14ac:dyDescent="0.2">
      <c r="A10" s="12" t="s">
        <v>16</v>
      </c>
      <c r="B10" s="36"/>
      <c r="C10" s="70"/>
      <c r="D10" s="70"/>
      <c r="E10" s="70"/>
      <c r="F10" s="36"/>
      <c r="G10" s="36"/>
      <c r="H10" s="36"/>
      <c r="I10" s="36"/>
      <c r="J10" s="36"/>
      <c r="K10" s="36"/>
      <c r="L10" s="36"/>
      <c r="M10" s="36"/>
      <c r="N10" s="36"/>
      <c r="O10" s="36"/>
      <c r="P10" s="36"/>
      <c r="Q10" s="36"/>
      <c r="R10" s="36"/>
      <c r="S10" s="36"/>
      <c r="T10" s="36"/>
      <c r="U10" s="36"/>
      <c r="V10" s="36"/>
      <c r="W10" s="36"/>
      <c r="X10" s="36"/>
      <c r="Y10" s="40"/>
    </row>
    <row r="11" spans="1:34" x14ac:dyDescent="0.2">
      <c r="A11" s="14" t="s">
        <v>17</v>
      </c>
      <c r="B11"/>
      <c r="C11" s="60"/>
      <c r="F11"/>
      <c r="G11"/>
      <c r="H11"/>
      <c r="I11"/>
      <c r="J11"/>
      <c r="K11"/>
      <c r="L11"/>
      <c r="M11"/>
      <c r="N11"/>
      <c r="O11"/>
      <c r="P11"/>
      <c r="Y11" s="13"/>
      <c r="AA11" s="113"/>
      <c r="AB11" s="113"/>
      <c r="AC11" s="114"/>
      <c r="AD11" s="114"/>
      <c r="AE11" s="114"/>
      <c r="AF11" s="114"/>
      <c r="AG11" s="113"/>
      <c r="AH11" s="113"/>
    </row>
    <row r="12" spans="1:34" x14ac:dyDescent="0.2">
      <c r="A12" s="15" t="s">
        <v>18</v>
      </c>
      <c r="B12" s="16">
        <v>1</v>
      </c>
      <c r="C12" s="57" t="s">
        <v>87</v>
      </c>
      <c r="D12" s="71">
        <v>456</v>
      </c>
      <c r="E12" s="54">
        <v>0.77899792152603198</v>
      </c>
      <c r="F12" s="17">
        <v>0.18557491002467499</v>
      </c>
      <c r="G12" s="58">
        <v>444</v>
      </c>
      <c r="H12" s="16">
        <v>2.5989303734982601</v>
      </c>
      <c r="I12" s="17">
        <v>9.7534636962373095E-3</v>
      </c>
      <c r="J12" s="58">
        <v>77</v>
      </c>
      <c r="K12" s="16">
        <v>3.5076779562454599</v>
      </c>
      <c r="L12" s="17">
        <v>5.9019050980602103E-5</v>
      </c>
      <c r="M12" s="58">
        <v>94</v>
      </c>
      <c r="N12" s="16">
        <v>1.5013636045641801</v>
      </c>
      <c r="O12" s="17">
        <v>3.1702528982448602E-2</v>
      </c>
      <c r="P12" s="58">
        <v>514</v>
      </c>
      <c r="Q12" s="16">
        <v>1.4023628163895401</v>
      </c>
      <c r="R12" s="17">
        <v>0.108435972364976</v>
      </c>
      <c r="S12" s="58">
        <v>498</v>
      </c>
      <c r="T12" s="16">
        <v>3.2209115055592101</v>
      </c>
      <c r="U12" s="17">
        <v>1.66962734731158E-5</v>
      </c>
      <c r="V12" s="58">
        <v>271</v>
      </c>
      <c r="W12" s="16">
        <v>3.1568360052900002</v>
      </c>
      <c r="X12" s="17">
        <v>1.7661115594425099E-6</v>
      </c>
      <c r="Y12" s="59">
        <v>442</v>
      </c>
    </row>
    <row r="13" spans="1:34" ht="12.75" customHeight="1" x14ac:dyDescent="0.2">
      <c r="A13" s="15" t="s">
        <v>19</v>
      </c>
      <c r="B13" s="16">
        <v>1</v>
      </c>
      <c r="C13" s="57" t="s">
        <v>87</v>
      </c>
      <c r="D13" s="71">
        <v>564</v>
      </c>
      <c r="E13" s="54">
        <v>1.3647668075134001</v>
      </c>
      <c r="F13" s="17">
        <v>2.3202137790253399E-2</v>
      </c>
      <c r="G13" s="58">
        <v>539</v>
      </c>
      <c r="H13" s="16">
        <v>4.0619282496805296</v>
      </c>
      <c r="I13" s="17">
        <v>2.42379419124972E-3</v>
      </c>
      <c r="J13" s="58">
        <v>37</v>
      </c>
      <c r="K13" s="16">
        <v>3.1733277150757999</v>
      </c>
      <c r="L13" s="17">
        <v>3.0431928276275499E-4</v>
      </c>
      <c r="M13" s="58">
        <v>104</v>
      </c>
      <c r="N13" s="16">
        <v>1.6864621461576199</v>
      </c>
      <c r="O13" s="17">
        <v>2.6138630949759101E-3</v>
      </c>
      <c r="P13" s="58">
        <v>290</v>
      </c>
      <c r="Q13" s="16">
        <v>1.6715781656044399</v>
      </c>
      <c r="R13" s="17">
        <v>2.2336025390242001E-2</v>
      </c>
      <c r="S13" s="58">
        <v>222</v>
      </c>
      <c r="T13" s="16">
        <v>4.4411654800727796</v>
      </c>
      <c r="U13" s="17">
        <v>2.9851423238924603E-4</v>
      </c>
      <c r="V13" s="58">
        <v>91</v>
      </c>
      <c r="W13" s="16">
        <v>3.5145408164585299</v>
      </c>
      <c r="X13" s="17">
        <v>1.3871553286026701E-6</v>
      </c>
      <c r="Y13" s="59">
        <v>182</v>
      </c>
    </row>
    <row r="14" spans="1:34" x14ac:dyDescent="0.2">
      <c r="A14" s="15" t="s">
        <v>20</v>
      </c>
      <c r="B14" s="16">
        <v>1</v>
      </c>
      <c r="C14" s="57" t="s">
        <v>87</v>
      </c>
      <c r="D14" s="71">
        <v>2587</v>
      </c>
      <c r="E14" s="54">
        <v>1.34051916415955</v>
      </c>
      <c r="F14" s="17">
        <v>5.7231624185960495E-4</v>
      </c>
      <c r="G14" s="58">
        <v>2909</v>
      </c>
      <c r="H14" s="16">
        <v>8.2439103155541993</v>
      </c>
      <c r="I14" s="17">
        <v>1.7812263664041E-8</v>
      </c>
      <c r="J14" s="58">
        <v>224</v>
      </c>
      <c r="K14" s="16">
        <v>6.9991027913425201</v>
      </c>
      <c r="L14" s="17">
        <v>1.0216022634512701E-6</v>
      </c>
      <c r="M14" s="58">
        <v>159</v>
      </c>
      <c r="N14" s="16">
        <v>1.79030707951136</v>
      </c>
      <c r="O14" s="17">
        <v>2.49739377777836E-6</v>
      </c>
      <c r="P14" s="58">
        <v>1765</v>
      </c>
      <c r="Q14" s="16">
        <v>2.2458025819156999</v>
      </c>
      <c r="R14" s="17">
        <v>2.16551221399186E-11</v>
      </c>
      <c r="S14" s="58">
        <v>2131</v>
      </c>
      <c r="T14" s="16">
        <v>6.8028615635617102</v>
      </c>
      <c r="U14" s="17">
        <v>6.0132565593562504E-11</v>
      </c>
      <c r="V14" s="58">
        <v>705</v>
      </c>
      <c r="W14" s="16">
        <v>11.2321698908603</v>
      </c>
      <c r="X14" s="17">
        <v>9.5479180117763494E-15</v>
      </c>
      <c r="Y14" s="59">
        <v>702</v>
      </c>
    </row>
    <row r="15" spans="1:34" customFormat="1" x14ac:dyDescent="0.2">
      <c r="A15" s="15" t="s">
        <v>21</v>
      </c>
      <c r="B15" s="16">
        <v>1</v>
      </c>
      <c r="C15" s="57" t="s">
        <v>87</v>
      </c>
      <c r="D15" s="71">
        <v>739</v>
      </c>
      <c r="E15" s="54">
        <v>0.94183564075413095</v>
      </c>
      <c r="F15" s="17">
        <v>0.72842638967240303</v>
      </c>
      <c r="G15" s="58">
        <v>833</v>
      </c>
      <c r="H15" s="16" t="s">
        <v>30</v>
      </c>
      <c r="I15" s="19" t="s">
        <v>30</v>
      </c>
      <c r="J15" s="58">
        <v>30</v>
      </c>
      <c r="K15" s="16">
        <v>2.5690613693939399</v>
      </c>
      <c r="L15" s="17">
        <v>1.02479954015406E-2</v>
      </c>
      <c r="M15" s="58">
        <v>111</v>
      </c>
      <c r="N15" s="16">
        <v>1.0094792901093199</v>
      </c>
      <c r="O15" s="17">
        <v>0.97512537057746096</v>
      </c>
      <c r="P15" s="58">
        <v>156</v>
      </c>
      <c r="Q15" s="16">
        <v>1.2424643008576399</v>
      </c>
      <c r="R15" s="17">
        <v>0.50577692597486901</v>
      </c>
      <c r="S15" s="58">
        <v>159</v>
      </c>
      <c r="T15" s="16" t="s">
        <v>30</v>
      </c>
      <c r="U15" s="19" t="s">
        <v>30</v>
      </c>
      <c r="V15" s="58">
        <v>25</v>
      </c>
      <c r="W15" s="16">
        <v>3.57206607200431</v>
      </c>
      <c r="X15" s="17">
        <v>7.7789444640077301E-3</v>
      </c>
      <c r="Y15" s="59">
        <v>74</v>
      </c>
      <c r="AG15" s="1"/>
      <c r="AH15" s="1"/>
    </row>
    <row r="16" spans="1:34" customFormat="1" x14ac:dyDescent="0.2">
      <c r="A16" s="15" t="s">
        <v>22</v>
      </c>
      <c r="B16" s="16">
        <v>1</v>
      </c>
      <c r="C16" s="57" t="s">
        <v>87</v>
      </c>
      <c r="D16" s="71">
        <v>936</v>
      </c>
      <c r="E16" s="54">
        <v>1.37531241930155</v>
      </c>
      <c r="F16" s="17">
        <v>7.9394254414217897E-3</v>
      </c>
      <c r="G16" s="58">
        <v>850</v>
      </c>
      <c r="H16" s="16">
        <v>3.4913618026939899</v>
      </c>
      <c r="I16" s="17">
        <v>3.7835671416619498E-4</v>
      </c>
      <c r="J16" s="58">
        <v>95</v>
      </c>
      <c r="K16" s="16">
        <v>2.5878396464648201</v>
      </c>
      <c r="L16" s="17">
        <v>5.9465208517384095E-4</v>
      </c>
      <c r="M16" s="58">
        <v>146</v>
      </c>
      <c r="N16" s="16">
        <v>1.5158546781359901</v>
      </c>
      <c r="O16" s="17">
        <v>4.9079470257735701E-3</v>
      </c>
      <c r="P16" s="58">
        <v>633</v>
      </c>
      <c r="Q16" s="16">
        <v>1.4992072959239799</v>
      </c>
      <c r="R16" s="17">
        <v>3.5863406191754001E-3</v>
      </c>
      <c r="S16" s="58">
        <v>615</v>
      </c>
      <c r="T16" s="16">
        <v>2.4899138730542401</v>
      </c>
      <c r="U16" s="17">
        <v>4.3544233543135699E-5</v>
      </c>
      <c r="V16" s="58">
        <v>242</v>
      </c>
      <c r="W16" s="16">
        <v>4.3769183594267096</v>
      </c>
      <c r="X16" s="17">
        <v>8.5197446875184807E-9</v>
      </c>
      <c r="Y16" s="59">
        <v>291</v>
      </c>
      <c r="AG16" s="1"/>
      <c r="AH16" s="1"/>
    </row>
    <row r="17" spans="1:34" customFormat="1" x14ac:dyDescent="0.2">
      <c r="A17" s="15" t="s">
        <v>23</v>
      </c>
      <c r="B17" s="16">
        <v>1</v>
      </c>
      <c r="C17" s="57" t="s">
        <v>87</v>
      </c>
      <c r="D17" s="71">
        <v>593</v>
      </c>
      <c r="E17" s="54">
        <v>0.98385553846711205</v>
      </c>
      <c r="F17" s="17">
        <v>0.89881665031923397</v>
      </c>
      <c r="G17" s="58">
        <v>817</v>
      </c>
      <c r="H17" s="16">
        <v>2.75097199002255</v>
      </c>
      <c r="I17" s="17">
        <v>7.5572526310163602E-3</v>
      </c>
      <c r="J17" s="58">
        <v>49</v>
      </c>
      <c r="K17" s="16" t="s">
        <v>30</v>
      </c>
      <c r="L17" s="19" t="s">
        <v>30</v>
      </c>
      <c r="M17" s="58">
        <v>28</v>
      </c>
      <c r="N17" s="16">
        <v>1.1268719101104001</v>
      </c>
      <c r="O17" s="17">
        <v>0.36276250339514299</v>
      </c>
      <c r="P17" s="58">
        <v>483</v>
      </c>
      <c r="Q17" s="16">
        <v>1.4960991672172499</v>
      </c>
      <c r="R17" s="17">
        <v>1.9831833564292198E-3</v>
      </c>
      <c r="S17" s="58">
        <v>763</v>
      </c>
      <c r="T17" s="16">
        <v>2.35174216754457</v>
      </c>
      <c r="U17" s="17">
        <v>3.10460730768236E-4</v>
      </c>
      <c r="V17" s="58">
        <v>153</v>
      </c>
      <c r="W17" s="16">
        <v>1.8540115092490801</v>
      </c>
      <c r="X17" s="17">
        <v>6.69346235972879E-3</v>
      </c>
      <c r="Y17" s="59">
        <v>125</v>
      </c>
      <c r="AG17" s="1"/>
      <c r="AH17" s="1"/>
    </row>
    <row r="18" spans="1:34" customFormat="1" x14ac:dyDescent="0.2">
      <c r="A18" s="15" t="s">
        <v>24</v>
      </c>
      <c r="B18" s="16">
        <v>1</v>
      </c>
      <c r="C18" s="57" t="s">
        <v>87</v>
      </c>
      <c r="D18" s="71">
        <v>381</v>
      </c>
      <c r="E18" s="54">
        <v>1.4338947244515901</v>
      </c>
      <c r="F18" s="17">
        <v>5.0268673332633199E-2</v>
      </c>
      <c r="G18" s="58">
        <v>373</v>
      </c>
      <c r="H18" s="16">
        <v>3.48011321953271</v>
      </c>
      <c r="I18" s="17">
        <v>1.3880405974429099E-3</v>
      </c>
      <c r="J18" s="58">
        <v>49</v>
      </c>
      <c r="K18" s="16">
        <v>2.7756920096820998</v>
      </c>
      <c r="L18" s="17">
        <v>1.34330539598353E-2</v>
      </c>
      <c r="M18" s="58">
        <v>35</v>
      </c>
      <c r="N18" s="16">
        <v>1.87155495778378</v>
      </c>
      <c r="O18" s="17">
        <v>8.1690016802804494E-5</v>
      </c>
      <c r="P18" s="58">
        <v>614</v>
      </c>
      <c r="Q18" s="16">
        <v>1.9943868191810401</v>
      </c>
      <c r="R18" s="17">
        <v>3.9490925187735098E-6</v>
      </c>
      <c r="S18" s="58">
        <v>681</v>
      </c>
      <c r="T18" s="16">
        <v>4.0676563168303401</v>
      </c>
      <c r="U18" s="17">
        <v>5.4939635063533404E-9</v>
      </c>
      <c r="V18" s="58">
        <v>199</v>
      </c>
      <c r="W18" s="16">
        <v>4.9297319963606201</v>
      </c>
      <c r="X18" s="17">
        <v>1.4867598707724E-8</v>
      </c>
      <c r="Y18" s="59">
        <v>168</v>
      </c>
      <c r="AG18" s="1"/>
      <c r="AH18" s="1"/>
    </row>
    <row r="19" spans="1:34" customFormat="1" x14ac:dyDescent="0.2">
      <c r="A19" s="15" t="s">
        <v>25</v>
      </c>
      <c r="B19" s="16">
        <v>1</v>
      </c>
      <c r="C19" s="57" t="s">
        <v>87</v>
      </c>
      <c r="D19" s="71">
        <v>369</v>
      </c>
      <c r="E19" s="54">
        <v>1.0216679325224101</v>
      </c>
      <c r="F19" s="17">
        <v>0.875547033049632</v>
      </c>
      <c r="G19" s="58">
        <v>417</v>
      </c>
      <c r="H19" s="16">
        <v>3.81483807934698</v>
      </c>
      <c r="I19" s="17">
        <v>2.06271885105913E-5</v>
      </c>
      <c r="J19" s="58">
        <v>72</v>
      </c>
      <c r="K19" s="16">
        <v>2.1798652507753302</v>
      </c>
      <c r="L19" s="17">
        <v>8.5532819915759006E-3</v>
      </c>
      <c r="M19" s="58">
        <v>83</v>
      </c>
      <c r="N19" s="16">
        <v>1.5079669153981901</v>
      </c>
      <c r="O19" s="17">
        <v>5.3711621867280597E-3</v>
      </c>
      <c r="P19" s="58">
        <v>570</v>
      </c>
      <c r="Q19" s="16">
        <v>1.53007446842474</v>
      </c>
      <c r="R19" s="17">
        <v>1.3012705851440699E-3</v>
      </c>
      <c r="S19" s="58">
        <v>470</v>
      </c>
      <c r="T19" s="16">
        <v>5.0161046003814498</v>
      </c>
      <c r="U19" s="17">
        <v>6.9722005946459805E-14</v>
      </c>
      <c r="V19" s="58">
        <v>338</v>
      </c>
      <c r="W19" s="16">
        <v>4.61155613583405</v>
      </c>
      <c r="X19" s="17">
        <v>4.8583359557596901E-13</v>
      </c>
      <c r="Y19" s="59">
        <v>361</v>
      </c>
      <c r="AG19" s="1"/>
      <c r="AH19" s="1"/>
    </row>
    <row r="20" spans="1:34" customFormat="1" x14ac:dyDescent="0.2">
      <c r="A20" s="15" t="s">
        <v>26</v>
      </c>
      <c r="B20" s="16">
        <v>1</v>
      </c>
      <c r="C20" s="57" t="s">
        <v>87</v>
      </c>
      <c r="D20" s="71">
        <v>871</v>
      </c>
      <c r="E20" s="54">
        <v>1.2393360267776301</v>
      </c>
      <c r="F20" s="17">
        <v>0.110669264455792</v>
      </c>
      <c r="G20" s="58">
        <v>859</v>
      </c>
      <c r="H20" s="16" t="s">
        <v>30</v>
      </c>
      <c r="I20" s="19" t="s">
        <v>30</v>
      </c>
      <c r="J20" s="58">
        <v>24</v>
      </c>
      <c r="K20" s="16">
        <v>3.0645571113385301</v>
      </c>
      <c r="L20" s="17">
        <v>1.38212469417449E-2</v>
      </c>
      <c r="M20" s="58">
        <v>58</v>
      </c>
      <c r="N20" s="16">
        <v>1.8364661513968801</v>
      </c>
      <c r="O20" s="17">
        <v>0.101999433025873</v>
      </c>
      <c r="P20" s="58">
        <v>94</v>
      </c>
      <c r="Q20" s="16">
        <v>2.5435634255792299</v>
      </c>
      <c r="R20" s="17">
        <v>1.67795592852826E-3</v>
      </c>
      <c r="S20" s="58">
        <v>93</v>
      </c>
      <c r="T20" s="16" t="s">
        <v>30</v>
      </c>
      <c r="U20" s="19" t="s">
        <v>30</v>
      </c>
      <c r="V20" s="58">
        <v>28</v>
      </c>
      <c r="W20" s="16" t="s">
        <v>30</v>
      </c>
      <c r="X20" s="19" t="s">
        <v>30</v>
      </c>
      <c r="Y20" s="59">
        <v>37</v>
      </c>
      <c r="AG20" s="1"/>
      <c r="AH20" s="1"/>
    </row>
    <row r="21" spans="1:34" customFormat="1" x14ac:dyDescent="0.2">
      <c r="A21" s="15" t="s">
        <v>27</v>
      </c>
      <c r="B21" s="16">
        <v>1</v>
      </c>
      <c r="C21" s="57" t="s">
        <v>87</v>
      </c>
      <c r="D21" s="71">
        <v>240</v>
      </c>
      <c r="E21" s="54">
        <v>1.2320914255622299</v>
      </c>
      <c r="F21" s="17">
        <v>0.24099072079252701</v>
      </c>
      <c r="G21" s="58">
        <v>333</v>
      </c>
      <c r="H21" s="16">
        <v>5.0313290514832598</v>
      </c>
      <c r="I21" s="17">
        <v>4.9173758301468396E-4</v>
      </c>
      <c r="J21" s="58">
        <v>39</v>
      </c>
      <c r="K21" s="16">
        <v>2.9609335476974601</v>
      </c>
      <c r="L21" s="17">
        <v>5.6397253746083304E-3</v>
      </c>
      <c r="M21" s="58">
        <v>45</v>
      </c>
      <c r="N21" s="16">
        <v>1.59561375650825</v>
      </c>
      <c r="O21" s="17">
        <v>1.0825917807906199E-2</v>
      </c>
      <c r="P21" s="58">
        <v>351</v>
      </c>
      <c r="Q21" s="16">
        <v>2.2055218289324099</v>
      </c>
      <c r="R21" s="17">
        <v>8.5685579265470894E-5</v>
      </c>
      <c r="S21" s="58">
        <v>448</v>
      </c>
      <c r="T21" s="16">
        <v>5.2201295138831796</v>
      </c>
      <c r="U21" s="17">
        <v>5.6566396011703504E-10</v>
      </c>
      <c r="V21" s="58">
        <v>332</v>
      </c>
      <c r="W21" s="16">
        <v>6.0806182351081297</v>
      </c>
      <c r="X21" s="17">
        <v>9.7666985610089796E-11</v>
      </c>
      <c r="Y21" s="59">
        <v>305</v>
      </c>
      <c r="AG21" s="1"/>
      <c r="AH21" s="1"/>
    </row>
    <row r="22" spans="1:34" customFormat="1" x14ac:dyDescent="0.2">
      <c r="A22" s="15" t="s">
        <v>28</v>
      </c>
      <c r="B22" s="16">
        <v>1</v>
      </c>
      <c r="C22" s="57" t="s">
        <v>87</v>
      </c>
      <c r="D22" s="71">
        <v>146</v>
      </c>
      <c r="E22" s="54">
        <v>1.50535805347962</v>
      </c>
      <c r="F22" s="17">
        <v>0.113923105762904</v>
      </c>
      <c r="G22" s="58">
        <v>162</v>
      </c>
      <c r="H22" s="16" t="s">
        <v>30</v>
      </c>
      <c r="I22" s="19" t="s">
        <v>30</v>
      </c>
      <c r="J22" s="58">
        <v>15</v>
      </c>
      <c r="K22" s="16" t="s">
        <v>30</v>
      </c>
      <c r="L22" s="19" t="s">
        <v>30</v>
      </c>
      <c r="M22" s="58">
        <v>13</v>
      </c>
      <c r="N22" s="16">
        <v>3.6207652482892301</v>
      </c>
      <c r="O22" s="17">
        <v>2.12250164155492E-6</v>
      </c>
      <c r="P22" s="58">
        <v>384</v>
      </c>
      <c r="Q22" s="16">
        <v>2.1704841411161602</v>
      </c>
      <c r="R22" s="17">
        <v>1.55182407317533E-3</v>
      </c>
      <c r="S22" s="58">
        <v>392</v>
      </c>
      <c r="T22" s="16">
        <v>6.6880610797901303</v>
      </c>
      <c r="U22" s="17">
        <v>1.41133771336399E-11</v>
      </c>
      <c r="V22" s="58">
        <v>416</v>
      </c>
      <c r="W22" s="16">
        <v>8.4266359015527392</v>
      </c>
      <c r="X22" s="17">
        <v>4.47342163312214E-11</v>
      </c>
      <c r="Y22" s="59">
        <v>514</v>
      </c>
      <c r="AG22" s="1"/>
      <c r="AH22" s="1"/>
    </row>
    <row r="23" spans="1:34" customFormat="1" x14ac:dyDescent="0.2">
      <c r="A23" s="15" t="s">
        <v>29</v>
      </c>
      <c r="B23" s="16">
        <v>1</v>
      </c>
      <c r="C23" s="57" t="s">
        <v>87</v>
      </c>
      <c r="D23" s="71">
        <v>536</v>
      </c>
      <c r="E23" s="54">
        <v>0.85091476754149498</v>
      </c>
      <c r="F23" s="17">
        <v>0.31565777424658398</v>
      </c>
      <c r="G23" s="58">
        <v>585</v>
      </c>
      <c r="H23" s="16">
        <v>2.3716405356788499</v>
      </c>
      <c r="I23" s="17">
        <v>0.10710589652804001</v>
      </c>
      <c r="J23" s="58">
        <v>32</v>
      </c>
      <c r="K23" s="16">
        <v>3.02426785129405</v>
      </c>
      <c r="L23" s="17">
        <v>1.50361240294337E-2</v>
      </c>
      <c r="M23" s="58">
        <v>43</v>
      </c>
      <c r="N23" s="16">
        <v>1.4012103885382201</v>
      </c>
      <c r="O23" s="17">
        <v>1.26278508321809E-2</v>
      </c>
      <c r="P23" s="58">
        <v>337</v>
      </c>
      <c r="Q23" s="16">
        <v>1.4315575262815401</v>
      </c>
      <c r="R23" s="17">
        <v>4.2000174091487298E-2</v>
      </c>
      <c r="S23" s="58">
        <v>366</v>
      </c>
      <c r="T23" s="16">
        <v>3.4902522155039102</v>
      </c>
      <c r="U23" s="17">
        <v>1.82306956553191E-6</v>
      </c>
      <c r="V23" s="58">
        <v>100</v>
      </c>
      <c r="W23" s="16">
        <v>5.0696807130309596</v>
      </c>
      <c r="X23" s="17">
        <v>1.09507442458412E-5</v>
      </c>
      <c r="Y23" s="59">
        <v>95</v>
      </c>
      <c r="AG23" s="1"/>
      <c r="AH23" s="1"/>
    </row>
    <row r="24" spans="1:34" customFormat="1" x14ac:dyDescent="0.2">
      <c r="A24" s="15" t="s">
        <v>31</v>
      </c>
      <c r="B24" s="16">
        <v>1</v>
      </c>
      <c r="C24" s="57" t="s">
        <v>87</v>
      </c>
      <c r="D24" s="71">
        <v>258</v>
      </c>
      <c r="E24" s="54">
        <v>1.3621360247968799</v>
      </c>
      <c r="F24" s="17">
        <v>0.144883811353652</v>
      </c>
      <c r="G24" s="58">
        <v>310</v>
      </c>
      <c r="H24" s="16" t="s">
        <v>30</v>
      </c>
      <c r="I24" s="19" t="s">
        <v>30</v>
      </c>
      <c r="J24" s="58">
        <v>23</v>
      </c>
      <c r="K24" s="16">
        <v>8.5684406246205196</v>
      </c>
      <c r="L24" s="17">
        <v>7.5120374631554299E-3</v>
      </c>
      <c r="M24" s="58">
        <v>57</v>
      </c>
      <c r="N24" s="16">
        <v>1.3975430421431501</v>
      </c>
      <c r="O24" s="17">
        <v>4.6104887829763602E-2</v>
      </c>
      <c r="P24" s="58">
        <v>655</v>
      </c>
      <c r="Q24" s="16">
        <v>2.0692301530139399</v>
      </c>
      <c r="R24" s="17">
        <v>6.2251854435757504E-4</v>
      </c>
      <c r="S24" s="58">
        <v>496</v>
      </c>
      <c r="T24" s="16">
        <v>5.2052840955397999</v>
      </c>
      <c r="U24" s="17">
        <v>1.7880323888164199E-9</v>
      </c>
      <c r="V24" s="58">
        <v>354</v>
      </c>
      <c r="W24" s="16">
        <v>5.8629788745038596</v>
      </c>
      <c r="X24" s="17">
        <v>1.04980468762506E-11</v>
      </c>
      <c r="Y24" s="59">
        <v>610</v>
      </c>
      <c r="AG24" s="1"/>
      <c r="AH24" s="1"/>
    </row>
    <row r="25" spans="1:34" customFormat="1" x14ac:dyDescent="0.2">
      <c r="A25" s="15" t="s">
        <v>32</v>
      </c>
      <c r="B25" s="16">
        <v>1</v>
      </c>
      <c r="C25" s="57" t="s">
        <v>87</v>
      </c>
      <c r="D25" s="71">
        <v>328</v>
      </c>
      <c r="E25" s="54">
        <v>1.6336651640644899</v>
      </c>
      <c r="F25" s="17">
        <v>2.65655670190885E-2</v>
      </c>
      <c r="G25" s="58">
        <v>337</v>
      </c>
      <c r="H25" s="16">
        <v>1.94765801018236</v>
      </c>
      <c r="I25" s="17">
        <v>3.41756819484429E-2</v>
      </c>
      <c r="J25" s="58">
        <v>44</v>
      </c>
      <c r="K25" s="16">
        <v>4.0796348311994199</v>
      </c>
      <c r="L25" s="17">
        <v>2.98225230206395E-5</v>
      </c>
      <c r="M25" s="58">
        <v>86</v>
      </c>
      <c r="N25" s="16">
        <v>2.0761240465999999</v>
      </c>
      <c r="O25" s="17">
        <v>2.7175305920645897E-4</v>
      </c>
      <c r="P25" s="58">
        <v>467</v>
      </c>
      <c r="Q25" s="16">
        <v>2.6952683391784902</v>
      </c>
      <c r="R25" s="17">
        <v>4.9783418591964301E-6</v>
      </c>
      <c r="S25" s="58">
        <v>360</v>
      </c>
      <c r="T25" s="16">
        <v>6.1921872246409997</v>
      </c>
      <c r="U25" s="17">
        <v>4.6185277824406499E-14</v>
      </c>
      <c r="V25" s="58">
        <v>326</v>
      </c>
      <c r="W25" s="16">
        <v>9.0162255076463094</v>
      </c>
      <c r="X25" s="17">
        <v>2.2204460492503101E-16</v>
      </c>
      <c r="Y25" s="59">
        <v>372</v>
      </c>
      <c r="AG25" s="1"/>
      <c r="AH25" s="1"/>
    </row>
    <row r="26" spans="1:34" customFormat="1" x14ac:dyDescent="0.2">
      <c r="A26" s="15" t="s">
        <v>33</v>
      </c>
      <c r="B26" s="16">
        <v>1</v>
      </c>
      <c r="C26" s="57" t="s">
        <v>87</v>
      </c>
      <c r="D26" s="71">
        <v>520</v>
      </c>
      <c r="E26" s="54">
        <v>1.3177083867888799</v>
      </c>
      <c r="F26" s="17">
        <v>2.74192445856145E-2</v>
      </c>
      <c r="G26" s="58">
        <v>443</v>
      </c>
      <c r="H26" s="16">
        <v>1.7232394119371199</v>
      </c>
      <c r="I26" s="17">
        <v>4.3561271469495497E-2</v>
      </c>
      <c r="J26" s="58">
        <v>81</v>
      </c>
      <c r="K26" s="16">
        <v>1.9874429063019201</v>
      </c>
      <c r="L26" s="17">
        <v>1.78612794984363E-2</v>
      </c>
      <c r="M26" s="58">
        <v>85</v>
      </c>
      <c r="N26" s="16">
        <v>1.4396381392150599</v>
      </c>
      <c r="O26" s="17">
        <v>2.3004269201604401E-2</v>
      </c>
      <c r="P26" s="58">
        <v>310</v>
      </c>
      <c r="Q26" s="16">
        <v>1.75465356824832</v>
      </c>
      <c r="R26" s="17">
        <v>1.11315331209227E-3</v>
      </c>
      <c r="S26" s="58">
        <v>247</v>
      </c>
      <c r="T26" s="16">
        <v>3.2101900577979299</v>
      </c>
      <c r="U26" s="17">
        <v>3.3155768925929901E-6</v>
      </c>
      <c r="V26" s="58">
        <v>140</v>
      </c>
      <c r="W26" s="16">
        <v>3.6950026320389999</v>
      </c>
      <c r="X26" s="17">
        <v>1.0034334288144801E-5</v>
      </c>
      <c r="Y26" s="59">
        <v>137</v>
      </c>
      <c r="AG26" s="1"/>
      <c r="AH26" s="1"/>
    </row>
    <row r="27" spans="1:34" customFormat="1" x14ac:dyDescent="0.2">
      <c r="A27" s="15" t="s">
        <v>34</v>
      </c>
      <c r="B27" s="16">
        <v>1</v>
      </c>
      <c r="C27" s="57" t="s">
        <v>87</v>
      </c>
      <c r="D27" s="71">
        <v>389</v>
      </c>
      <c r="E27" s="54">
        <v>0.97194300012474</v>
      </c>
      <c r="F27" s="17">
        <v>0.86471304216352496</v>
      </c>
      <c r="G27" s="58">
        <v>461</v>
      </c>
      <c r="H27" s="16" t="s">
        <v>30</v>
      </c>
      <c r="I27" s="19" t="s">
        <v>30</v>
      </c>
      <c r="J27" s="58">
        <v>25</v>
      </c>
      <c r="K27" s="16" t="s">
        <v>30</v>
      </c>
      <c r="L27" s="19" t="s">
        <v>30</v>
      </c>
      <c r="M27" s="58">
        <v>18</v>
      </c>
      <c r="N27" s="16">
        <v>1.74420623914055</v>
      </c>
      <c r="O27" s="17">
        <v>2.3555934178645099E-3</v>
      </c>
      <c r="P27" s="58">
        <v>383</v>
      </c>
      <c r="Q27" s="16">
        <v>1.4931980395906299</v>
      </c>
      <c r="R27" s="17">
        <v>3.7020860622453799E-2</v>
      </c>
      <c r="S27" s="58">
        <v>372</v>
      </c>
      <c r="T27" s="16">
        <v>5.1983728642017901</v>
      </c>
      <c r="U27" s="17">
        <v>8.1162553504654494E-6</v>
      </c>
      <c r="V27" s="58">
        <v>120</v>
      </c>
      <c r="W27" s="16">
        <v>4.0900929043007501</v>
      </c>
      <c r="X27" s="17">
        <v>2.2887124566306499E-4</v>
      </c>
      <c r="Y27" s="59">
        <v>118</v>
      </c>
      <c r="AG27" s="1"/>
      <c r="AH27" s="1"/>
    </row>
    <row r="28" spans="1:34" customFormat="1" x14ac:dyDescent="0.2">
      <c r="A28" s="15" t="s">
        <v>35</v>
      </c>
      <c r="B28" s="16">
        <v>1</v>
      </c>
      <c r="C28" s="57" t="s">
        <v>87</v>
      </c>
      <c r="D28" s="71">
        <v>472</v>
      </c>
      <c r="E28" s="54">
        <v>1.02939313571519</v>
      </c>
      <c r="F28" s="17">
        <v>0.83671541223105805</v>
      </c>
      <c r="G28" s="58">
        <v>526</v>
      </c>
      <c r="H28" s="16">
        <v>2.8222767594569</v>
      </c>
      <c r="I28" s="17">
        <v>8.07384382050658E-3</v>
      </c>
      <c r="J28" s="58">
        <v>44</v>
      </c>
      <c r="K28" s="16">
        <v>1.68714987051378</v>
      </c>
      <c r="L28" s="17">
        <v>0.12545255504590599</v>
      </c>
      <c r="M28" s="58">
        <v>67</v>
      </c>
      <c r="N28" s="16">
        <v>1.6205474723037301</v>
      </c>
      <c r="O28" s="17">
        <v>6.3537041609640398E-4</v>
      </c>
      <c r="P28" s="58">
        <v>363</v>
      </c>
      <c r="Q28" s="16">
        <v>1.1645567776474599</v>
      </c>
      <c r="R28" s="17">
        <v>0.28884240605787598</v>
      </c>
      <c r="S28" s="58">
        <v>387</v>
      </c>
      <c r="T28" s="16">
        <v>7.5933598025377602</v>
      </c>
      <c r="U28" s="17">
        <v>1.6101298072612699E-10</v>
      </c>
      <c r="V28" s="58">
        <v>150</v>
      </c>
      <c r="W28" s="16">
        <v>3.7719413206933798</v>
      </c>
      <c r="X28" s="17">
        <v>2.3297526130505701E-9</v>
      </c>
      <c r="Y28" s="59">
        <v>254</v>
      </c>
      <c r="AG28" s="1"/>
      <c r="AH28" s="1"/>
    </row>
    <row r="29" spans="1:34" customFormat="1" x14ac:dyDescent="0.2">
      <c r="A29" s="15" t="s">
        <v>36</v>
      </c>
      <c r="B29" s="16">
        <v>1</v>
      </c>
      <c r="C29" s="57" t="s">
        <v>87</v>
      </c>
      <c r="D29" s="71">
        <v>125</v>
      </c>
      <c r="E29" s="54">
        <v>1.1314386694455401</v>
      </c>
      <c r="F29" s="17">
        <v>0.61328946170149501</v>
      </c>
      <c r="G29" s="58">
        <v>153</v>
      </c>
      <c r="H29" s="16" t="s">
        <v>30</v>
      </c>
      <c r="I29" s="19" t="s">
        <v>30</v>
      </c>
      <c r="J29" s="58">
        <v>30</v>
      </c>
      <c r="K29" s="16">
        <v>2.3751006049883698</v>
      </c>
      <c r="L29" s="17">
        <v>0.134617452079274</v>
      </c>
      <c r="M29" s="58">
        <v>34</v>
      </c>
      <c r="N29" s="16">
        <v>1.40025652193641</v>
      </c>
      <c r="O29" s="17">
        <v>0.122793273671575</v>
      </c>
      <c r="P29" s="58">
        <v>332</v>
      </c>
      <c r="Q29" s="16">
        <v>2.0333224203740898</v>
      </c>
      <c r="R29" s="17">
        <v>1.80595938692862E-3</v>
      </c>
      <c r="S29" s="58">
        <v>334</v>
      </c>
      <c r="T29" s="16">
        <v>6.4662851319089798</v>
      </c>
      <c r="U29" s="17">
        <v>1.91289206696865E-11</v>
      </c>
      <c r="V29" s="58">
        <v>592</v>
      </c>
      <c r="W29" s="16">
        <v>9.1392164372776694</v>
      </c>
      <c r="X29" s="17">
        <v>1.64757096854373E-13</v>
      </c>
      <c r="Y29" s="59">
        <v>672</v>
      </c>
      <c r="AG29" s="1"/>
      <c r="AH29" s="1"/>
    </row>
    <row r="30" spans="1:34" customFormat="1" x14ac:dyDescent="0.2">
      <c r="A30" s="15" t="s">
        <v>37</v>
      </c>
      <c r="B30" s="16">
        <v>1</v>
      </c>
      <c r="C30" s="57" t="s">
        <v>87</v>
      </c>
      <c r="D30" s="71">
        <v>318</v>
      </c>
      <c r="E30" s="54">
        <v>1.11480355105093</v>
      </c>
      <c r="F30" s="17">
        <v>0.51869047195666695</v>
      </c>
      <c r="G30" s="58">
        <v>319</v>
      </c>
      <c r="H30" s="16" t="s">
        <v>30</v>
      </c>
      <c r="I30" s="19" t="s">
        <v>30</v>
      </c>
      <c r="J30" s="58">
        <v>29</v>
      </c>
      <c r="K30" s="16" t="s">
        <v>30</v>
      </c>
      <c r="L30" s="19" t="s">
        <v>30</v>
      </c>
      <c r="M30" s="58">
        <v>24</v>
      </c>
      <c r="N30" s="16">
        <v>1.8073546930748801</v>
      </c>
      <c r="O30" s="17">
        <v>3.88792905606339E-4</v>
      </c>
      <c r="P30" s="58">
        <v>430</v>
      </c>
      <c r="Q30" s="16">
        <v>1.7286789847395501</v>
      </c>
      <c r="R30" s="17">
        <v>8.79842469265535E-4</v>
      </c>
      <c r="S30" s="58">
        <v>435</v>
      </c>
      <c r="T30" s="16">
        <v>4.2100100871168298</v>
      </c>
      <c r="U30" s="17">
        <v>7.2031208553369197E-8</v>
      </c>
      <c r="V30" s="58">
        <v>159</v>
      </c>
      <c r="W30" s="16">
        <v>4.1929537283545004</v>
      </c>
      <c r="X30" s="17">
        <v>1.2938782223415E-6</v>
      </c>
      <c r="Y30" s="59">
        <v>157</v>
      </c>
      <c r="AG30" s="1"/>
      <c r="AH30" s="1"/>
    </row>
    <row r="31" spans="1:34" customFormat="1" x14ac:dyDescent="0.2">
      <c r="A31" s="15" t="s">
        <v>38</v>
      </c>
      <c r="B31" s="16">
        <v>1</v>
      </c>
      <c r="C31" s="57" t="s">
        <v>87</v>
      </c>
      <c r="D31" s="71">
        <v>671</v>
      </c>
      <c r="E31" s="54">
        <v>0.97683198900812895</v>
      </c>
      <c r="F31" s="17">
        <v>0.84016984319907795</v>
      </c>
      <c r="G31" s="58">
        <v>783</v>
      </c>
      <c r="H31" s="16">
        <v>6.5188665402053196</v>
      </c>
      <c r="I31" s="17">
        <v>4.1883217176996702E-4</v>
      </c>
      <c r="J31" s="58">
        <v>37</v>
      </c>
      <c r="K31" s="16" t="s">
        <v>30</v>
      </c>
      <c r="L31" s="19" t="s">
        <v>30</v>
      </c>
      <c r="M31" s="58">
        <v>30</v>
      </c>
      <c r="N31" s="16">
        <v>2.1776180543419699</v>
      </c>
      <c r="O31" s="17">
        <v>1.04355437832626E-3</v>
      </c>
      <c r="P31" s="58">
        <v>140</v>
      </c>
      <c r="Q31" s="16">
        <v>3.5272859207438798</v>
      </c>
      <c r="R31" s="17">
        <v>7.3421714064103604E-7</v>
      </c>
      <c r="S31" s="58">
        <v>218</v>
      </c>
      <c r="T31" s="16">
        <v>65.047792750919797</v>
      </c>
      <c r="U31" s="17">
        <v>0.70621502412840098</v>
      </c>
      <c r="V31" s="58">
        <v>54</v>
      </c>
      <c r="W31" s="16">
        <v>12.1051959425156</v>
      </c>
      <c r="X31" s="17">
        <v>2.6537468517129299E-2</v>
      </c>
      <c r="Y31" s="59">
        <v>63</v>
      </c>
      <c r="AG31" s="1"/>
      <c r="AH31" s="1"/>
    </row>
    <row r="32" spans="1:34" customFormat="1" x14ac:dyDescent="0.2">
      <c r="A32" s="15"/>
      <c r="C32" s="60"/>
      <c r="D32" s="115"/>
      <c r="E32" s="1"/>
      <c r="F32" s="17"/>
      <c r="G32" s="73"/>
      <c r="I32" s="17"/>
      <c r="J32" s="73"/>
      <c r="L32" s="17"/>
      <c r="M32" s="73"/>
      <c r="O32" s="17"/>
      <c r="P32" s="73"/>
      <c r="R32" s="17"/>
      <c r="S32" s="73"/>
      <c r="U32" s="17"/>
      <c r="V32" s="73"/>
      <c r="X32" s="17"/>
      <c r="Y32" s="74"/>
      <c r="AG32" s="1"/>
      <c r="AH32" s="1"/>
    </row>
    <row r="33" spans="1:34" customFormat="1" x14ac:dyDescent="0.2">
      <c r="A33" s="14" t="s">
        <v>39</v>
      </c>
      <c r="C33" s="60"/>
      <c r="D33" s="115"/>
      <c r="E33" s="1"/>
      <c r="F33" s="17"/>
      <c r="G33" s="73"/>
      <c r="I33" s="17"/>
      <c r="J33" s="73"/>
      <c r="L33" s="17"/>
      <c r="M33" s="73"/>
      <c r="O33" s="17"/>
      <c r="P33" s="73"/>
      <c r="R33" s="17"/>
      <c r="S33" s="73"/>
      <c r="U33" s="17"/>
      <c r="V33" s="73"/>
      <c r="X33" s="17"/>
      <c r="Y33" s="74"/>
      <c r="AG33" s="1"/>
      <c r="AH33" s="1"/>
    </row>
    <row r="34" spans="1:34" customFormat="1" x14ac:dyDescent="0.2">
      <c r="A34" s="15" t="s">
        <v>40</v>
      </c>
      <c r="B34" s="16">
        <v>1</v>
      </c>
      <c r="C34" s="57" t="s">
        <v>87</v>
      </c>
      <c r="D34" s="71">
        <v>393</v>
      </c>
      <c r="E34" s="54">
        <v>1.6704557292428199</v>
      </c>
      <c r="F34" s="17">
        <v>2.2933606603472399E-3</v>
      </c>
      <c r="G34" s="58">
        <v>378</v>
      </c>
      <c r="H34" s="16" t="s">
        <v>30</v>
      </c>
      <c r="I34" s="19" t="s">
        <v>30</v>
      </c>
      <c r="J34" s="58">
        <v>30</v>
      </c>
      <c r="K34" s="16">
        <v>9.2577344446023293</v>
      </c>
      <c r="L34" s="17">
        <v>2.5022756569881299E-4</v>
      </c>
      <c r="M34" s="58">
        <v>33</v>
      </c>
      <c r="N34" s="16">
        <v>2.0768501185061101</v>
      </c>
      <c r="O34" s="17">
        <v>1.66064225268769E-5</v>
      </c>
      <c r="P34" s="58">
        <v>428</v>
      </c>
      <c r="Q34" s="16">
        <v>2.8986823047552499</v>
      </c>
      <c r="R34" s="17">
        <v>6.1647864590952405E-10</v>
      </c>
      <c r="S34" s="58">
        <v>387</v>
      </c>
      <c r="T34" s="16">
        <v>4.3559748245373404</v>
      </c>
      <c r="U34" s="17">
        <v>2.2253093145963001E-8</v>
      </c>
      <c r="V34" s="58">
        <v>196</v>
      </c>
      <c r="W34" s="16">
        <v>6.9181945894509997</v>
      </c>
      <c r="X34" s="17">
        <v>8.7463369879969802E-13</v>
      </c>
      <c r="Y34" s="59">
        <v>240</v>
      </c>
      <c r="AG34" s="1"/>
      <c r="AH34" s="1"/>
    </row>
    <row r="35" spans="1:34" customFormat="1" x14ac:dyDescent="0.2">
      <c r="A35" s="15" t="s">
        <v>41</v>
      </c>
      <c r="B35" s="16">
        <v>1</v>
      </c>
      <c r="C35" s="57" t="s">
        <v>87</v>
      </c>
      <c r="D35" s="71">
        <v>354</v>
      </c>
      <c r="E35" s="54">
        <v>1.45420579138769</v>
      </c>
      <c r="F35" s="17">
        <v>5.3752326376796097E-2</v>
      </c>
      <c r="G35" s="58">
        <v>440</v>
      </c>
      <c r="H35" s="16">
        <v>4.7726810679032399</v>
      </c>
      <c r="I35" s="17">
        <v>2.51244023139474E-5</v>
      </c>
      <c r="J35" s="58">
        <v>66</v>
      </c>
      <c r="K35" s="16">
        <v>3.5595161274465399</v>
      </c>
      <c r="L35" s="17">
        <v>2.9283896954002101E-6</v>
      </c>
      <c r="M35" s="58">
        <v>110</v>
      </c>
      <c r="N35" s="16">
        <v>2.5057213420419302</v>
      </c>
      <c r="O35" s="17">
        <v>4.1311293997736698E-4</v>
      </c>
      <c r="P35" s="58">
        <v>191</v>
      </c>
      <c r="Q35" s="16">
        <v>2.9864073250677898</v>
      </c>
      <c r="R35" s="17">
        <v>2.9767254450252502E-6</v>
      </c>
      <c r="S35" s="58">
        <v>224</v>
      </c>
      <c r="T35" s="16">
        <v>8.4480639287878105</v>
      </c>
      <c r="U35" s="17">
        <v>4.33852953563019E-12</v>
      </c>
      <c r="V35" s="58">
        <v>159</v>
      </c>
      <c r="W35" s="16">
        <v>7.5263675342093999</v>
      </c>
      <c r="X35" s="17">
        <v>2.19533280443329E-10</v>
      </c>
      <c r="Y35" s="59">
        <v>215</v>
      </c>
      <c r="AG35" s="1"/>
      <c r="AH35" s="1"/>
    </row>
    <row r="36" spans="1:34" customFormat="1" x14ac:dyDescent="0.2">
      <c r="A36" s="15" t="s">
        <v>42</v>
      </c>
      <c r="B36" s="16">
        <v>1</v>
      </c>
      <c r="C36" s="57" t="s">
        <v>87</v>
      </c>
      <c r="D36" s="71">
        <v>200</v>
      </c>
      <c r="E36" s="54">
        <v>1.03088350181604</v>
      </c>
      <c r="F36" s="17">
        <v>0.90206038747119499</v>
      </c>
      <c r="G36" s="58">
        <v>235</v>
      </c>
      <c r="H36" s="16">
        <v>7.2882194706135497</v>
      </c>
      <c r="I36" s="17">
        <v>1.97488887709874E-6</v>
      </c>
      <c r="J36" s="58">
        <v>58</v>
      </c>
      <c r="K36" s="16">
        <v>2.37096843673155</v>
      </c>
      <c r="L36" s="17">
        <v>8.9739050665704808E-3</v>
      </c>
      <c r="M36" s="58">
        <v>98</v>
      </c>
      <c r="N36" s="16">
        <v>1.2802778022477299</v>
      </c>
      <c r="O36" s="17">
        <v>0.39241384235742199</v>
      </c>
      <c r="P36" s="58">
        <v>177</v>
      </c>
      <c r="Q36" s="16">
        <v>1.6384909057364601</v>
      </c>
      <c r="R36" s="17">
        <v>6.7852776659216699E-2</v>
      </c>
      <c r="S36" s="58">
        <v>211</v>
      </c>
      <c r="T36" s="16">
        <v>3.7422085904107401</v>
      </c>
      <c r="U36" s="17">
        <v>4.2423692014681402E-5</v>
      </c>
      <c r="V36" s="58">
        <v>167</v>
      </c>
      <c r="W36" s="16">
        <v>4.1776958036965004</v>
      </c>
      <c r="X36" s="17">
        <v>1.52293626103361E-5</v>
      </c>
      <c r="Y36" s="59">
        <v>278</v>
      </c>
      <c r="AG36" s="1"/>
      <c r="AH36" s="1"/>
    </row>
    <row r="37" spans="1:34" customFormat="1" x14ac:dyDescent="0.2">
      <c r="A37" s="15" t="s">
        <v>43</v>
      </c>
      <c r="B37" s="16">
        <v>1</v>
      </c>
      <c r="C37" s="57" t="s">
        <v>87</v>
      </c>
      <c r="D37" s="71">
        <v>554</v>
      </c>
      <c r="E37" s="54">
        <v>1.4343989255976799</v>
      </c>
      <c r="F37" s="17">
        <v>5.3488651887408499E-2</v>
      </c>
      <c r="G37" s="58">
        <v>675</v>
      </c>
      <c r="H37" s="16">
        <v>4.8468691099445298</v>
      </c>
      <c r="I37" s="17">
        <v>1.2264070946566E-5</v>
      </c>
      <c r="J37" s="58">
        <v>124</v>
      </c>
      <c r="K37" s="16">
        <v>3.52212530957308</v>
      </c>
      <c r="L37" s="17">
        <v>1.42011463233338E-6</v>
      </c>
      <c r="M37" s="58">
        <v>208</v>
      </c>
      <c r="N37" s="16">
        <v>2.4576285331632302</v>
      </c>
      <c r="O37" s="17">
        <v>3.1839054733851001E-4</v>
      </c>
      <c r="P37" s="58">
        <v>368</v>
      </c>
      <c r="Q37" s="16">
        <v>2.9334978082445202</v>
      </c>
      <c r="R37" s="17">
        <v>1.7855755987117299E-6</v>
      </c>
      <c r="S37" s="58">
        <v>435</v>
      </c>
      <c r="T37" s="16">
        <v>8.1962941004082204</v>
      </c>
      <c r="U37" s="17">
        <v>1.2589929099249299E-12</v>
      </c>
      <c r="V37" s="58">
        <v>326</v>
      </c>
      <c r="W37" s="16">
        <v>7.3980912073890703</v>
      </c>
      <c r="X37" s="17">
        <v>4.6306958267905397E-11</v>
      </c>
      <c r="Y37" s="59">
        <v>493</v>
      </c>
      <c r="AG37" s="1"/>
      <c r="AH37" s="1"/>
    </row>
    <row r="38" spans="1:34" customFormat="1" x14ac:dyDescent="0.2">
      <c r="A38" s="20"/>
      <c r="C38" s="60"/>
      <c r="D38" s="1"/>
      <c r="E38" s="1"/>
      <c r="F38" s="17"/>
      <c r="I38" s="17"/>
      <c r="L38" s="17"/>
      <c r="O38" s="17"/>
      <c r="R38" s="17"/>
      <c r="U38" s="17"/>
      <c r="X38" s="17"/>
      <c r="Y38" s="13"/>
      <c r="AG38" s="1"/>
      <c r="AH38" s="1"/>
    </row>
    <row r="39" spans="1:34" customFormat="1" x14ac:dyDescent="0.2">
      <c r="A39" s="14" t="s">
        <v>44</v>
      </c>
      <c r="B39" s="64">
        <v>1</v>
      </c>
      <c r="C39" s="213"/>
      <c r="D39" s="219">
        <v>12446</v>
      </c>
      <c r="E39" s="64">
        <v>1.1413388907034501</v>
      </c>
      <c r="F39" s="125">
        <v>5.8493933423609E-5</v>
      </c>
      <c r="G39" s="218">
        <v>13506</v>
      </c>
      <c r="H39" s="64">
        <v>2.7644904241427501</v>
      </c>
      <c r="I39" s="125">
        <v>0</v>
      </c>
      <c r="J39" s="218">
        <v>1210</v>
      </c>
      <c r="K39" s="64">
        <v>2.7687150521634498</v>
      </c>
      <c r="L39" s="125">
        <v>0</v>
      </c>
      <c r="M39" s="218">
        <v>1561</v>
      </c>
      <c r="N39" s="64">
        <v>1.5638298261194801</v>
      </c>
      <c r="O39" s="125">
        <v>0</v>
      </c>
      <c r="P39" s="218">
        <v>10067</v>
      </c>
      <c r="Q39" s="64">
        <v>1.68522088102717</v>
      </c>
      <c r="R39" s="125">
        <v>0</v>
      </c>
      <c r="S39" s="218">
        <v>10509</v>
      </c>
      <c r="T39" s="64">
        <v>4.2747045602990603</v>
      </c>
      <c r="U39" s="125">
        <v>0</v>
      </c>
      <c r="V39" s="218">
        <v>5317</v>
      </c>
      <c r="W39" s="64">
        <v>4.8327509396101496</v>
      </c>
      <c r="X39" s="125">
        <v>0</v>
      </c>
      <c r="Y39" s="59">
        <v>6412</v>
      </c>
      <c r="AG39" s="1"/>
      <c r="AH39" s="1"/>
    </row>
    <row r="40" spans="1:34" customFormat="1" x14ac:dyDescent="0.2">
      <c r="A40" s="31"/>
      <c r="B40" s="122"/>
      <c r="C40" s="214"/>
      <c r="D40" s="121"/>
      <c r="E40" s="120"/>
      <c r="F40" s="223"/>
      <c r="G40" s="123"/>
      <c r="H40" s="122"/>
      <c r="I40" s="223"/>
      <c r="J40" s="123"/>
      <c r="K40" s="122"/>
      <c r="L40" s="223"/>
      <c r="M40" s="123"/>
      <c r="N40" s="122"/>
      <c r="O40" s="223"/>
      <c r="P40" s="123"/>
      <c r="Q40" s="122"/>
      <c r="R40" s="223"/>
      <c r="S40" s="123"/>
      <c r="T40" s="122"/>
      <c r="U40" s="223"/>
      <c r="V40" s="123"/>
      <c r="W40" s="122"/>
      <c r="X40" s="223"/>
      <c r="Y40" s="124"/>
      <c r="AG40" s="1"/>
      <c r="AH40" s="1"/>
    </row>
    <row r="41" spans="1:34" customFormat="1" x14ac:dyDescent="0.2">
      <c r="A41" s="25" t="s">
        <v>45</v>
      </c>
      <c r="B41" s="7"/>
      <c r="C41" s="65"/>
      <c r="D41" s="116"/>
      <c r="E41" s="6"/>
      <c r="F41" s="125"/>
      <c r="G41" s="76"/>
      <c r="H41" s="7"/>
      <c r="I41" s="125"/>
      <c r="J41" s="76"/>
      <c r="K41" s="7"/>
      <c r="L41" s="125"/>
      <c r="M41" s="76"/>
      <c r="N41" s="7"/>
      <c r="O41" s="125"/>
      <c r="P41" s="76"/>
      <c r="Q41" s="7"/>
      <c r="R41" s="125"/>
      <c r="S41" s="76"/>
      <c r="T41" s="7"/>
      <c r="U41" s="125"/>
      <c r="V41" s="76"/>
      <c r="W41" s="7"/>
      <c r="X41" s="125"/>
      <c r="Y41" s="74"/>
      <c r="AG41" s="1"/>
      <c r="AH41" s="1"/>
    </row>
    <row r="42" spans="1:34" customFormat="1" ht="12.75" customHeight="1" x14ac:dyDescent="0.2">
      <c r="A42" s="15" t="s">
        <v>68</v>
      </c>
      <c r="B42" s="27">
        <v>1</v>
      </c>
      <c r="C42" s="213" t="s">
        <v>87</v>
      </c>
      <c r="D42" s="219">
        <v>89</v>
      </c>
      <c r="E42" s="64">
        <v>1.15125411329672</v>
      </c>
      <c r="F42" s="125">
        <v>0.64610685732345197</v>
      </c>
      <c r="G42" s="218">
        <v>145</v>
      </c>
      <c r="H42" s="27" t="s">
        <v>30</v>
      </c>
      <c r="I42" s="233" t="s">
        <v>30</v>
      </c>
      <c r="J42" s="218">
        <v>10</v>
      </c>
      <c r="K42" s="27" t="s">
        <v>30</v>
      </c>
      <c r="L42" s="233" t="s">
        <v>30</v>
      </c>
      <c r="M42" s="218">
        <v>18</v>
      </c>
      <c r="N42" s="27">
        <v>1.30226797280155</v>
      </c>
      <c r="O42" s="125">
        <v>0.35490745057541001</v>
      </c>
      <c r="P42" s="218">
        <v>384</v>
      </c>
      <c r="Q42" s="27">
        <v>1.12924316809655</v>
      </c>
      <c r="R42" s="125">
        <v>0.66029134822042301</v>
      </c>
      <c r="S42" s="218">
        <v>500</v>
      </c>
      <c r="T42" s="27">
        <v>2.6286336403247201</v>
      </c>
      <c r="U42" s="125">
        <v>4.8154864165674801E-3</v>
      </c>
      <c r="V42" s="218">
        <v>239</v>
      </c>
      <c r="W42" s="27">
        <v>2.0201332541312498</v>
      </c>
      <c r="X42" s="125">
        <v>3.5404566512107702E-2</v>
      </c>
      <c r="Y42" s="59">
        <v>392</v>
      </c>
      <c r="AG42" s="1"/>
      <c r="AH42" s="1"/>
    </row>
    <row r="43" spans="1:34" customFormat="1" ht="12.75" customHeight="1" x14ac:dyDescent="0.2">
      <c r="A43" s="26" t="s">
        <v>316</v>
      </c>
      <c r="B43" s="117">
        <v>1</v>
      </c>
      <c r="C43" s="61" t="s">
        <v>87</v>
      </c>
      <c r="D43" s="62">
        <v>204</v>
      </c>
      <c r="E43" s="22">
        <v>1.67141344735691</v>
      </c>
      <c r="F43" s="23">
        <v>1.3382695840748599E-2</v>
      </c>
      <c r="G43" s="75">
        <v>502</v>
      </c>
      <c r="H43" s="117" t="s">
        <v>30</v>
      </c>
      <c r="I43" s="126" t="s">
        <v>30</v>
      </c>
      <c r="J43" s="75">
        <v>6</v>
      </c>
      <c r="K43" s="117" t="s">
        <v>30</v>
      </c>
      <c r="L43" s="126" t="s">
        <v>30</v>
      </c>
      <c r="M43" s="75">
        <v>9</v>
      </c>
      <c r="N43" s="117">
        <v>1.8357915453289499</v>
      </c>
      <c r="O43" s="23">
        <v>2.31735184634527E-2</v>
      </c>
      <c r="P43" s="75">
        <v>104</v>
      </c>
      <c r="Q43" s="117">
        <v>2.30582308891469</v>
      </c>
      <c r="R43" s="23">
        <v>1.4481218070017101E-5</v>
      </c>
      <c r="S43" s="75">
        <v>294</v>
      </c>
      <c r="T43" s="117" t="s">
        <v>30</v>
      </c>
      <c r="U43" s="126" t="s">
        <v>30</v>
      </c>
      <c r="V43" s="75">
        <v>19</v>
      </c>
      <c r="W43" s="117" t="s">
        <v>30</v>
      </c>
      <c r="X43" s="23" t="s">
        <v>30</v>
      </c>
      <c r="Y43" s="66">
        <v>25</v>
      </c>
      <c r="AG43" s="1"/>
      <c r="AH43" s="1"/>
    </row>
    <row r="44" spans="1:34" customFormat="1" ht="101.25" customHeight="1" x14ac:dyDescent="0.2">
      <c r="A44" s="252" t="s">
        <v>47</v>
      </c>
      <c r="B44" s="252"/>
      <c r="C44" s="252"/>
      <c r="D44" s="252"/>
      <c r="E44" s="252"/>
      <c r="F44" s="252"/>
      <c r="G44" s="252"/>
      <c r="H44" s="252"/>
      <c r="I44" s="252"/>
      <c r="J44" s="252"/>
      <c r="K44" s="252"/>
      <c r="L44" s="252"/>
      <c r="M44" s="252"/>
      <c r="N44" s="252"/>
      <c r="O44" s="252"/>
      <c r="P44" s="252"/>
      <c r="Q44" s="1"/>
      <c r="R44" s="1"/>
      <c r="S44" s="1"/>
      <c r="T44" s="1"/>
      <c r="U44" s="1"/>
      <c r="V44" s="1"/>
      <c r="W44" s="1"/>
      <c r="AG44" s="1"/>
      <c r="AH44" s="1"/>
    </row>
    <row r="45" spans="1:34" customFormat="1" ht="117.75" customHeight="1" x14ac:dyDescent="0.2">
      <c r="A45" s="252" t="s">
        <v>317</v>
      </c>
      <c r="B45" s="252"/>
      <c r="C45" s="252"/>
      <c r="D45" s="252"/>
      <c r="E45" s="252"/>
      <c r="F45" s="252"/>
      <c r="G45" s="252"/>
      <c r="H45" s="252"/>
      <c r="I45" s="252"/>
      <c r="J45" s="252"/>
      <c r="K45" s="252"/>
      <c r="L45" s="252"/>
      <c r="M45" s="252"/>
      <c r="N45" s="252"/>
      <c r="O45" s="252"/>
      <c r="P45" s="252"/>
      <c r="Q45" s="1"/>
      <c r="R45" s="1"/>
      <c r="S45" s="1"/>
      <c r="T45" s="1"/>
      <c r="U45" s="1"/>
      <c r="V45" s="1"/>
      <c r="W45" s="1"/>
      <c r="AG45" s="1"/>
      <c r="AH45" s="1"/>
    </row>
    <row r="46" spans="1:34" customFormat="1" x14ac:dyDescent="0.2">
      <c r="A46" s="52" t="s">
        <v>117</v>
      </c>
      <c r="B46" s="11"/>
      <c r="C46" s="77"/>
      <c r="D46" s="11"/>
      <c r="E46" s="11"/>
      <c r="F46" s="11"/>
      <c r="G46" s="11"/>
      <c r="H46" s="11"/>
      <c r="I46" s="11"/>
      <c r="J46" s="11"/>
      <c r="K46" s="11"/>
      <c r="L46" s="11"/>
      <c r="M46" s="11"/>
      <c r="N46" s="1"/>
      <c r="O46" s="1"/>
      <c r="P46" s="1"/>
      <c r="Q46" s="1"/>
      <c r="R46" s="1"/>
      <c r="S46" s="1"/>
      <c r="T46" s="1"/>
      <c r="U46" s="1"/>
      <c r="V46" s="1"/>
      <c r="W46" s="1"/>
      <c r="AG46" s="1"/>
      <c r="AH46" s="1"/>
    </row>
    <row r="47" spans="1:34" customFormat="1" ht="12.75" customHeight="1" x14ac:dyDescent="0.2">
      <c r="A47" s="52" t="s">
        <v>48</v>
      </c>
      <c r="B47" s="118"/>
      <c r="C47" s="79"/>
      <c r="D47" s="119"/>
      <c r="E47" s="119"/>
      <c r="F47" s="119"/>
      <c r="G47" s="119"/>
      <c r="H47" s="119"/>
      <c r="I47" s="119"/>
      <c r="J47" s="119"/>
      <c r="K47" s="119"/>
      <c r="L47" s="119"/>
      <c r="M47" s="119"/>
      <c r="N47" s="119"/>
      <c r="O47" s="119"/>
      <c r="P47" s="119"/>
      <c r="Q47" s="1"/>
      <c r="R47" s="1"/>
      <c r="S47" s="1"/>
      <c r="T47" s="1"/>
      <c r="U47" s="1"/>
      <c r="V47" s="1"/>
      <c r="W47" s="1"/>
      <c r="AG47" s="1"/>
      <c r="AH47" s="1"/>
    </row>
    <row r="48" spans="1:34" customFormat="1" x14ac:dyDescent="0.2">
      <c r="A48" s="1"/>
      <c r="B48" s="1"/>
      <c r="C48" s="60"/>
      <c r="D48" s="1"/>
      <c r="E48" s="1"/>
      <c r="F48" s="1"/>
      <c r="G48" s="1"/>
      <c r="H48" s="1"/>
      <c r="I48" s="1"/>
      <c r="J48" s="1"/>
      <c r="K48" s="1"/>
      <c r="L48" s="1"/>
      <c r="M48" s="1"/>
      <c r="N48" s="1"/>
      <c r="O48" s="119"/>
      <c r="P48" s="119"/>
      <c r="Q48" s="1"/>
      <c r="R48" s="1"/>
      <c r="S48" s="1"/>
      <c r="T48" s="1"/>
      <c r="U48" s="1"/>
      <c r="V48" s="1"/>
      <c r="W48" s="1"/>
      <c r="AG48" s="1"/>
      <c r="AH48" s="1"/>
    </row>
    <row r="49" spans="1:34" customFormat="1" x14ac:dyDescent="0.2">
      <c r="A49" s="1"/>
      <c r="B49" s="1"/>
      <c r="C49" s="60"/>
      <c r="D49" s="1"/>
      <c r="E49" s="1"/>
      <c r="F49" s="1"/>
      <c r="G49" s="1"/>
      <c r="H49" s="1"/>
      <c r="I49" s="1"/>
      <c r="J49" s="1"/>
      <c r="K49" s="1"/>
      <c r="L49" s="1"/>
      <c r="M49" s="1"/>
      <c r="N49" s="1"/>
      <c r="O49" s="1"/>
      <c r="P49" s="1"/>
      <c r="Q49" s="1"/>
      <c r="R49" s="1"/>
      <c r="S49" s="1"/>
      <c r="T49" s="1"/>
      <c r="U49" s="1"/>
      <c r="V49" s="1"/>
      <c r="W49" s="1"/>
      <c r="AG49" s="1"/>
      <c r="AH49" s="1"/>
    </row>
    <row r="50" spans="1:34" customFormat="1" x14ac:dyDescent="0.2">
      <c r="A50" s="1"/>
      <c r="B50" s="29"/>
      <c r="C50" s="60"/>
      <c r="D50" s="1"/>
      <c r="E50" s="1"/>
      <c r="F50" s="1"/>
      <c r="G50" s="1"/>
      <c r="H50" s="1"/>
      <c r="I50" s="1"/>
      <c r="J50" s="1"/>
      <c r="K50" s="1"/>
      <c r="L50" s="1"/>
      <c r="M50" s="1"/>
      <c r="N50" s="1"/>
      <c r="O50" s="1"/>
      <c r="P50" s="1"/>
      <c r="Q50" s="1"/>
      <c r="R50" s="1"/>
      <c r="S50" s="1"/>
      <c r="T50" s="1"/>
      <c r="U50" s="1"/>
      <c r="V50" s="1"/>
      <c r="W50" s="1"/>
      <c r="AG50" s="1"/>
      <c r="AH50" s="1"/>
    </row>
    <row r="51" spans="1:34" customFormat="1" x14ac:dyDescent="0.2">
      <c r="A51" s="1"/>
      <c r="B51" s="1"/>
      <c r="C51" s="60"/>
      <c r="D51" s="1"/>
      <c r="E51" s="1"/>
      <c r="F51" s="1"/>
      <c r="G51" s="1"/>
      <c r="H51" s="1"/>
      <c r="I51" s="1"/>
      <c r="J51" s="1"/>
      <c r="K51" s="1"/>
      <c r="L51" s="1"/>
      <c r="M51" s="1"/>
      <c r="N51" s="1"/>
      <c r="O51" s="1"/>
      <c r="P51" s="1"/>
      <c r="Q51" s="1"/>
      <c r="R51" s="1"/>
      <c r="S51" s="1"/>
      <c r="T51" s="1"/>
      <c r="U51" s="1"/>
      <c r="V51" s="1"/>
      <c r="W51" s="1"/>
      <c r="AG51" s="1"/>
      <c r="AH51" s="1"/>
    </row>
    <row r="52" spans="1:34" customFormat="1" x14ac:dyDescent="0.2">
      <c r="A52" s="1"/>
      <c r="B52" s="1"/>
      <c r="C52" s="60"/>
      <c r="D52" s="1"/>
      <c r="E52" s="1"/>
      <c r="F52" s="1"/>
      <c r="G52" s="1"/>
      <c r="H52" s="1"/>
      <c r="I52" s="1"/>
      <c r="J52" s="1"/>
      <c r="K52" s="1"/>
      <c r="L52" s="1"/>
      <c r="M52" s="1"/>
      <c r="N52" s="1"/>
      <c r="O52" s="1"/>
      <c r="P52" s="1"/>
      <c r="Q52" s="1"/>
      <c r="R52" s="1"/>
      <c r="S52" s="1"/>
      <c r="T52" s="1"/>
      <c r="U52" s="1"/>
      <c r="V52" s="1"/>
      <c r="W52" s="1"/>
      <c r="AG52" s="1"/>
      <c r="AH52" s="1"/>
    </row>
    <row r="53" spans="1:34" customFormat="1" x14ac:dyDescent="0.2">
      <c r="A53" s="1"/>
      <c r="B53" s="1"/>
      <c r="C53" s="1"/>
      <c r="D53" s="1"/>
      <c r="E53" s="1"/>
      <c r="F53" s="1"/>
      <c r="G53" s="1"/>
      <c r="H53" s="1"/>
      <c r="I53" s="1"/>
      <c r="J53" s="1"/>
      <c r="K53" s="1"/>
      <c r="L53" s="1"/>
      <c r="M53" s="1"/>
      <c r="N53" s="1"/>
      <c r="O53" s="1"/>
      <c r="P53" s="1"/>
      <c r="Q53" s="1"/>
      <c r="R53" s="1"/>
      <c r="S53" s="1"/>
      <c r="T53" s="1"/>
      <c r="U53" s="1"/>
      <c r="V53" s="1"/>
      <c r="W53" s="1"/>
      <c r="AG53" s="1"/>
      <c r="AH53" s="1"/>
    </row>
    <row r="54" spans="1:34" customFormat="1" x14ac:dyDescent="0.2">
      <c r="A54" s="1"/>
      <c r="B54" s="1"/>
      <c r="C54" s="1"/>
      <c r="D54" s="1"/>
      <c r="E54" s="1"/>
      <c r="F54" s="1"/>
      <c r="G54" s="1"/>
      <c r="H54" s="1"/>
      <c r="I54" s="1"/>
      <c r="J54" s="1"/>
      <c r="K54" s="1"/>
      <c r="L54" s="1"/>
      <c r="M54" s="1"/>
      <c r="N54" s="1"/>
      <c r="O54" s="1"/>
      <c r="P54" s="1"/>
      <c r="Q54" s="1"/>
      <c r="R54" s="1"/>
      <c r="S54" s="1"/>
      <c r="T54" s="1"/>
      <c r="U54" s="1"/>
      <c r="V54" s="1"/>
      <c r="W54" s="1"/>
      <c r="AG54" s="1"/>
      <c r="AH54" s="1"/>
    </row>
    <row r="55" spans="1:34" customFormat="1" x14ac:dyDescent="0.2">
      <c r="A55" s="1"/>
      <c r="B55" s="1"/>
      <c r="C55" s="1"/>
      <c r="D55" s="1"/>
      <c r="E55" s="1"/>
      <c r="F55" s="1"/>
      <c r="G55" s="1"/>
      <c r="H55" s="1"/>
      <c r="I55" s="1"/>
      <c r="J55" s="1"/>
      <c r="K55" s="1"/>
      <c r="L55" s="1"/>
      <c r="M55" s="1"/>
      <c r="N55" s="1"/>
      <c r="O55" s="1"/>
      <c r="P55" s="1"/>
      <c r="Q55" s="1"/>
      <c r="R55" s="1"/>
      <c r="S55" s="1"/>
      <c r="T55" s="1"/>
      <c r="U55" s="1"/>
      <c r="V55" s="1"/>
      <c r="W55" s="1"/>
      <c r="AG55" s="1"/>
      <c r="AH55" s="1"/>
    </row>
    <row r="56" spans="1:34" customFormat="1" x14ac:dyDescent="0.2">
      <c r="A56" s="1"/>
      <c r="B56" s="1"/>
      <c r="C56" s="1"/>
      <c r="D56" s="1"/>
      <c r="E56" s="1"/>
      <c r="F56" s="1"/>
      <c r="G56" s="1"/>
      <c r="H56" s="1"/>
      <c r="I56" s="1"/>
      <c r="J56" s="1"/>
      <c r="K56" s="1"/>
      <c r="L56" s="1"/>
      <c r="M56" s="1"/>
      <c r="N56" s="1"/>
      <c r="O56" s="1"/>
      <c r="P56" s="1"/>
      <c r="Q56" s="1"/>
      <c r="R56" s="1"/>
      <c r="S56" s="1"/>
      <c r="T56" s="1"/>
      <c r="U56" s="1"/>
      <c r="V56" s="1"/>
      <c r="W56" s="1"/>
      <c r="AG56" s="1"/>
      <c r="AH56" s="1"/>
    </row>
    <row r="57" spans="1:34" customFormat="1" x14ac:dyDescent="0.2">
      <c r="A57" s="1"/>
      <c r="B57" s="1"/>
      <c r="C57" s="1"/>
      <c r="D57" s="1"/>
      <c r="E57" s="1"/>
      <c r="F57" s="1"/>
      <c r="G57" s="1"/>
      <c r="H57" s="1"/>
      <c r="I57" s="1"/>
      <c r="J57" s="1"/>
      <c r="K57" s="1"/>
      <c r="L57" s="1"/>
      <c r="M57" s="1"/>
      <c r="N57" s="1"/>
      <c r="O57" s="1"/>
      <c r="P57" s="1"/>
      <c r="Q57" s="1"/>
      <c r="R57" s="1"/>
      <c r="S57" s="1"/>
      <c r="T57" s="1"/>
      <c r="U57" s="1"/>
      <c r="V57" s="1"/>
      <c r="W57" s="1"/>
      <c r="AG57" s="1"/>
      <c r="AH57" s="1"/>
    </row>
    <row r="58" spans="1:34" customFormat="1" x14ac:dyDescent="0.2">
      <c r="A58" s="1"/>
      <c r="B58" s="1"/>
      <c r="C58" s="1"/>
      <c r="D58" s="1"/>
      <c r="E58" s="1"/>
      <c r="F58" s="1"/>
      <c r="G58" s="1"/>
      <c r="H58" s="1"/>
      <c r="I58" s="1"/>
      <c r="J58" s="1"/>
      <c r="K58" s="1"/>
      <c r="L58" s="1"/>
      <c r="M58" s="1"/>
      <c r="N58" s="1"/>
      <c r="O58" s="1"/>
      <c r="P58" s="1"/>
      <c r="Q58" s="1"/>
      <c r="R58" s="1"/>
      <c r="S58" s="1"/>
      <c r="T58" s="1"/>
      <c r="U58" s="1"/>
      <c r="V58" s="1"/>
      <c r="W58" s="1"/>
      <c r="AG58" s="1"/>
      <c r="AH58" s="1"/>
    </row>
    <row r="59" spans="1:34" customFormat="1" x14ac:dyDescent="0.2">
      <c r="A59" s="1"/>
      <c r="B59" s="1"/>
      <c r="C59" s="1"/>
      <c r="D59" s="1"/>
      <c r="E59" s="1"/>
      <c r="F59" s="1"/>
      <c r="G59" s="1"/>
      <c r="H59" s="1"/>
      <c r="I59" s="1"/>
      <c r="J59" s="1"/>
      <c r="K59" s="1"/>
      <c r="L59" s="1"/>
      <c r="M59" s="1"/>
      <c r="N59" s="1"/>
      <c r="O59" s="1"/>
      <c r="P59" s="1"/>
      <c r="Q59" s="1"/>
      <c r="R59" s="1"/>
      <c r="S59" s="1"/>
      <c r="T59" s="1"/>
      <c r="U59" s="1"/>
      <c r="V59" s="1"/>
      <c r="W59" s="1"/>
      <c r="AG59" s="1"/>
      <c r="AH59" s="1"/>
    </row>
  </sheetData>
  <mergeCells count="11">
    <mergeCell ref="A45:P45"/>
    <mergeCell ref="A44:P44"/>
    <mergeCell ref="A2:Y4"/>
    <mergeCell ref="B8:D8"/>
    <mergeCell ref="E8:G8"/>
    <mergeCell ref="H8:J8"/>
    <mergeCell ref="K8:M8"/>
    <mergeCell ref="N8:P8"/>
    <mergeCell ref="Q8:S8"/>
    <mergeCell ref="T8:V8"/>
    <mergeCell ref="W8:Y8"/>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92D050"/>
  </sheetPr>
  <dimension ref="A1:AF53"/>
  <sheetViews>
    <sheetView zoomScaleNormal="100" workbookViewId="0">
      <selection activeCell="A5" sqref="A5"/>
    </sheetView>
  </sheetViews>
  <sheetFormatPr defaultRowHeight="12.75" x14ac:dyDescent="0.2"/>
  <cols>
    <col min="1" max="1" width="16.7109375" style="1" customWidth="1"/>
    <col min="2" max="3" width="4.140625" style="1" customWidth="1"/>
    <col min="4" max="4" width="5.42578125" style="1" customWidth="1"/>
    <col min="5" max="5" width="4.140625" style="1" customWidth="1"/>
    <col min="6" max="6" width="5.42578125" style="1" bestFit="1" customWidth="1"/>
    <col min="7" max="7" width="5.140625" style="1" customWidth="1"/>
    <col min="8" max="8" width="4.140625" style="1" customWidth="1"/>
    <col min="9" max="9" width="5.42578125" style="1" bestFit="1" customWidth="1"/>
    <col min="10" max="11" width="4.140625" style="1" customWidth="1"/>
    <col min="12" max="12" width="5.42578125" style="1" bestFit="1" customWidth="1"/>
    <col min="13" max="14" width="4.140625" style="1" customWidth="1"/>
    <col min="15" max="15" width="5.42578125" style="1" bestFit="1" customWidth="1"/>
    <col min="16" max="16" width="5" style="1" customWidth="1"/>
    <col min="17" max="17" width="4.140625" customWidth="1"/>
    <col min="18" max="18" width="5.42578125" bestFit="1" customWidth="1"/>
    <col min="19" max="19" width="5.42578125" customWidth="1"/>
    <col min="20" max="20" width="4.7109375" customWidth="1"/>
    <col min="21" max="21" width="5.42578125" bestFit="1" customWidth="1"/>
    <col min="22" max="22" width="4.140625" customWidth="1"/>
    <col min="23" max="23" width="4.28515625" customWidth="1"/>
    <col min="24" max="24" width="5.42578125" bestFit="1" customWidth="1"/>
    <col min="25" max="25" width="4.140625" customWidth="1"/>
    <col min="26" max="29" width="4.5703125" customWidth="1"/>
    <col min="30" max="31" width="4.42578125" customWidth="1"/>
    <col min="33" max="16384" width="9.140625" style="1"/>
  </cols>
  <sheetData>
    <row r="1" spans="1:32" x14ac:dyDescent="0.2">
      <c r="A1" s="2" t="s">
        <v>118</v>
      </c>
      <c r="B1" s="2"/>
      <c r="C1" s="2"/>
      <c r="D1" s="2"/>
      <c r="E1" s="2"/>
      <c r="F1" s="2"/>
      <c r="G1" s="2"/>
      <c r="H1" s="2"/>
      <c r="I1" s="2"/>
      <c r="J1" s="2"/>
      <c r="K1" s="2"/>
      <c r="L1" s="2"/>
      <c r="M1" s="2"/>
      <c r="N1" s="2"/>
      <c r="O1" s="2"/>
      <c r="P1" s="2"/>
    </row>
    <row r="2" spans="1:32" ht="12.75" customHeight="1" x14ac:dyDescent="0.2">
      <c r="A2" s="249" t="s">
        <v>119</v>
      </c>
      <c r="B2" s="249"/>
      <c r="C2" s="249"/>
      <c r="D2" s="249"/>
      <c r="E2" s="249"/>
      <c r="F2" s="249"/>
      <c r="G2" s="249"/>
      <c r="H2" s="249"/>
      <c r="I2" s="249"/>
      <c r="J2" s="249"/>
      <c r="K2" s="249"/>
      <c r="L2" s="249"/>
      <c r="M2" s="249"/>
      <c r="N2" s="249"/>
      <c r="O2" s="249"/>
      <c r="P2" s="249"/>
    </row>
    <row r="3" spans="1:32" x14ac:dyDescent="0.2">
      <c r="A3" s="249"/>
      <c r="B3" s="249"/>
      <c r="C3" s="249"/>
      <c r="D3" s="249"/>
      <c r="E3" s="249"/>
      <c r="F3" s="249"/>
      <c r="G3" s="249"/>
      <c r="H3" s="249"/>
      <c r="I3" s="249"/>
      <c r="J3" s="249"/>
      <c r="K3" s="249"/>
      <c r="L3" s="249"/>
      <c r="M3" s="249"/>
      <c r="N3" s="249"/>
      <c r="O3" s="249"/>
      <c r="P3" s="249"/>
    </row>
    <row r="4" spans="1:32" x14ac:dyDescent="0.2">
      <c r="A4" s="249"/>
      <c r="B4" s="249"/>
      <c r="C4" s="249"/>
      <c r="D4" s="249"/>
      <c r="E4" s="249"/>
      <c r="F4" s="249"/>
      <c r="G4" s="249"/>
      <c r="H4" s="249"/>
      <c r="I4" s="249"/>
      <c r="J4" s="249"/>
      <c r="K4" s="249"/>
      <c r="L4" s="249"/>
      <c r="M4" s="249"/>
      <c r="N4" s="249"/>
      <c r="O4" s="249"/>
      <c r="P4" s="249"/>
    </row>
    <row r="5" spans="1:32" x14ac:dyDescent="0.2">
      <c r="A5" s="30"/>
      <c r="B5" s="30"/>
      <c r="C5" s="30"/>
      <c r="D5" s="30"/>
      <c r="E5" s="30"/>
      <c r="F5" s="30"/>
      <c r="G5" s="30"/>
      <c r="H5" s="30"/>
      <c r="I5" s="30"/>
      <c r="J5" s="30"/>
      <c r="K5" s="30"/>
      <c r="L5" s="30"/>
      <c r="M5" s="30"/>
      <c r="N5" s="30"/>
      <c r="O5" s="30"/>
      <c r="P5" s="30"/>
    </row>
    <row r="6" spans="1:32" ht="15" customHeight="1" x14ac:dyDescent="0.25">
      <c r="A6" s="5"/>
      <c r="B6" s="6"/>
      <c r="C6" s="6"/>
      <c r="D6" s="6"/>
      <c r="E6" s="6"/>
      <c r="F6" s="6"/>
      <c r="G6" s="6"/>
      <c r="H6" s="6"/>
      <c r="I6" s="6"/>
      <c r="J6" s="6"/>
      <c r="K6" s="6"/>
      <c r="L6" s="6"/>
      <c r="M6" s="6"/>
      <c r="N6" s="6"/>
      <c r="O6" s="6"/>
      <c r="P6" s="6"/>
    </row>
    <row r="7" spans="1:32" ht="15" customHeight="1" x14ac:dyDescent="0.25">
      <c r="A7" s="5"/>
      <c r="B7"/>
      <c r="C7"/>
      <c r="D7"/>
      <c r="E7"/>
      <c r="F7"/>
      <c r="G7"/>
      <c r="H7"/>
      <c r="I7"/>
      <c r="J7"/>
      <c r="K7"/>
      <c r="L7"/>
      <c r="M7"/>
      <c r="N7"/>
      <c r="O7"/>
      <c r="P7"/>
    </row>
    <row r="8" spans="1:32" ht="123.75" customHeight="1" x14ac:dyDescent="0.2">
      <c r="A8"/>
      <c r="B8" s="278" t="s">
        <v>109</v>
      </c>
      <c r="C8" s="279"/>
      <c r="D8" s="280"/>
      <c r="E8" s="278" t="s">
        <v>110</v>
      </c>
      <c r="F8" s="279"/>
      <c r="G8" s="280"/>
      <c r="H8" s="278" t="s">
        <v>111</v>
      </c>
      <c r="I8" s="279"/>
      <c r="J8" s="280"/>
      <c r="K8" s="278" t="s">
        <v>112</v>
      </c>
      <c r="L8" s="279"/>
      <c r="M8" s="280"/>
      <c r="N8" s="278" t="s">
        <v>113</v>
      </c>
      <c r="O8" s="279"/>
      <c r="P8" s="280"/>
      <c r="Q8" s="278" t="s">
        <v>114</v>
      </c>
      <c r="R8" s="279"/>
      <c r="S8" s="280"/>
      <c r="T8" s="278" t="s">
        <v>115</v>
      </c>
      <c r="U8" s="279"/>
      <c r="V8" s="280"/>
      <c r="W8" s="278" t="s">
        <v>116</v>
      </c>
      <c r="X8" s="279"/>
      <c r="Y8" s="280"/>
    </row>
    <row r="9" spans="1:32"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10" t="s">
        <v>86</v>
      </c>
      <c r="N9" s="9" t="s">
        <v>85</v>
      </c>
      <c r="O9" s="56" t="s">
        <v>15</v>
      </c>
      <c r="P9" s="56" t="s">
        <v>86</v>
      </c>
      <c r="Q9" s="9" t="s">
        <v>85</v>
      </c>
      <c r="R9" s="56" t="s">
        <v>15</v>
      </c>
      <c r="S9" s="56" t="s">
        <v>86</v>
      </c>
      <c r="T9" s="9" t="s">
        <v>85</v>
      </c>
      <c r="U9" s="56" t="s">
        <v>15</v>
      </c>
      <c r="V9" s="56" t="s">
        <v>86</v>
      </c>
      <c r="W9" s="9" t="s">
        <v>85</v>
      </c>
      <c r="X9" s="56" t="s">
        <v>15</v>
      </c>
      <c r="Y9" s="10" t="s">
        <v>86</v>
      </c>
      <c r="Z9"/>
      <c r="AA9"/>
      <c r="AB9"/>
      <c r="AC9"/>
      <c r="AD9"/>
      <c r="AE9"/>
      <c r="AF9"/>
    </row>
    <row r="10" spans="1:32" x14ac:dyDescent="0.2">
      <c r="A10" s="12" t="s">
        <v>16</v>
      </c>
      <c r="B10" s="70"/>
      <c r="C10" s="70"/>
      <c r="D10" s="70"/>
      <c r="E10" s="36"/>
      <c r="F10" s="36"/>
      <c r="G10" s="36"/>
      <c r="H10" s="36"/>
      <c r="I10" s="36"/>
      <c r="J10" s="36"/>
      <c r="K10" s="36"/>
      <c r="L10" s="36"/>
      <c r="M10" s="36"/>
      <c r="N10" s="36"/>
      <c r="O10" s="36"/>
      <c r="P10" s="36"/>
      <c r="Q10" s="36"/>
      <c r="R10" s="36"/>
      <c r="S10" s="36"/>
      <c r="T10" s="36"/>
      <c r="U10" s="36"/>
      <c r="V10" s="36"/>
      <c r="W10" s="36"/>
      <c r="X10" s="36"/>
      <c r="Y10" s="40"/>
    </row>
    <row r="11" spans="1:32" x14ac:dyDescent="0.2">
      <c r="A11" s="14" t="s">
        <v>17</v>
      </c>
      <c r="C11" s="60"/>
      <c r="E11"/>
      <c r="F11"/>
      <c r="G11"/>
      <c r="H11"/>
      <c r="I11"/>
      <c r="J11"/>
      <c r="K11"/>
      <c r="L11"/>
      <c r="M11"/>
      <c r="N11"/>
      <c r="O11"/>
      <c r="P11"/>
      <c r="Y11" s="13"/>
    </row>
    <row r="12" spans="1:32" x14ac:dyDescent="0.2">
      <c r="A12" s="15" t="s">
        <v>18</v>
      </c>
      <c r="B12" s="54">
        <v>1</v>
      </c>
      <c r="C12" s="57" t="s">
        <v>87</v>
      </c>
      <c r="D12" s="71">
        <v>456</v>
      </c>
      <c r="E12" s="16">
        <v>1.6279229904668</v>
      </c>
      <c r="F12" s="17">
        <v>4.4383204371491996E-3</v>
      </c>
      <c r="G12" s="58">
        <v>444</v>
      </c>
      <c r="H12" s="16">
        <v>2.7764534175743898</v>
      </c>
      <c r="I12" s="17">
        <v>5.2921340328604396E-3</v>
      </c>
      <c r="J12" s="58">
        <v>77</v>
      </c>
      <c r="K12" s="16">
        <v>4.0173497478376996</v>
      </c>
      <c r="L12" s="17">
        <v>2.00333460746993E-5</v>
      </c>
      <c r="M12" s="58">
        <v>94</v>
      </c>
      <c r="N12" s="16">
        <v>1.5813459674349399</v>
      </c>
      <c r="O12" s="17">
        <v>6.04729445807095E-3</v>
      </c>
      <c r="P12" s="58">
        <v>514</v>
      </c>
      <c r="Q12" s="16">
        <v>2.8521651773413401</v>
      </c>
      <c r="R12" s="17">
        <v>8.3068497636062904E-8</v>
      </c>
      <c r="S12" s="58">
        <v>498</v>
      </c>
      <c r="T12" s="16">
        <v>3.8804366139382802</v>
      </c>
      <c r="U12" s="17">
        <v>1.2697052298449299E-7</v>
      </c>
      <c r="V12" s="58">
        <v>271</v>
      </c>
      <c r="W12" s="16">
        <v>7.0105553136566101</v>
      </c>
      <c r="X12" s="17">
        <v>5.3734794391857602E-14</v>
      </c>
      <c r="Y12" s="59">
        <v>442</v>
      </c>
    </row>
    <row r="13" spans="1:32" ht="12.75" customHeight="1" x14ac:dyDescent="0.2">
      <c r="A13" s="15" t="s">
        <v>19</v>
      </c>
      <c r="B13" s="54">
        <v>1</v>
      </c>
      <c r="C13" s="57" t="s">
        <v>87</v>
      </c>
      <c r="D13" s="71">
        <v>564</v>
      </c>
      <c r="E13" s="16">
        <v>1.56726203690181</v>
      </c>
      <c r="F13" s="17">
        <v>3.6101955794882699E-3</v>
      </c>
      <c r="G13" s="58">
        <v>539</v>
      </c>
      <c r="H13" s="16">
        <v>0.98328215797020002</v>
      </c>
      <c r="I13" s="17">
        <v>0.96293312849872004</v>
      </c>
      <c r="J13" s="58">
        <v>37</v>
      </c>
      <c r="K13" s="16">
        <v>3.7718387064172698</v>
      </c>
      <c r="L13" s="17">
        <v>1.32094046205733E-5</v>
      </c>
      <c r="M13" s="58">
        <v>104</v>
      </c>
      <c r="N13" s="16">
        <v>1.40653666777519</v>
      </c>
      <c r="O13" s="17">
        <v>4.8808725159428898E-2</v>
      </c>
      <c r="P13" s="58">
        <v>290</v>
      </c>
      <c r="Q13" s="16">
        <v>1.8724839412927901</v>
      </c>
      <c r="R13" s="17">
        <v>3.9627410865146198E-3</v>
      </c>
      <c r="S13" s="58">
        <v>222</v>
      </c>
      <c r="T13" s="16">
        <v>2.7080443401398</v>
      </c>
      <c r="U13" s="17">
        <v>8.0308356929070801E-4</v>
      </c>
      <c r="V13" s="58">
        <v>91</v>
      </c>
      <c r="W13" s="16">
        <v>3.84007531870592</v>
      </c>
      <c r="X13" s="17">
        <v>2.3252472680646E-7</v>
      </c>
      <c r="Y13" s="59">
        <v>182</v>
      </c>
    </row>
    <row r="14" spans="1:32" x14ac:dyDescent="0.2">
      <c r="A14" s="15" t="s">
        <v>20</v>
      </c>
      <c r="B14" s="54">
        <v>1</v>
      </c>
      <c r="C14" s="57" t="s">
        <v>87</v>
      </c>
      <c r="D14" s="71">
        <v>2587</v>
      </c>
      <c r="E14" s="16">
        <v>2.0406967957197</v>
      </c>
      <c r="F14" s="17">
        <v>4.6185277824406502E-13</v>
      </c>
      <c r="G14" s="58">
        <v>2909</v>
      </c>
      <c r="H14" s="16">
        <v>7.5321746123001603</v>
      </c>
      <c r="I14" s="17">
        <v>1.7003312979824199E-8</v>
      </c>
      <c r="J14" s="58">
        <v>224</v>
      </c>
      <c r="K14" s="16">
        <v>7.7468547655778703</v>
      </c>
      <c r="L14" s="17">
        <v>1.4460124491133499E-6</v>
      </c>
      <c r="M14" s="58">
        <v>159</v>
      </c>
      <c r="N14" s="16">
        <v>1.80430689441227</v>
      </c>
      <c r="O14" s="17">
        <v>8.8180729518327904E-7</v>
      </c>
      <c r="P14" s="58">
        <v>1765</v>
      </c>
      <c r="Q14" s="16">
        <v>3.3157377232379699</v>
      </c>
      <c r="R14" s="17">
        <v>0</v>
      </c>
      <c r="S14" s="58">
        <v>2131</v>
      </c>
      <c r="T14" s="16">
        <v>7.8323440668116904</v>
      </c>
      <c r="U14" s="17">
        <v>4.5336867593448501E-10</v>
      </c>
      <c r="V14" s="58">
        <v>705</v>
      </c>
      <c r="W14" s="16">
        <v>23.748554669118999</v>
      </c>
      <c r="X14" s="17">
        <v>2.4527484487890702E-9</v>
      </c>
      <c r="Y14" s="59">
        <v>702</v>
      </c>
    </row>
    <row r="15" spans="1:32" customFormat="1" x14ac:dyDescent="0.2">
      <c r="A15" s="15" t="s">
        <v>21</v>
      </c>
      <c r="B15" s="54">
        <v>1</v>
      </c>
      <c r="C15" s="57" t="s">
        <v>87</v>
      </c>
      <c r="D15" s="71">
        <v>739</v>
      </c>
      <c r="E15" s="16">
        <v>1.38099430637791</v>
      </c>
      <c r="F15" s="17">
        <v>0.10840460890305301</v>
      </c>
      <c r="G15" s="58">
        <v>833</v>
      </c>
      <c r="H15" s="16" t="s">
        <v>30</v>
      </c>
      <c r="I15" s="19" t="s">
        <v>30</v>
      </c>
      <c r="J15" s="58">
        <v>30</v>
      </c>
      <c r="K15" s="16">
        <v>5.6146350763431503</v>
      </c>
      <c r="L15" s="17">
        <v>1.16454666581056E-5</v>
      </c>
      <c r="M15" s="58">
        <v>111</v>
      </c>
      <c r="N15" s="16">
        <v>1.3914189760517499</v>
      </c>
      <c r="O15" s="17">
        <v>0.203840470925998</v>
      </c>
      <c r="P15" s="58">
        <v>156</v>
      </c>
      <c r="Q15" s="16">
        <v>1.31278559935988</v>
      </c>
      <c r="R15" s="17">
        <v>0.306242147945476</v>
      </c>
      <c r="S15" s="58">
        <v>159</v>
      </c>
      <c r="T15" s="16" t="s">
        <v>30</v>
      </c>
      <c r="U15" s="19" t="s">
        <v>30</v>
      </c>
      <c r="V15" s="58">
        <v>25</v>
      </c>
      <c r="W15" s="16">
        <v>5.9121521791087401</v>
      </c>
      <c r="X15" s="17">
        <v>1.4326238747166501E-3</v>
      </c>
      <c r="Y15" s="59">
        <v>74</v>
      </c>
    </row>
    <row r="16" spans="1:32" customFormat="1" x14ac:dyDescent="0.2">
      <c r="A16" s="15" t="s">
        <v>22</v>
      </c>
      <c r="B16" s="54">
        <v>1</v>
      </c>
      <c r="C16" s="57" t="s">
        <v>87</v>
      </c>
      <c r="D16" s="71">
        <v>936</v>
      </c>
      <c r="E16" s="16">
        <v>1.67650497155695</v>
      </c>
      <c r="F16" s="17">
        <v>5.9945401228667101E-5</v>
      </c>
      <c r="G16" s="58">
        <v>850</v>
      </c>
      <c r="H16" s="16">
        <v>3.2695976019607902</v>
      </c>
      <c r="I16" s="17">
        <v>1.22763932290937E-5</v>
      </c>
      <c r="J16" s="58">
        <v>95</v>
      </c>
      <c r="K16" s="16">
        <v>4.6740350804967097</v>
      </c>
      <c r="L16" s="17">
        <v>1.57890087670864E-8</v>
      </c>
      <c r="M16" s="58">
        <v>146</v>
      </c>
      <c r="N16" s="16">
        <v>1.6481035398685699</v>
      </c>
      <c r="O16" s="17">
        <v>6.4102410977961999E-4</v>
      </c>
      <c r="P16" s="58">
        <v>633</v>
      </c>
      <c r="Q16" s="16">
        <v>2.1097245528377999</v>
      </c>
      <c r="R16" s="17">
        <v>1.55274940927264E-6</v>
      </c>
      <c r="S16" s="58">
        <v>615</v>
      </c>
      <c r="T16" s="16">
        <v>3.4831388085384498</v>
      </c>
      <c r="U16" s="17">
        <v>1.6992195939202801E-7</v>
      </c>
      <c r="V16" s="58">
        <v>242</v>
      </c>
      <c r="W16" s="16">
        <v>5.6865930322660203</v>
      </c>
      <c r="X16" s="17">
        <v>7.9936057773011302E-15</v>
      </c>
      <c r="Y16" s="59">
        <v>291</v>
      </c>
    </row>
    <row r="17" spans="1:25" customFormat="1" x14ac:dyDescent="0.2">
      <c r="A17" s="15" t="s">
        <v>23</v>
      </c>
      <c r="B17" s="54">
        <v>1</v>
      </c>
      <c r="C17" s="57" t="s">
        <v>87</v>
      </c>
      <c r="D17" s="71">
        <v>593</v>
      </c>
      <c r="E17" s="16">
        <v>1.38437787829192</v>
      </c>
      <c r="F17" s="17">
        <v>1.48478448671285E-2</v>
      </c>
      <c r="G17" s="58">
        <v>817</v>
      </c>
      <c r="H17" s="16">
        <v>2.5489466836407502</v>
      </c>
      <c r="I17" s="17">
        <v>5.2876906508973996E-3</v>
      </c>
      <c r="J17" s="58">
        <v>49</v>
      </c>
      <c r="K17" s="16" t="s">
        <v>30</v>
      </c>
      <c r="L17" s="19" t="s">
        <v>30</v>
      </c>
      <c r="M17" s="58">
        <v>28</v>
      </c>
      <c r="N17" s="16">
        <v>1.3155923075663001</v>
      </c>
      <c r="O17" s="17">
        <v>7.1190920909643296E-2</v>
      </c>
      <c r="P17" s="58">
        <v>483</v>
      </c>
      <c r="Q17" s="16">
        <v>2.1840999154344498</v>
      </c>
      <c r="R17" s="17">
        <v>5.1876760220892499E-8</v>
      </c>
      <c r="S17" s="58">
        <v>763</v>
      </c>
      <c r="T17" s="16">
        <v>3.3867887023454601</v>
      </c>
      <c r="U17" s="17">
        <v>4.5643327273303701E-7</v>
      </c>
      <c r="V17" s="58">
        <v>153</v>
      </c>
      <c r="W17" s="16">
        <v>4.0403345503914299</v>
      </c>
      <c r="X17" s="17">
        <v>1.33722051411933E-5</v>
      </c>
      <c r="Y17" s="59">
        <v>125</v>
      </c>
    </row>
    <row r="18" spans="1:25" customFormat="1" x14ac:dyDescent="0.2">
      <c r="A18" s="15" t="s">
        <v>24</v>
      </c>
      <c r="B18" s="54">
        <v>1</v>
      </c>
      <c r="C18" s="57" t="s">
        <v>87</v>
      </c>
      <c r="D18" s="71">
        <v>381</v>
      </c>
      <c r="E18" s="16">
        <v>1.9269330671412801</v>
      </c>
      <c r="F18" s="17">
        <v>1.4795151543212101E-4</v>
      </c>
      <c r="G18" s="58">
        <v>373</v>
      </c>
      <c r="H18" s="16">
        <v>1.6704263232080401</v>
      </c>
      <c r="I18" s="17">
        <v>0.11687835245762</v>
      </c>
      <c r="J18" s="58">
        <v>49</v>
      </c>
      <c r="K18" s="16">
        <v>4.9701484696854603</v>
      </c>
      <c r="L18" s="17">
        <v>6.8638798055475903E-4</v>
      </c>
      <c r="M18" s="58">
        <v>35</v>
      </c>
      <c r="N18" s="16">
        <v>1.5670033771063401</v>
      </c>
      <c r="O18" s="17">
        <v>3.9995415481901596E-3</v>
      </c>
      <c r="P18" s="58">
        <v>614</v>
      </c>
      <c r="Q18" s="16">
        <v>2.6753753663309601</v>
      </c>
      <c r="R18" s="17">
        <v>9.3125063216348306E-11</v>
      </c>
      <c r="S18" s="58">
        <v>681</v>
      </c>
      <c r="T18" s="16">
        <v>2.99484765429004</v>
      </c>
      <c r="U18" s="17">
        <v>1.3029552614618499E-7</v>
      </c>
      <c r="V18" s="58">
        <v>199</v>
      </c>
      <c r="W18" s="16">
        <v>4.5976402662740403</v>
      </c>
      <c r="X18" s="17">
        <v>7.2786646709843694E-8</v>
      </c>
      <c r="Y18" s="59">
        <v>168</v>
      </c>
    </row>
    <row r="19" spans="1:25" customFormat="1" x14ac:dyDescent="0.2">
      <c r="A19" s="15" t="s">
        <v>25</v>
      </c>
      <c r="B19" s="54">
        <v>1</v>
      </c>
      <c r="C19" s="57" t="s">
        <v>87</v>
      </c>
      <c r="D19" s="71">
        <v>369</v>
      </c>
      <c r="E19" s="16">
        <v>1.47550909757974</v>
      </c>
      <c r="F19" s="17">
        <v>1.1550912049023801E-2</v>
      </c>
      <c r="G19" s="58">
        <v>417</v>
      </c>
      <c r="H19" s="16">
        <v>2.6613090701388602</v>
      </c>
      <c r="I19" s="17">
        <v>9.0538495987813104E-4</v>
      </c>
      <c r="J19" s="58">
        <v>72</v>
      </c>
      <c r="K19" s="16">
        <v>4.1832019191439196</v>
      </c>
      <c r="L19" s="17">
        <v>8.3642283666751597E-5</v>
      </c>
      <c r="M19" s="58">
        <v>83</v>
      </c>
      <c r="N19" s="16">
        <v>1.58285795046751</v>
      </c>
      <c r="O19" s="17">
        <v>1.1891454111761001E-3</v>
      </c>
      <c r="P19" s="58">
        <v>570</v>
      </c>
      <c r="Q19" s="16">
        <v>2.6315663583868401</v>
      </c>
      <c r="R19" s="17">
        <v>2.92031243631641E-9</v>
      </c>
      <c r="S19" s="58">
        <v>470</v>
      </c>
      <c r="T19" s="16">
        <v>4.5432332980534298</v>
      </c>
      <c r="U19" s="17">
        <v>1.1321343862391601E-10</v>
      </c>
      <c r="V19" s="58">
        <v>338</v>
      </c>
      <c r="W19" s="16">
        <v>7.7111702703001201</v>
      </c>
      <c r="X19" s="17">
        <v>0</v>
      </c>
      <c r="Y19" s="59">
        <v>361</v>
      </c>
    </row>
    <row r="20" spans="1:25" customFormat="1" x14ac:dyDescent="0.2">
      <c r="A20" s="15" t="s">
        <v>26</v>
      </c>
      <c r="B20" s="54">
        <v>1</v>
      </c>
      <c r="C20" s="57" t="s">
        <v>87</v>
      </c>
      <c r="D20" s="71">
        <v>871</v>
      </c>
      <c r="E20" s="16">
        <v>2.2121739067030801</v>
      </c>
      <c r="F20" s="17">
        <v>6.8050754364890093E-8</v>
      </c>
      <c r="G20" s="58">
        <v>859</v>
      </c>
      <c r="H20" s="16" t="s">
        <v>30</v>
      </c>
      <c r="I20" s="19" t="s">
        <v>30</v>
      </c>
      <c r="J20" s="58">
        <v>24</v>
      </c>
      <c r="K20" s="16">
        <v>14.5319897468805</v>
      </c>
      <c r="L20" s="17">
        <v>1.24679347637269E-5</v>
      </c>
      <c r="M20" s="58">
        <v>58</v>
      </c>
      <c r="N20" s="16">
        <v>1.9756577339653101</v>
      </c>
      <c r="O20" s="17">
        <v>5.0121091384647501E-2</v>
      </c>
      <c r="P20" s="58">
        <v>94</v>
      </c>
      <c r="Q20" s="16">
        <v>8.2261443026378895</v>
      </c>
      <c r="R20" s="17">
        <v>6.4594009252516597E-8</v>
      </c>
      <c r="S20" s="58">
        <v>93</v>
      </c>
      <c r="T20" s="16" t="s">
        <v>30</v>
      </c>
      <c r="U20" s="19" t="s">
        <v>30</v>
      </c>
      <c r="V20" s="58">
        <v>28</v>
      </c>
      <c r="W20" s="16">
        <v>37.736361815134202</v>
      </c>
      <c r="X20" s="17">
        <v>0.76474075201968394</v>
      </c>
      <c r="Y20" s="59">
        <v>37</v>
      </c>
    </row>
    <row r="21" spans="1:25" customFormat="1" x14ac:dyDescent="0.2">
      <c r="A21" s="15" t="s">
        <v>27</v>
      </c>
      <c r="B21" s="54">
        <v>1</v>
      </c>
      <c r="C21" s="57" t="s">
        <v>87</v>
      </c>
      <c r="D21" s="71">
        <v>240</v>
      </c>
      <c r="E21" s="16">
        <v>1.95600000569689</v>
      </c>
      <c r="F21" s="17">
        <v>2.3848648629210001E-4</v>
      </c>
      <c r="G21" s="58">
        <v>333</v>
      </c>
      <c r="H21" s="16">
        <v>3.8719160620862199</v>
      </c>
      <c r="I21" s="17">
        <v>1.6996777343870399E-2</v>
      </c>
      <c r="J21" s="58">
        <v>39</v>
      </c>
      <c r="K21" s="16">
        <v>7.3976125847304797</v>
      </c>
      <c r="L21" s="17">
        <v>9.95485415391517E-5</v>
      </c>
      <c r="M21" s="58">
        <v>45</v>
      </c>
      <c r="N21" s="16">
        <v>1.7700745882259901</v>
      </c>
      <c r="O21" s="17">
        <v>2.0097700276167098E-3</v>
      </c>
      <c r="P21" s="58">
        <v>351</v>
      </c>
      <c r="Q21" s="16">
        <v>3.9049587965172501</v>
      </c>
      <c r="R21" s="17">
        <v>2.04343875154223E-10</v>
      </c>
      <c r="S21" s="58">
        <v>448</v>
      </c>
      <c r="T21" s="16">
        <v>9.1541030609323002</v>
      </c>
      <c r="U21" s="17">
        <v>2.2870594307278199E-14</v>
      </c>
      <c r="V21" s="58">
        <v>332</v>
      </c>
      <c r="W21" s="16">
        <v>12.277178640504999</v>
      </c>
      <c r="X21" s="17">
        <v>0</v>
      </c>
      <c r="Y21" s="59">
        <v>305</v>
      </c>
    </row>
    <row r="22" spans="1:25" customFormat="1" x14ac:dyDescent="0.2">
      <c r="A22" s="15" t="s">
        <v>28</v>
      </c>
      <c r="B22" s="54">
        <v>1</v>
      </c>
      <c r="C22" s="57" t="s">
        <v>87</v>
      </c>
      <c r="D22" s="71">
        <v>146</v>
      </c>
      <c r="E22" s="16">
        <v>2.6958349490174802</v>
      </c>
      <c r="F22" s="17">
        <v>4.0997800156938901E-4</v>
      </c>
      <c r="G22" s="58">
        <v>162</v>
      </c>
      <c r="H22" s="16" t="s">
        <v>30</v>
      </c>
      <c r="I22" s="19" t="s">
        <v>30</v>
      </c>
      <c r="J22" s="58">
        <v>15</v>
      </c>
      <c r="K22" s="16" t="s">
        <v>30</v>
      </c>
      <c r="L22" s="19" t="s">
        <v>30</v>
      </c>
      <c r="M22" s="58">
        <v>13</v>
      </c>
      <c r="N22" s="16">
        <v>2.97490944044702</v>
      </c>
      <c r="O22" s="17">
        <v>3.1809507998525901E-5</v>
      </c>
      <c r="P22" s="58">
        <v>384</v>
      </c>
      <c r="Q22" s="16">
        <v>3.8124776125216302</v>
      </c>
      <c r="R22" s="17">
        <v>1.5653153817574201E-7</v>
      </c>
      <c r="S22" s="58">
        <v>392</v>
      </c>
      <c r="T22" s="16">
        <v>8.0869624762972308</v>
      </c>
      <c r="U22" s="17">
        <v>2.2640778141180801E-11</v>
      </c>
      <c r="V22" s="58">
        <v>416</v>
      </c>
      <c r="W22" s="16">
        <v>17.116777181627501</v>
      </c>
      <c r="X22" s="17">
        <v>2.57571741713036E-14</v>
      </c>
      <c r="Y22" s="59">
        <v>514</v>
      </c>
    </row>
    <row r="23" spans="1:25" customFormat="1" x14ac:dyDescent="0.2">
      <c r="A23" s="15" t="s">
        <v>29</v>
      </c>
      <c r="B23" s="54">
        <v>1</v>
      </c>
      <c r="C23" s="57" t="s">
        <v>87</v>
      </c>
      <c r="D23" s="71">
        <v>536</v>
      </c>
      <c r="E23" s="16">
        <v>1.3009555637717201</v>
      </c>
      <c r="F23" s="17">
        <v>0.13212616606354899</v>
      </c>
      <c r="G23" s="58">
        <v>585</v>
      </c>
      <c r="H23" s="16">
        <v>2.8498085500643899</v>
      </c>
      <c r="I23" s="17">
        <v>6.7002481134296604E-2</v>
      </c>
      <c r="J23" s="58">
        <v>32</v>
      </c>
      <c r="K23" s="16">
        <v>4.0714241928999702</v>
      </c>
      <c r="L23" s="17">
        <v>5.4188919750628502E-3</v>
      </c>
      <c r="M23" s="58">
        <v>43</v>
      </c>
      <c r="N23" s="16">
        <v>1.42342361947227</v>
      </c>
      <c r="O23" s="17">
        <v>2.4877632267762899E-2</v>
      </c>
      <c r="P23" s="58">
        <v>337</v>
      </c>
      <c r="Q23" s="16">
        <v>1.97638267994524</v>
      </c>
      <c r="R23" s="17">
        <v>2.94005449528623E-4</v>
      </c>
      <c r="S23" s="58">
        <v>366</v>
      </c>
      <c r="T23" s="16">
        <v>5.1641073150668699</v>
      </c>
      <c r="U23" s="17">
        <v>5.5037371438082495E-7</v>
      </c>
      <c r="V23" s="58">
        <v>100</v>
      </c>
      <c r="W23" s="16">
        <v>11.2980790741871</v>
      </c>
      <c r="X23" s="17">
        <v>1.0591372223700501E-10</v>
      </c>
      <c r="Y23" s="59">
        <v>95</v>
      </c>
    </row>
    <row r="24" spans="1:25" customFormat="1" x14ac:dyDescent="0.2">
      <c r="A24" s="15" t="s">
        <v>31</v>
      </c>
      <c r="B24" s="54">
        <v>1</v>
      </c>
      <c r="C24" s="57" t="s">
        <v>87</v>
      </c>
      <c r="D24" s="71">
        <v>258</v>
      </c>
      <c r="E24" s="16">
        <v>1.5967598846181199</v>
      </c>
      <c r="F24" s="17">
        <v>1.8461542879524701E-2</v>
      </c>
      <c r="G24" s="58">
        <v>310</v>
      </c>
      <c r="H24" s="16" t="s">
        <v>30</v>
      </c>
      <c r="I24" s="19" t="s">
        <v>30</v>
      </c>
      <c r="J24" s="58">
        <v>23</v>
      </c>
      <c r="K24" s="16">
        <v>17.889086644986399</v>
      </c>
      <c r="L24" s="17">
        <v>0.81236731894122305</v>
      </c>
      <c r="M24" s="58">
        <v>57</v>
      </c>
      <c r="N24" s="16">
        <v>1.52909674526575</v>
      </c>
      <c r="O24" s="17">
        <v>1.5454578115071E-2</v>
      </c>
      <c r="P24" s="58">
        <v>655</v>
      </c>
      <c r="Q24" s="16">
        <v>2.55039011153985</v>
      </c>
      <c r="R24" s="17">
        <v>4.2802734141478299E-6</v>
      </c>
      <c r="S24" s="58">
        <v>496</v>
      </c>
      <c r="T24" s="16">
        <v>7.5635804957361401</v>
      </c>
      <c r="U24" s="17">
        <v>4.0440983894996001E-12</v>
      </c>
      <c r="V24" s="58">
        <v>354</v>
      </c>
      <c r="W24" s="16">
        <v>9.1952547970254503</v>
      </c>
      <c r="X24" s="17">
        <v>2.8865798640254102E-15</v>
      </c>
      <c r="Y24" s="59">
        <v>610</v>
      </c>
    </row>
    <row r="25" spans="1:25" customFormat="1" x14ac:dyDescent="0.2">
      <c r="A25" s="15" t="s">
        <v>32</v>
      </c>
      <c r="B25" s="54">
        <v>1</v>
      </c>
      <c r="C25" s="57" t="s">
        <v>87</v>
      </c>
      <c r="D25" s="71">
        <v>328</v>
      </c>
      <c r="E25" s="16">
        <v>1.9966846961612199</v>
      </c>
      <c r="F25" s="17">
        <v>4.4727217283790899E-4</v>
      </c>
      <c r="G25" s="58">
        <v>337</v>
      </c>
      <c r="H25" s="16">
        <v>1.73479964953522</v>
      </c>
      <c r="I25" s="17">
        <v>0.13111752126833301</v>
      </c>
      <c r="J25" s="58">
        <v>44</v>
      </c>
      <c r="K25" s="16">
        <v>5.2822141352930796</v>
      </c>
      <c r="L25" s="17">
        <v>2.6408442033165597E-7</v>
      </c>
      <c r="M25" s="58">
        <v>86</v>
      </c>
      <c r="N25" s="16">
        <v>1.48022528673258</v>
      </c>
      <c r="O25" s="17">
        <v>2.6930853402961301E-2</v>
      </c>
      <c r="P25" s="58">
        <v>467</v>
      </c>
      <c r="Q25" s="16">
        <v>3.17268996628045</v>
      </c>
      <c r="R25" s="17">
        <v>3.6234150346814398E-8</v>
      </c>
      <c r="S25" s="58">
        <v>360</v>
      </c>
      <c r="T25" s="16">
        <v>5.1800782043957199</v>
      </c>
      <c r="U25" s="17">
        <v>1.9302337506133E-12</v>
      </c>
      <c r="V25" s="58">
        <v>326</v>
      </c>
      <c r="W25" s="16">
        <v>9.1189225885423006</v>
      </c>
      <c r="X25" s="17">
        <v>0</v>
      </c>
      <c r="Y25" s="59">
        <v>372</v>
      </c>
    </row>
    <row r="26" spans="1:25" customFormat="1" x14ac:dyDescent="0.2">
      <c r="A26" s="15" t="s">
        <v>33</v>
      </c>
      <c r="B26" s="54">
        <v>1</v>
      </c>
      <c r="C26" s="57" t="s">
        <v>87</v>
      </c>
      <c r="D26" s="71">
        <v>520</v>
      </c>
      <c r="E26" s="16">
        <v>2.35197130419929</v>
      </c>
      <c r="F26" s="17">
        <v>3.7815151410214298E-7</v>
      </c>
      <c r="G26" s="58">
        <v>443</v>
      </c>
      <c r="H26" s="16">
        <v>2.5486615793939098</v>
      </c>
      <c r="I26" s="17">
        <v>7.4288619235130004E-4</v>
      </c>
      <c r="J26" s="58">
        <v>81</v>
      </c>
      <c r="K26" s="16">
        <v>3.74895789511549</v>
      </c>
      <c r="L26" s="17">
        <v>1.46884918550416E-5</v>
      </c>
      <c r="M26" s="58">
        <v>85</v>
      </c>
      <c r="N26" s="16">
        <v>2.05084264495455</v>
      </c>
      <c r="O26" s="17">
        <v>2.3075042745457399E-6</v>
      </c>
      <c r="P26" s="58">
        <v>310</v>
      </c>
      <c r="Q26" s="16">
        <v>2.8170112888322101</v>
      </c>
      <c r="R26" s="17">
        <v>1.42536094926982E-7</v>
      </c>
      <c r="S26" s="58">
        <v>247</v>
      </c>
      <c r="T26" s="16">
        <v>4.7833584066103603</v>
      </c>
      <c r="U26" s="17">
        <v>1.56719748289902E-9</v>
      </c>
      <c r="V26" s="58">
        <v>140</v>
      </c>
      <c r="W26" s="16">
        <v>6.3726776040507396</v>
      </c>
      <c r="X26" s="17">
        <v>6.2192695438056905E-11</v>
      </c>
      <c r="Y26" s="59">
        <v>137</v>
      </c>
    </row>
    <row r="27" spans="1:25" customFormat="1" x14ac:dyDescent="0.2">
      <c r="A27" s="15" t="s">
        <v>34</v>
      </c>
      <c r="B27" s="54">
        <v>1</v>
      </c>
      <c r="C27" s="57" t="s">
        <v>87</v>
      </c>
      <c r="D27" s="71">
        <v>389</v>
      </c>
      <c r="E27" s="16">
        <v>1.2654101811065199</v>
      </c>
      <c r="F27" s="17">
        <v>0.11364013416867701</v>
      </c>
      <c r="G27" s="58">
        <v>461</v>
      </c>
      <c r="H27" s="16" t="s">
        <v>30</v>
      </c>
      <c r="I27" s="19" t="s">
        <v>30</v>
      </c>
      <c r="J27" s="58">
        <v>25</v>
      </c>
      <c r="K27" s="16" t="s">
        <v>30</v>
      </c>
      <c r="L27" s="19" t="s">
        <v>30</v>
      </c>
      <c r="M27" s="58">
        <v>18</v>
      </c>
      <c r="N27" s="16">
        <v>1.59829099230847</v>
      </c>
      <c r="O27" s="17">
        <v>5.8395328871050402E-3</v>
      </c>
      <c r="P27" s="58">
        <v>383</v>
      </c>
      <c r="Q27" s="16">
        <v>1.75314655980446</v>
      </c>
      <c r="R27" s="17">
        <v>3.22400388854183E-3</v>
      </c>
      <c r="S27" s="58">
        <v>372</v>
      </c>
      <c r="T27" s="16">
        <v>3.6083378099011099</v>
      </c>
      <c r="U27" s="17">
        <v>6.5750431203825995E-5</v>
      </c>
      <c r="V27" s="58">
        <v>120</v>
      </c>
      <c r="W27" s="16">
        <v>5.5685338431570903</v>
      </c>
      <c r="X27" s="17">
        <v>1.2979984690986201E-4</v>
      </c>
      <c r="Y27" s="59">
        <v>118</v>
      </c>
    </row>
    <row r="28" spans="1:25" customFormat="1" x14ac:dyDescent="0.2">
      <c r="A28" s="15" t="s">
        <v>35</v>
      </c>
      <c r="B28" s="54">
        <v>1</v>
      </c>
      <c r="C28" s="57" t="s">
        <v>87</v>
      </c>
      <c r="D28" s="71">
        <v>472</v>
      </c>
      <c r="E28" s="16">
        <v>1.0254614221126499</v>
      </c>
      <c r="F28" s="17">
        <v>0.87565961579293805</v>
      </c>
      <c r="G28" s="58">
        <v>526</v>
      </c>
      <c r="H28" s="16">
        <v>1.79212766118621</v>
      </c>
      <c r="I28" s="17">
        <v>9.3917602395669195E-2</v>
      </c>
      <c r="J28" s="58">
        <v>44</v>
      </c>
      <c r="K28" s="16">
        <v>2.0567480050825599</v>
      </c>
      <c r="L28" s="17">
        <v>4.3220715595539999E-2</v>
      </c>
      <c r="M28" s="58">
        <v>67</v>
      </c>
      <c r="N28" s="16">
        <v>1.7800901820043</v>
      </c>
      <c r="O28" s="17">
        <v>5.4651501744151798E-4</v>
      </c>
      <c r="P28" s="58">
        <v>363</v>
      </c>
      <c r="Q28" s="16">
        <v>1.5290988052415699</v>
      </c>
      <c r="R28" s="17">
        <v>1.5263937284660099E-2</v>
      </c>
      <c r="S28" s="58">
        <v>387</v>
      </c>
      <c r="T28" s="16">
        <v>6.9569578634634004</v>
      </c>
      <c r="U28" s="17">
        <v>3.3122953269071298E-9</v>
      </c>
      <c r="V28" s="58">
        <v>150</v>
      </c>
      <c r="W28" s="16">
        <v>4.1699886468598599</v>
      </c>
      <c r="X28" s="17">
        <v>1.7827017639859799E-9</v>
      </c>
      <c r="Y28" s="59">
        <v>254</v>
      </c>
    </row>
    <row r="29" spans="1:25" customFormat="1" x14ac:dyDescent="0.2">
      <c r="A29" s="15" t="s">
        <v>36</v>
      </c>
      <c r="B29" s="54">
        <v>1</v>
      </c>
      <c r="C29" s="57" t="s">
        <v>87</v>
      </c>
      <c r="D29" s="71">
        <v>125</v>
      </c>
      <c r="E29" s="16">
        <v>2.9484801402747398</v>
      </c>
      <c r="F29" s="17">
        <v>4.35272438737755E-4</v>
      </c>
      <c r="G29" s="58">
        <v>153</v>
      </c>
      <c r="H29" s="16" t="s">
        <v>30</v>
      </c>
      <c r="I29" s="19" t="s">
        <v>30</v>
      </c>
      <c r="J29" s="58">
        <v>30</v>
      </c>
      <c r="K29" s="16">
        <v>5.56556515044762</v>
      </c>
      <c r="L29" s="17">
        <v>3.5369936600613298E-3</v>
      </c>
      <c r="M29" s="58">
        <v>34</v>
      </c>
      <c r="N29" s="16">
        <v>1.3535917094450101</v>
      </c>
      <c r="O29" s="17">
        <v>0.26311673538935898</v>
      </c>
      <c r="P29" s="58">
        <v>332</v>
      </c>
      <c r="Q29" s="16">
        <v>3.7165712019743</v>
      </c>
      <c r="R29" s="17">
        <v>1.26043225168182E-6</v>
      </c>
      <c r="S29" s="58">
        <v>334</v>
      </c>
      <c r="T29" s="16">
        <v>7.4396929516077099</v>
      </c>
      <c r="U29" s="17">
        <v>8.8689500188365894E-11</v>
      </c>
      <c r="V29" s="58">
        <v>592</v>
      </c>
      <c r="W29" s="16">
        <v>17.2313355468517</v>
      </c>
      <c r="X29" s="17">
        <v>1.5543122344752199E-15</v>
      </c>
      <c r="Y29" s="59">
        <v>672</v>
      </c>
    </row>
    <row r="30" spans="1:25" customFormat="1" x14ac:dyDescent="0.2">
      <c r="A30" s="15" t="s">
        <v>37</v>
      </c>
      <c r="B30" s="54">
        <v>1</v>
      </c>
      <c r="C30" s="57" t="s">
        <v>87</v>
      </c>
      <c r="D30" s="71">
        <v>318</v>
      </c>
      <c r="E30" s="16">
        <v>1.4791923345214599</v>
      </c>
      <c r="F30" s="17">
        <v>4.3838764513409997E-2</v>
      </c>
      <c r="G30" s="58">
        <v>319</v>
      </c>
      <c r="H30" s="16" t="s">
        <v>30</v>
      </c>
      <c r="I30" s="19" t="s">
        <v>30</v>
      </c>
      <c r="J30" s="58">
        <v>29</v>
      </c>
      <c r="K30" s="16">
        <v>5.0654077724870001</v>
      </c>
      <c r="L30" s="17">
        <v>2.7876035677890699E-2</v>
      </c>
      <c r="M30" s="58">
        <v>24</v>
      </c>
      <c r="N30" s="16">
        <v>1.60471603704949</v>
      </c>
      <c r="O30" s="17">
        <v>8.2109928431815006E-3</v>
      </c>
      <c r="P30" s="58">
        <v>430</v>
      </c>
      <c r="Q30" s="16">
        <v>2.7197553157192802</v>
      </c>
      <c r="R30" s="17">
        <v>3.0163421227413799E-7</v>
      </c>
      <c r="S30" s="58">
        <v>435</v>
      </c>
      <c r="T30" s="16">
        <v>4.3637552158011204</v>
      </c>
      <c r="U30" s="17">
        <v>3.4648068858444999E-9</v>
      </c>
      <c r="V30" s="58">
        <v>159</v>
      </c>
      <c r="W30" s="16">
        <v>5.6362990192637401</v>
      </c>
      <c r="X30" s="17">
        <v>5.4160984586104599E-9</v>
      </c>
      <c r="Y30" s="59">
        <v>157</v>
      </c>
    </row>
    <row r="31" spans="1:25" customFormat="1" x14ac:dyDescent="0.2">
      <c r="A31" s="15" t="s">
        <v>38</v>
      </c>
      <c r="B31" s="54">
        <v>1</v>
      </c>
      <c r="C31" s="57" t="s">
        <v>87</v>
      </c>
      <c r="D31" s="71">
        <v>671</v>
      </c>
      <c r="E31" s="16">
        <v>2.07691580976278</v>
      </c>
      <c r="F31" s="17">
        <v>4.7973127470513097E-8</v>
      </c>
      <c r="G31" s="58">
        <v>783</v>
      </c>
      <c r="H31" s="16">
        <v>29.717020571935599</v>
      </c>
      <c r="I31" s="17">
        <v>1.49037603181856E-4</v>
      </c>
      <c r="J31" s="58">
        <v>37</v>
      </c>
      <c r="K31" s="16" t="s">
        <v>30</v>
      </c>
      <c r="L31" s="19" t="s">
        <v>30</v>
      </c>
      <c r="M31" s="58">
        <v>30</v>
      </c>
      <c r="N31" s="16">
        <v>2.6840196894367199</v>
      </c>
      <c r="O31" s="17">
        <v>2.7232677238608899E-4</v>
      </c>
      <c r="P31" s="58">
        <v>140</v>
      </c>
      <c r="Q31" s="16">
        <v>6.3865903286855099</v>
      </c>
      <c r="R31" s="17">
        <v>1.6497530230807901E-8</v>
      </c>
      <c r="S31" s="58">
        <v>218</v>
      </c>
      <c r="T31" s="16" t="s">
        <v>30</v>
      </c>
      <c r="U31" s="19" t="s">
        <v>30</v>
      </c>
      <c r="V31" s="58">
        <v>54</v>
      </c>
      <c r="W31" s="16" t="s">
        <v>30</v>
      </c>
      <c r="X31" s="19" t="s">
        <v>30</v>
      </c>
      <c r="Y31" s="59">
        <v>63</v>
      </c>
    </row>
    <row r="32" spans="1:25" customFormat="1" x14ac:dyDescent="0.2">
      <c r="A32" s="15"/>
      <c r="B32" s="1"/>
      <c r="C32" s="60"/>
      <c r="D32" s="115"/>
      <c r="F32" s="17"/>
      <c r="G32" s="73"/>
      <c r="I32" s="17"/>
      <c r="J32" s="73"/>
      <c r="L32" s="17"/>
      <c r="M32" s="73"/>
      <c r="O32" s="17"/>
      <c r="P32" s="73"/>
      <c r="R32" s="17"/>
      <c r="S32" s="73"/>
      <c r="U32" s="17"/>
      <c r="V32" s="73"/>
      <c r="X32" s="17"/>
      <c r="Y32" s="74"/>
    </row>
    <row r="33" spans="1:25" customFormat="1" x14ac:dyDescent="0.2">
      <c r="A33" s="14" t="s">
        <v>39</v>
      </c>
      <c r="B33" s="1"/>
      <c r="C33" s="60"/>
      <c r="D33" s="115"/>
      <c r="F33" s="17"/>
      <c r="G33" s="73"/>
      <c r="I33" s="17"/>
      <c r="J33" s="73"/>
      <c r="L33" s="17"/>
      <c r="M33" s="73"/>
      <c r="O33" s="17"/>
      <c r="P33" s="73"/>
      <c r="R33" s="17"/>
      <c r="S33" s="73"/>
      <c r="U33" s="17"/>
      <c r="V33" s="73"/>
      <c r="X33" s="17"/>
      <c r="Y33" s="74"/>
    </row>
    <row r="34" spans="1:25" customFormat="1" x14ac:dyDescent="0.2">
      <c r="A34" s="15" t="s">
        <v>40</v>
      </c>
      <c r="B34" s="54">
        <v>1</v>
      </c>
      <c r="C34" s="57" t="s">
        <v>87</v>
      </c>
      <c r="D34" s="71">
        <v>393</v>
      </c>
      <c r="E34" s="16">
        <v>2.1960612549235301</v>
      </c>
      <c r="F34" s="17">
        <v>4.87032139147026E-5</v>
      </c>
      <c r="G34" s="58">
        <v>378</v>
      </c>
      <c r="H34" s="16" t="s">
        <v>30</v>
      </c>
      <c r="I34" s="19" t="s">
        <v>30</v>
      </c>
      <c r="J34" s="58">
        <v>30</v>
      </c>
      <c r="K34" s="16">
        <v>16.218051254149</v>
      </c>
      <c r="L34" s="17">
        <v>3.5330342041484098E-4</v>
      </c>
      <c r="M34" s="58">
        <v>33</v>
      </c>
      <c r="N34" s="16">
        <v>1.6954963500423299</v>
      </c>
      <c r="O34" s="17">
        <v>7.8871317144768604E-4</v>
      </c>
      <c r="P34" s="58">
        <v>428</v>
      </c>
      <c r="Q34" s="16">
        <v>3.5632114671048498</v>
      </c>
      <c r="R34" s="17">
        <v>2.21052065541016E-11</v>
      </c>
      <c r="S34" s="58">
        <v>387</v>
      </c>
      <c r="T34" s="16">
        <v>5.2110686539394502</v>
      </c>
      <c r="U34" s="17">
        <v>3.98570065840431E-13</v>
      </c>
      <c r="V34" s="58">
        <v>196</v>
      </c>
      <c r="W34" s="16">
        <v>10.411110665441999</v>
      </c>
      <c r="X34" s="17">
        <v>4.4408920985006301E-16</v>
      </c>
      <c r="Y34" s="59">
        <v>240</v>
      </c>
    </row>
    <row r="35" spans="1:25" customFormat="1" x14ac:dyDescent="0.2">
      <c r="A35" s="15" t="s">
        <v>41</v>
      </c>
      <c r="B35" s="54">
        <v>1</v>
      </c>
      <c r="C35" s="57" t="s">
        <v>87</v>
      </c>
      <c r="D35" s="71">
        <v>354</v>
      </c>
      <c r="E35" s="16">
        <v>1.7388955025578801</v>
      </c>
      <c r="F35" s="17">
        <v>3.92950087032529E-3</v>
      </c>
      <c r="G35" s="58">
        <v>440</v>
      </c>
      <c r="H35" s="16">
        <v>3.2119407178577402</v>
      </c>
      <c r="I35" s="17">
        <v>7.0121055618699302E-4</v>
      </c>
      <c r="J35" s="58">
        <v>66</v>
      </c>
      <c r="K35" s="16">
        <v>4.4603318691680203</v>
      </c>
      <c r="L35" s="17">
        <v>1.74656688822772E-6</v>
      </c>
      <c r="M35" s="58">
        <v>110</v>
      </c>
      <c r="N35" s="16">
        <v>2.5135962893949899</v>
      </c>
      <c r="O35" s="17">
        <v>1.74548012767506E-4</v>
      </c>
      <c r="P35" s="58">
        <v>191</v>
      </c>
      <c r="Q35" s="16">
        <v>4.0553872644321904</v>
      </c>
      <c r="R35" s="17">
        <v>2.7363127319546299E-9</v>
      </c>
      <c r="S35" s="58">
        <v>224</v>
      </c>
      <c r="T35" s="16">
        <v>5.4256286198971697</v>
      </c>
      <c r="U35" s="17">
        <v>5.9893445758518696E-10</v>
      </c>
      <c r="V35" s="58">
        <v>159</v>
      </c>
      <c r="W35" s="16">
        <v>11.7130035494148</v>
      </c>
      <c r="X35" s="17">
        <v>1.29128929771127E-10</v>
      </c>
      <c r="Y35" s="59">
        <v>215</v>
      </c>
    </row>
    <row r="36" spans="1:25" customFormat="1" x14ac:dyDescent="0.2">
      <c r="A36" s="15" t="s">
        <v>42</v>
      </c>
      <c r="B36" s="54">
        <v>1</v>
      </c>
      <c r="C36" s="57" t="s">
        <v>87</v>
      </c>
      <c r="D36" s="71">
        <v>200</v>
      </c>
      <c r="E36" s="16">
        <v>1.74636765454494</v>
      </c>
      <c r="F36" s="17">
        <v>2.81900441326144E-2</v>
      </c>
      <c r="G36" s="58">
        <v>235</v>
      </c>
      <c r="H36" s="16">
        <v>5.6755220046862096</v>
      </c>
      <c r="I36" s="17">
        <v>5.1175862951779996E-6</v>
      </c>
      <c r="J36" s="58">
        <v>58</v>
      </c>
      <c r="K36" s="16">
        <v>3.88338536999535</v>
      </c>
      <c r="L36" s="17">
        <v>9.1484842269928801E-4</v>
      </c>
      <c r="M36" s="58">
        <v>98</v>
      </c>
      <c r="N36" s="16">
        <v>1.27194743134293</v>
      </c>
      <c r="O36" s="17">
        <v>0.340829545313454</v>
      </c>
      <c r="P36" s="58">
        <v>177</v>
      </c>
      <c r="Q36" s="16">
        <v>2.4503526465940499</v>
      </c>
      <c r="R36" s="17">
        <v>2.5411275290707601E-3</v>
      </c>
      <c r="S36" s="58">
        <v>211</v>
      </c>
      <c r="T36" s="16">
        <v>5.3686269529462098</v>
      </c>
      <c r="U36" s="17">
        <v>1.11192856733222E-5</v>
      </c>
      <c r="V36" s="58">
        <v>167</v>
      </c>
      <c r="W36" s="16">
        <v>11.640721400396499</v>
      </c>
      <c r="X36" s="17">
        <v>2.5539974579658102E-9</v>
      </c>
      <c r="Y36" s="59">
        <v>278</v>
      </c>
    </row>
    <row r="37" spans="1:25" customFormat="1" x14ac:dyDescent="0.2">
      <c r="A37" s="15" t="s">
        <v>43</v>
      </c>
      <c r="B37" s="54">
        <v>1</v>
      </c>
      <c r="C37" s="57" t="s">
        <v>87</v>
      </c>
      <c r="D37" s="71">
        <v>554</v>
      </c>
      <c r="E37" s="16">
        <v>1.7336120941004001</v>
      </c>
      <c r="F37" s="17">
        <v>3.1606075277075302E-3</v>
      </c>
      <c r="G37" s="58">
        <v>675</v>
      </c>
      <c r="H37" s="16">
        <v>3.2746014799685002</v>
      </c>
      <c r="I37" s="17">
        <v>3.9960899591528999E-4</v>
      </c>
      <c r="J37" s="58">
        <v>124</v>
      </c>
      <c r="K37" s="16">
        <v>4.4477986736747601</v>
      </c>
      <c r="L37" s="17">
        <v>9.1606084340334295E-7</v>
      </c>
      <c r="M37" s="58">
        <v>208</v>
      </c>
      <c r="N37" s="16">
        <v>2.4631696273473498</v>
      </c>
      <c r="O37" s="17">
        <v>1.25945975433028E-4</v>
      </c>
      <c r="P37" s="58">
        <v>368</v>
      </c>
      <c r="Q37" s="16">
        <v>3.9944857950417298</v>
      </c>
      <c r="R37" s="17">
        <v>1.0670471173313E-9</v>
      </c>
      <c r="S37" s="58">
        <v>435</v>
      </c>
      <c r="T37" s="16">
        <v>5.4754807159998302</v>
      </c>
      <c r="U37" s="17">
        <v>1.0655099025314E-10</v>
      </c>
      <c r="V37" s="58">
        <v>326</v>
      </c>
      <c r="W37" s="16">
        <v>11.7950748640803</v>
      </c>
      <c r="X37" s="17">
        <v>2.2236212871007401E-11</v>
      </c>
      <c r="Y37" s="59">
        <v>493</v>
      </c>
    </row>
    <row r="38" spans="1:25" customFormat="1" x14ac:dyDescent="0.2">
      <c r="A38" s="20"/>
      <c r="B38" s="1"/>
      <c r="C38" s="60"/>
      <c r="D38" s="1"/>
      <c r="F38" s="17"/>
      <c r="I38" s="17"/>
      <c r="L38" s="17"/>
      <c r="O38" s="17"/>
      <c r="R38" s="17"/>
      <c r="U38" s="17"/>
      <c r="X38" s="17"/>
      <c r="Y38" s="13"/>
    </row>
    <row r="39" spans="1:25" customFormat="1" x14ac:dyDescent="0.2">
      <c r="A39" s="14" t="s">
        <v>44</v>
      </c>
      <c r="B39" s="64">
        <v>1</v>
      </c>
      <c r="C39" s="213" t="s">
        <v>87</v>
      </c>
      <c r="D39" s="219">
        <v>12446</v>
      </c>
      <c r="E39" s="64">
        <v>1.6748935997380501</v>
      </c>
      <c r="F39" s="125">
        <v>0</v>
      </c>
      <c r="G39" s="218">
        <v>13506</v>
      </c>
      <c r="H39" s="64">
        <v>2.43819762287028</v>
      </c>
      <c r="I39" s="125">
        <v>5.5511151231257803E-15</v>
      </c>
      <c r="J39" s="218">
        <v>1210</v>
      </c>
      <c r="K39" s="64">
        <v>4.21570017199946</v>
      </c>
      <c r="L39" s="125">
        <v>0</v>
      </c>
      <c r="M39" s="218">
        <v>1561</v>
      </c>
      <c r="N39" s="64">
        <v>1.5894910620623299</v>
      </c>
      <c r="O39" s="125">
        <v>0</v>
      </c>
      <c r="P39" s="218">
        <v>10067</v>
      </c>
      <c r="Q39" s="64">
        <v>2.5530027295784299</v>
      </c>
      <c r="R39" s="125">
        <v>0</v>
      </c>
      <c r="S39" s="218">
        <v>10509</v>
      </c>
      <c r="T39" s="64">
        <v>4.8127810566128497</v>
      </c>
      <c r="U39" s="125">
        <v>0</v>
      </c>
      <c r="V39" s="218">
        <v>5317</v>
      </c>
      <c r="W39" s="64">
        <v>7.6091346442514904</v>
      </c>
      <c r="X39" s="125">
        <v>0</v>
      </c>
      <c r="Y39" s="59">
        <v>6412</v>
      </c>
    </row>
    <row r="40" spans="1:25" customFormat="1" x14ac:dyDescent="0.2">
      <c r="A40" s="31"/>
      <c r="B40" s="120"/>
      <c r="C40" s="214"/>
      <c r="D40" s="121"/>
      <c r="E40" s="122"/>
      <c r="F40" s="223"/>
      <c r="G40" s="123"/>
      <c r="H40" s="122"/>
      <c r="I40" s="223"/>
      <c r="J40" s="123"/>
      <c r="K40" s="122"/>
      <c r="L40" s="223"/>
      <c r="M40" s="123"/>
      <c r="N40" s="122"/>
      <c r="O40" s="223"/>
      <c r="P40" s="123"/>
      <c r="Q40" s="122"/>
      <c r="R40" s="223"/>
      <c r="S40" s="123"/>
      <c r="T40" s="122"/>
      <c r="U40" s="223"/>
      <c r="V40" s="123"/>
      <c r="W40" s="122"/>
      <c r="X40" s="223"/>
      <c r="Y40" s="124"/>
    </row>
    <row r="41" spans="1:25" customFormat="1" x14ac:dyDescent="0.2">
      <c r="A41" s="25" t="s">
        <v>45</v>
      </c>
      <c r="B41" s="6"/>
      <c r="C41" s="65"/>
      <c r="D41" s="116"/>
      <c r="E41" s="7"/>
      <c r="F41" s="125"/>
      <c r="G41" s="76"/>
      <c r="H41" s="7"/>
      <c r="I41" s="125"/>
      <c r="J41" s="76"/>
      <c r="K41" s="7"/>
      <c r="L41" s="125"/>
      <c r="M41" s="76"/>
      <c r="N41" s="7"/>
      <c r="O41" s="125"/>
      <c r="P41" s="76"/>
      <c r="Q41" s="7"/>
      <c r="R41" s="125"/>
      <c r="S41" s="76"/>
      <c r="T41" s="7"/>
      <c r="U41" s="125"/>
      <c r="V41" s="76"/>
      <c r="W41" s="7"/>
      <c r="X41" s="125"/>
      <c r="Y41" s="74"/>
    </row>
    <row r="42" spans="1:25" customFormat="1" ht="12.75" customHeight="1" x14ac:dyDescent="0.2">
      <c r="A42" s="15" t="s">
        <v>68</v>
      </c>
      <c r="B42" s="64">
        <v>1</v>
      </c>
      <c r="C42" s="213" t="s">
        <v>87</v>
      </c>
      <c r="D42" s="219">
        <v>89</v>
      </c>
      <c r="E42" s="27">
        <v>2.79415200038967</v>
      </c>
      <c r="F42" s="125">
        <v>1.08393645283633E-3</v>
      </c>
      <c r="G42" s="218">
        <v>145</v>
      </c>
      <c r="H42" s="27" t="s">
        <v>30</v>
      </c>
      <c r="I42" s="233" t="s">
        <v>30</v>
      </c>
      <c r="J42" s="218">
        <v>10</v>
      </c>
      <c r="K42" s="27" t="s">
        <v>30</v>
      </c>
      <c r="L42" s="233" t="s">
        <v>30</v>
      </c>
      <c r="M42" s="218">
        <v>18</v>
      </c>
      <c r="N42" s="27">
        <v>2.0432282324611499</v>
      </c>
      <c r="O42" s="125">
        <v>8.6516852037328302E-3</v>
      </c>
      <c r="P42" s="218">
        <v>384</v>
      </c>
      <c r="Q42" s="27">
        <v>2.8127260571824402</v>
      </c>
      <c r="R42" s="125">
        <v>8.4221572842402303E-4</v>
      </c>
      <c r="S42" s="218">
        <v>500</v>
      </c>
      <c r="T42" s="27">
        <v>6.6632689520412498</v>
      </c>
      <c r="U42" s="125">
        <v>6.7025353112093498E-7</v>
      </c>
      <c r="V42" s="218">
        <v>239</v>
      </c>
      <c r="W42" s="27">
        <v>9.5152579055605209</v>
      </c>
      <c r="X42" s="125">
        <v>1.56029753561882E-8</v>
      </c>
      <c r="Y42" s="59">
        <v>392</v>
      </c>
    </row>
    <row r="43" spans="1:25" customFormat="1" ht="12.75" customHeight="1" x14ac:dyDescent="0.2">
      <c r="A43" s="26" t="s">
        <v>316</v>
      </c>
      <c r="B43" s="22">
        <v>1</v>
      </c>
      <c r="C43" s="61" t="s">
        <v>87</v>
      </c>
      <c r="D43" s="62">
        <v>204</v>
      </c>
      <c r="E43" s="117">
        <v>0.90262861427237595</v>
      </c>
      <c r="F43" s="23">
        <v>0.70765364738408498</v>
      </c>
      <c r="G43" s="75">
        <v>502</v>
      </c>
      <c r="H43" s="117" t="s">
        <v>30</v>
      </c>
      <c r="I43" s="126" t="s">
        <v>30</v>
      </c>
      <c r="J43" s="75">
        <v>6</v>
      </c>
      <c r="K43" s="238" t="s">
        <v>30</v>
      </c>
      <c r="L43" s="239" t="s">
        <v>30</v>
      </c>
      <c r="M43" s="75">
        <v>9</v>
      </c>
      <c r="N43" s="117">
        <v>1.2543573628340501</v>
      </c>
      <c r="O43" s="23">
        <v>0.23032150715573699</v>
      </c>
      <c r="P43" s="75">
        <v>104</v>
      </c>
      <c r="Q43" s="117">
        <v>1.88726448463612</v>
      </c>
      <c r="R43" s="23">
        <v>1.8347626723346E-2</v>
      </c>
      <c r="S43" s="75">
        <v>294</v>
      </c>
      <c r="T43" s="238" t="s">
        <v>30</v>
      </c>
      <c r="U43" s="239" t="s">
        <v>30</v>
      </c>
      <c r="V43" s="75">
        <v>19</v>
      </c>
      <c r="W43" s="238" t="s">
        <v>30</v>
      </c>
      <c r="X43" s="239" t="s">
        <v>30</v>
      </c>
      <c r="Y43" s="66">
        <v>25</v>
      </c>
    </row>
    <row r="44" spans="1:25" customFormat="1" ht="101.25" customHeight="1" x14ac:dyDescent="0.2">
      <c r="A44" s="252" t="s">
        <v>47</v>
      </c>
      <c r="B44" s="252"/>
      <c r="C44" s="252"/>
      <c r="D44" s="252"/>
      <c r="E44" s="252"/>
      <c r="F44" s="252"/>
      <c r="G44" s="252"/>
      <c r="H44" s="252"/>
      <c r="I44" s="252"/>
      <c r="J44" s="252"/>
      <c r="K44" s="252"/>
      <c r="L44" s="252"/>
      <c r="M44" s="252"/>
      <c r="N44" s="252"/>
      <c r="O44" s="252"/>
      <c r="P44" s="252"/>
    </row>
    <row r="45" spans="1:25" customFormat="1" ht="119.25" customHeight="1" x14ac:dyDescent="0.2">
      <c r="A45" s="252" t="s">
        <v>317</v>
      </c>
      <c r="B45" s="252"/>
      <c r="C45" s="252"/>
      <c r="D45" s="252"/>
      <c r="E45" s="252"/>
      <c r="F45" s="252"/>
      <c r="G45" s="252"/>
      <c r="H45" s="252"/>
      <c r="I45" s="252"/>
      <c r="J45" s="252"/>
      <c r="K45" s="252"/>
      <c r="L45" s="252"/>
      <c r="M45" s="252"/>
      <c r="N45" s="252"/>
      <c r="O45" s="252"/>
      <c r="P45" s="252"/>
    </row>
    <row r="46" spans="1:25" customFormat="1" x14ac:dyDescent="0.2">
      <c r="A46" s="28" t="s">
        <v>117</v>
      </c>
      <c r="B46" s="11"/>
      <c r="C46" s="11"/>
      <c r="D46" s="11"/>
      <c r="E46" s="32"/>
      <c r="F46" s="32"/>
      <c r="G46" s="32"/>
      <c r="H46" s="32"/>
      <c r="I46" s="32"/>
      <c r="J46" s="32"/>
      <c r="K46" s="32"/>
      <c r="L46" s="32"/>
      <c r="M46" s="32"/>
    </row>
    <row r="47" spans="1:25" customFormat="1" ht="12.75" customHeight="1" x14ac:dyDescent="0.2">
      <c r="A47" s="28" t="s">
        <v>48</v>
      </c>
      <c r="B47" s="78"/>
      <c r="C47" s="68"/>
      <c r="D47" s="68"/>
      <c r="E47" s="68"/>
      <c r="F47" s="68"/>
      <c r="G47" s="68"/>
      <c r="H47" s="68"/>
      <c r="I47" s="68"/>
      <c r="J47" s="68"/>
      <c r="K47" s="68"/>
      <c r="L47" s="68"/>
      <c r="M47" s="68"/>
      <c r="N47" s="68"/>
      <c r="O47" s="68"/>
      <c r="P47" s="68"/>
    </row>
    <row r="48" spans="1:25" customFormat="1" x14ac:dyDescent="0.2"/>
    <row r="49" spans="2:2" customFormat="1" x14ac:dyDescent="0.2"/>
    <row r="50" spans="2:2" customFormat="1" x14ac:dyDescent="0.2">
      <c r="B50" s="69"/>
    </row>
    <row r="51" spans="2:2" customFormat="1" x14ac:dyDescent="0.2"/>
    <row r="52" spans="2:2" customFormat="1" x14ac:dyDescent="0.2"/>
    <row r="53" spans="2:2" customFormat="1" x14ac:dyDescent="0.2"/>
  </sheetData>
  <mergeCells count="11">
    <mergeCell ref="A45:P45"/>
    <mergeCell ref="A44:P44"/>
    <mergeCell ref="Q8:S8"/>
    <mergeCell ref="T8:V8"/>
    <mergeCell ref="W8:Y8"/>
    <mergeCell ref="A2:P4"/>
    <mergeCell ref="B8:D8"/>
    <mergeCell ref="E8:G8"/>
    <mergeCell ref="H8:J8"/>
    <mergeCell ref="K8:M8"/>
    <mergeCell ref="N8:P8"/>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92D050"/>
  </sheetPr>
  <dimension ref="A1:AF55"/>
  <sheetViews>
    <sheetView zoomScaleNormal="100" workbookViewId="0">
      <selection activeCell="C5" sqref="C5"/>
    </sheetView>
  </sheetViews>
  <sheetFormatPr defaultRowHeight="12.75" x14ac:dyDescent="0.2"/>
  <cols>
    <col min="1" max="1" width="16.7109375" style="1" customWidth="1"/>
    <col min="2" max="3" width="4.140625" style="1" customWidth="1"/>
    <col min="4" max="4" width="5.28515625" style="1" customWidth="1"/>
    <col min="5" max="5" width="4.140625" style="1" customWidth="1"/>
    <col min="6" max="6" width="5.42578125" style="1" bestFit="1" customWidth="1"/>
    <col min="7" max="7" width="5.140625" style="1" customWidth="1"/>
    <col min="8" max="8" width="5.42578125" style="1" customWidth="1"/>
    <col min="9" max="9" width="5.42578125" style="1" bestFit="1" customWidth="1"/>
    <col min="10" max="10" width="4.140625" style="1" customWidth="1"/>
    <col min="11" max="11" width="5.7109375" style="1" customWidth="1"/>
    <col min="12" max="12" width="5.42578125" style="1" bestFit="1" customWidth="1"/>
    <col min="13" max="14" width="4.140625" style="1" customWidth="1"/>
    <col min="15" max="15" width="5.42578125" style="1" bestFit="1" customWidth="1"/>
    <col min="16" max="16" width="4.140625" style="1" customWidth="1"/>
    <col min="17" max="17" width="4.140625" customWidth="1"/>
    <col min="18" max="18" width="5.42578125" bestFit="1" customWidth="1"/>
    <col min="19" max="19" width="4.140625" customWidth="1"/>
    <col min="20" max="20" width="4.7109375" customWidth="1"/>
    <col min="21" max="21" width="5.42578125" bestFit="1" customWidth="1"/>
    <col min="22" max="22" width="4.140625" customWidth="1"/>
    <col min="23" max="23" width="5.7109375" customWidth="1"/>
    <col min="24" max="24" width="5.42578125" bestFit="1" customWidth="1"/>
    <col min="25" max="25" width="4.140625" customWidth="1"/>
    <col min="26" max="29" width="4.5703125" customWidth="1"/>
    <col min="30" max="31" width="4.42578125" customWidth="1"/>
    <col min="33" max="16384" width="9.140625" style="1"/>
  </cols>
  <sheetData>
    <row r="1" spans="1:32" x14ac:dyDescent="0.2">
      <c r="A1" s="2" t="s">
        <v>120</v>
      </c>
      <c r="B1" s="2"/>
      <c r="C1" s="2"/>
      <c r="D1" s="2"/>
      <c r="E1" s="2"/>
      <c r="F1" s="2"/>
      <c r="G1" s="2"/>
      <c r="H1" s="2"/>
      <c r="I1" s="2"/>
      <c r="J1" s="2"/>
      <c r="K1" s="2"/>
      <c r="L1" s="2"/>
      <c r="M1" s="2"/>
      <c r="N1" s="2"/>
      <c r="O1" s="2"/>
      <c r="P1" s="2"/>
    </row>
    <row r="2" spans="1:32" ht="12.75" customHeight="1" x14ac:dyDescent="0.2">
      <c r="A2" s="249" t="s">
        <v>121</v>
      </c>
      <c r="B2" s="249"/>
      <c r="C2" s="249"/>
      <c r="D2" s="249"/>
      <c r="E2" s="249"/>
      <c r="F2" s="249"/>
      <c r="G2" s="249"/>
      <c r="H2" s="249"/>
      <c r="I2" s="249"/>
      <c r="J2" s="249"/>
      <c r="K2" s="249"/>
      <c r="L2" s="249"/>
      <c r="M2" s="249"/>
      <c r="N2" s="249"/>
      <c r="O2" s="249"/>
      <c r="P2" s="249"/>
    </row>
    <row r="3" spans="1:32" x14ac:dyDescent="0.2">
      <c r="A3" s="249"/>
      <c r="B3" s="249"/>
      <c r="C3" s="249"/>
      <c r="D3" s="249"/>
      <c r="E3" s="249"/>
      <c r="F3" s="249"/>
      <c r="G3" s="249"/>
      <c r="H3" s="249"/>
      <c r="I3" s="249"/>
      <c r="J3" s="249"/>
      <c r="K3" s="249"/>
      <c r="L3" s="249"/>
      <c r="M3" s="249"/>
      <c r="N3" s="249"/>
      <c r="O3" s="249"/>
      <c r="P3" s="249"/>
    </row>
    <row r="4" spans="1:32" x14ac:dyDescent="0.2">
      <c r="A4" s="249"/>
      <c r="B4" s="249"/>
      <c r="C4" s="249"/>
      <c r="D4" s="249"/>
      <c r="E4" s="249"/>
      <c r="F4" s="249"/>
      <c r="G4" s="249"/>
      <c r="H4" s="249"/>
      <c r="I4" s="249"/>
      <c r="J4" s="249"/>
      <c r="K4" s="249"/>
      <c r="L4" s="249"/>
      <c r="M4" s="249"/>
      <c r="N4" s="249"/>
      <c r="O4" s="249"/>
      <c r="P4" s="249"/>
    </row>
    <row r="5" spans="1:32" x14ac:dyDescent="0.2">
      <c r="A5" s="30"/>
      <c r="B5" s="30"/>
      <c r="C5" s="30"/>
      <c r="D5" s="30"/>
      <c r="E5" s="30"/>
      <c r="F5" s="30"/>
      <c r="G5" s="30"/>
      <c r="H5" s="30"/>
      <c r="I5" s="30"/>
      <c r="J5" s="30"/>
      <c r="K5" s="30"/>
      <c r="L5" s="30"/>
      <c r="M5" s="30"/>
      <c r="N5" s="30"/>
      <c r="O5" s="30"/>
      <c r="P5" s="30"/>
    </row>
    <row r="6" spans="1:32" ht="15" customHeight="1" x14ac:dyDescent="0.25">
      <c r="A6" s="5"/>
      <c r="B6" s="6"/>
      <c r="C6" s="6"/>
      <c r="D6" s="6"/>
      <c r="E6" s="6"/>
      <c r="F6" s="6"/>
      <c r="G6" s="6"/>
      <c r="H6" s="6"/>
      <c r="I6" s="6"/>
      <c r="J6" s="6"/>
      <c r="K6" s="6"/>
      <c r="L6" s="6"/>
      <c r="M6" s="6"/>
      <c r="N6" s="6"/>
      <c r="O6" s="6"/>
      <c r="P6" s="6"/>
    </row>
    <row r="7" spans="1:32" ht="15" customHeight="1" x14ac:dyDescent="0.25">
      <c r="A7" s="5"/>
      <c r="B7"/>
      <c r="C7"/>
      <c r="D7"/>
      <c r="E7"/>
      <c r="F7"/>
      <c r="G7"/>
      <c r="H7"/>
      <c r="I7"/>
      <c r="J7"/>
      <c r="K7"/>
      <c r="L7"/>
      <c r="M7"/>
      <c r="N7"/>
      <c r="O7"/>
      <c r="P7"/>
    </row>
    <row r="8" spans="1:32" ht="78" customHeight="1" x14ac:dyDescent="0.2">
      <c r="A8"/>
      <c r="B8" s="278" t="s">
        <v>109</v>
      </c>
      <c r="C8" s="279"/>
      <c r="D8" s="280"/>
      <c r="E8" s="278" t="s">
        <v>110</v>
      </c>
      <c r="F8" s="279"/>
      <c r="G8" s="280"/>
      <c r="H8" s="278" t="s">
        <v>111</v>
      </c>
      <c r="I8" s="279"/>
      <c r="J8" s="280"/>
      <c r="K8" s="278" t="s">
        <v>112</v>
      </c>
      <c r="L8" s="279"/>
      <c r="M8" s="280"/>
      <c r="N8" s="278" t="s">
        <v>113</v>
      </c>
      <c r="O8" s="279"/>
      <c r="P8" s="280"/>
      <c r="Q8" s="278" t="s">
        <v>114</v>
      </c>
      <c r="R8" s="279"/>
      <c r="S8" s="280"/>
      <c r="T8" s="278" t="s">
        <v>115</v>
      </c>
      <c r="U8" s="279"/>
      <c r="V8" s="280"/>
      <c r="W8" s="278" t="s">
        <v>116</v>
      </c>
      <c r="X8" s="279"/>
      <c r="Y8" s="280"/>
    </row>
    <row r="9" spans="1:32"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10" t="s">
        <v>86</v>
      </c>
      <c r="N9" s="9" t="s">
        <v>85</v>
      </c>
      <c r="O9" s="56" t="s">
        <v>15</v>
      </c>
      <c r="P9" s="56" t="s">
        <v>86</v>
      </c>
      <c r="Q9" s="9" t="s">
        <v>85</v>
      </c>
      <c r="R9" s="56" t="s">
        <v>15</v>
      </c>
      <c r="S9" s="56" t="s">
        <v>86</v>
      </c>
      <c r="T9" s="9" t="s">
        <v>85</v>
      </c>
      <c r="U9" s="56" t="s">
        <v>15</v>
      </c>
      <c r="V9" s="56" t="s">
        <v>86</v>
      </c>
      <c r="W9" s="9" t="s">
        <v>85</v>
      </c>
      <c r="X9" s="56" t="s">
        <v>15</v>
      </c>
      <c r="Y9" s="10" t="s">
        <v>86</v>
      </c>
      <c r="Z9"/>
      <c r="AA9"/>
      <c r="AB9"/>
      <c r="AC9"/>
      <c r="AD9"/>
      <c r="AE9"/>
      <c r="AF9"/>
    </row>
    <row r="10" spans="1:32" x14ac:dyDescent="0.2">
      <c r="A10" s="127" t="s">
        <v>16</v>
      </c>
      <c r="B10" s="70"/>
      <c r="C10" s="70"/>
      <c r="D10" s="70"/>
      <c r="E10" s="70"/>
      <c r="F10" s="70"/>
      <c r="G10" s="70"/>
      <c r="H10" s="70"/>
      <c r="I10" s="70"/>
      <c r="J10" s="70"/>
      <c r="K10" s="70"/>
      <c r="L10" s="70"/>
      <c r="M10" s="70"/>
      <c r="N10" s="70"/>
      <c r="O10" s="70"/>
      <c r="P10" s="70"/>
      <c r="Q10" s="36"/>
      <c r="R10" s="36"/>
      <c r="S10" s="36"/>
      <c r="T10" s="36"/>
      <c r="U10" s="36"/>
      <c r="V10" s="36"/>
      <c r="W10" s="36"/>
      <c r="X10" s="36"/>
      <c r="Y10" s="40"/>
    </row>
    <row r="11" spans="1:32" x14ac:dyDescent="0.2">
      <c r="A11" s="128" t="s">
        <v>17</v>
      </c>
      <c r="Y11" s="13"/>
    </row>
    <row r="12" spans="1:32" x14ac:dyDescent="0.2">
      <c r="A12" s="129" t="s">
        <v>18</v>
      </c>
      <c r="B12" s="54">
        <v>1</v>
      </c>
      <c r="C12" s="53" t="s">
        <v>87</v>
      </c>
      <c r="D12" s="71">
        <v>456</v>
      </c>
      <c r="E12" s="54">
        <v>1.3298944493365099</v>
      </c>
      <c r="F12" s="130">
        <v>0.17861795401473399</v>
      </c>
      <c r="G12" s="71">
        <v>444</v>
      </c>
      <c r="H12" s="54">
        <v>1.9520636504330999</v>
      </c>
      <c r="I12" s="130">
        <v>0.17023194301935399</v>
      </c>
      <c r="J12" s="71">
        <v>77</v>
      </c>
      <c r="K12" s="54">
        <v>1.8625522317319601</v>
      </c>
      <c r="L12" s="130">
        <v>0.12859096092119299</v>
      </c>
      <c r="M12" s="71">
        <v>94</v>
      </c>
      <c r="N12" s="54">
        <v>1.69640968653918</v>
      </c>
      <c r="O12" s="130">
        <v>5.6645631695975097E-3</v>
      </c>
      <c r="P12" s="71">
        <v>514</v>
      </c>
      <c r="Q12" s="16">
        <v>1.98049185190373</v>
      </c>
      <c r="R12" s="17">
        <v>1.1171990846270399E-3</v>
      </c>
      <c r="S12" s="58">
        <v>498</v>
      </c>
      <c r="T12" s="16">
        <v>5.8470894325396801</v>
      </c>
      <c r="U12" s="17">
        <v>2.9827854741704098E-7</v>
      </c>
      <c r="V12" s="58">
        <v>271</v>
      </c>
      <c r="W12" s="16">
        <v>4.9492078655540102</v>
      </c>
      <c r="X12" s="17">
        <v>3.77999139744567E-6</v>
      </c>
      <c r="Y12" s="59">
        <v>442</v>
      </c>
    </row>
    <row r="13" spans="1:32" ht="12.75" customHeight="1" x14ac:dyDescent="0.2">
      <c r="A13" s="129" t="s">
        <v>19</v>
      </c>
      <c r="B13" s="54">
        <v>1</v>
      </c>
      <c r="C13" s="53" t="s">
        <v>87</v>
      </c>
      <c r="D13" s="71">
        <v>564</v>
      </c>
      <c r="E13" s="54">
        <v>1.6260991846469799</v>
      </c>
      <c r="F13" s="130">
        <v>7.0682493826568198E-3</v>
      </c>
      <c r="G13" s="71">
        <v>539</v>
      </c>
      <c r="H13" s="54">
        <v>1.7353858485903999</v>
      </c>
      <c r="I13" s="130">
        <v>0.376125770046011</v>
      </c>
      <c r="J13" s="71">
        <v>37</v>
      </c>
      <c r="K13" s="54">
        <v>3.8159433258773601</v>
      </c>
      <c r="L13" s="130">
        <v>1.11127391053447E-2</v>
      </c>
      <c r="M13" s="71">
        <v>104</v>
      </c>
      <c r="N13" s="54">
        <v>1.6009248986714599</v>
      </c>
      <c r="O13" s="130">
        <v>3.7112425766813402E-2</v>
      </c>
      <c r="P13" s="71">
        <v>290</v>
      </c>
      <c r="Q13" s="16">
        <v>2.9631194920569199</v>
      </c>
      <c r="R13" s="17">
        <v>4.96722923519766E-5</v>
      </c>
      <c r="S13" s="58">
        <v>222</v>
      </c>
      <c r="T13" s="16">
        <v>10.485818833943499</v>
      </c>
      <c r="U13" s="17">
        <v>2.0451425887694E-2</v>
      </c>
      <c r="V13" s="58">
        <v>91</v>
      </c>
      <c r="W13" s="16" t="s">
        <v>30</v>
      </c>
      <c r="X13" s="19" t="s">
        <v>30</v>
      </c>
      <c r="Y13" s="59">
        <v>182</v>
      </c>
    </row>
    <row r="14" spans="1:32" x14ac:dyDescent="0.2">
      <c r="A14" s="129" t="s">
        <v>20</v>
      </c>
      <c r="B14" s="54">
        <v>1</v>
      </c>
      <c r="C14" s="53" t="s">
        <v>87</v>
      </c>
      <c r="D14" s="71">
        <v>2587</v>
      </c>
      <c r="E14" s="54">
        <v>1.3812207763454301</v>
      </c>
      <c r="F14" s="130">
        <v>1.1428007778890901E-4</v>
      </c>
      <c r="G14" s="71">
        <v>2909</v>
      </c>
      <c r="H14" s="54">
        <v>23.9297094230661</v>
      </c>
      <c r="I14" s="130">
        <v>5.89411126640882E-3</v>
      </c>
      <c r="J14" s="71">
        <v>224</v>
      </c>
      <c r="K14" s="54">
        <v>8.5741220879600899</v>
      </c>
      <c r="L14" s="130">
        <v>2.6184978922128E-4</v>
      </c>
      <c r="M14" s="71">
        <v>159</v>
      </c>
      <c r="N14" s="54">
        <v>2.0470593615895201</v>
      </c>
      <c r="O14" s="130">
        <v>1.6277030014944001E-6</v>
      </c>
      <c r="P14" s="71">
        <v>1765</v>
      </c>
      <c r="Q14" s="16">
        <v>3.0703995117615901</v>
      </c>
      <c r="R14" s="17">
        <v>6.5194516452038402E-12</v>
      </c>
      <c r="S14" s="58">
        <v>2131</v>
      </c>
      <c r="T14" s="16">
        <v>7.6609955049406899</v>
      </c>
      <c r="U14" s="17">
        <v>2.54442205871674E-4</v>
      </c>
      <c r="V14" s="58">
        <v>705</v>
      </c>
      <c r="W14" s="16">
        <v>38.837147521206902</v>
      </c>
      <c r="X14" s="17">
        <v>1.33869547539465E-2</v>
      </c>
      <c r="Y14" s="59">
        <v>702</v>
      </c>
    </row>
    <row r="15" spans="1:32" customFormat="1" x14ac:dyDescent="0.2">
      <c r="A15" s="129" t="s">
        <v>21</v>
      </c>
      <c r="B15" s="54">
        <v>1</v>
      </c>
      <c r="C15" s="53" t="s">
        <v>87</v>
      </c>
      <c r="D15" s="71">
        <v>739</v>
      </c>
      <c r="E15" s="54">
        <v>1.45276094279935</v>
      </c>
      <c r="F15" s="130">
        <v>5.3512051523655797E-2</v>
      </c>
      <c r="G15" s="71">
        <v>833</v>
      </c>
      <c r="H15" s="54" t="s">
        <v>30</v>
      </c>
      <c r="I15" s="131" t="s">
        <v>30</v>
      </c>
      <c r="J15" s="71">
        <v>30</v>
      </c>
      <c r="K15" s="54">
        <v>7.0782115689731704</v>
      </c>
      <c r="L15" s="130">
        <v>1.2718275243139799E-4</v>
      </c>
      <c r="M15" s="71">
        <v>111</v>
      </c>
      <c r="N15" s="54">
        <v>0.90271323129869796</v>
      </c>
      <c r="O15" s="130">
        <v>0.805617185740365</v>
      </c>
      <c r="P15" s="71">
        <v>156</v>
      </c>
      <c r="Q15" s="16">
        <v>3.57018179478644</v>
      </c>
      <c r="R15" s="17">
        <v>4.5726141829143301E-2</v>
      </c>
      <c r="S15" s="58">
        <v>159</v>
      </c>
      <c r="T15" s="16" t="s">
        <v>30</v>
      </c>
      <c r="U15" s="19" t="s">
        <v>30</v>
      </c>
      <c r="V15" s="58">
        <v>25</v>
      </c>
      <c r="W15" s="16" t="s">
        <v>30</v>
      </c>
      <c r="X15" s="19" t="s">
        <v>30</v>
      </c>
      <c r="Y15" s="59">
        <v>74</v>
      </c>
    </row>
    <row r="16" spans="1:32" customFormat="1" x14ac:dyDescent="0.2">
      <c r="A16" s="129" t="s">
        <v>22</v>
      </c>
      <c r="B16" s="54">
        <v>1</v>
      </c>
      <c r="C16" s="53" t="s">
        <v>87</v>
      </c>
      <c r="D16" s="71">
        <v>936</v>
      </c>
      <c r="E16" s="54">
        <v>1.29310245686944</v>
      </c>
      <c r="F16" s="130">
        <v>4.3359518026143198E-2</v>
      </c>
      <c r="G16" s="71">
        <v>850</v>
      </c>
      <c r="H16" s="54">
        <v>2.1581770070448498</v>
      </c>
      <c r="I16" s="130">
        <v>6.7817524780428198E-2</v>
      </c>
      <c r="J16" s="71">
        <v>95</v>
      </c>
      <c r="K16" s="54">
        <v>3.0512172855828199</v>
      </c>
      <c r="L16" s="130">
        <v>1.59979297088024E-2</v>
      </c>
      <c r="M16" s="71">
        <v>146</v>
      </c>
      <c r="N16" s="54">
        <v>1.30690624339567</v>
      </c>
      <c r="O16" s="130">
        <v>6.5816680879344794E-2</v>
      </c>
      <c r="P16" s="71">
        <v>633</v>
      </c>
      <c r="Q16" s="16">
        <v>1.51224318352702</v>
      </c>
      <c r="R16" s="17">
        <v>5.8748969867023996E-3</v>
      </c>
      <c r="S16" s="58">
        <v>615</v>
      </c>
      <c r="T16" s="16">
        <v>1.8218783338803199</v>
      </c>
      <c r="U16" s="17">
        <v>2.70059617287817E-2</v>
      </c>
      <c r="V16" s="58">
        <v>242</v>
      </c>
      <c r="W16" s="16">
        <v>5.2345289894436897</v>
      </c>
      <c r="X16" s="17">
        <v>1.3204846353565E-4</v>
      </c>
      <c r="Y16" s="59">
        <v>291</v>
      </c>
    </row>
    <row r="17" spans="1:25" customFormat="1" x14ac:dyDescent="0.2">
      <c r="A17" s="129" t="s">
        <v>23</v>
      </c>
      <c r="B17" s="54">
        <v>1</v>
      </c>
      <c r="C17" s="53" t="s">
        <v>87</v>
      </c>
      <c r="D17" s="71">
        <v>593</v>
      </c>
      <c r="E17" s="54">
        <v>1.16025162891116</v>
      </c>
      <c r="F17" s="130">
        <v>0.43651034076878997</v>
      </c>
      <c r="G17" s="71">
        <v>817</v>
      </c>
      <c r="H17" s="54">
        <v>0.52438992828801501</v>
      </c>
      <c r="I17" s="130">
        <v>0.27295644350978998</v>
      </c>
      <c r="J17" s="71">
        <v>49</v>
      </c>
      <c r="K17" s="54" t="s">
        <v>30</v>
      </c>
      <c r="L17" s="131" t="s">
        <v>30</v>
      </c>
      <c r="M17" s="71">
        <v>28</v>
      </c>
      <c r="N17" s="54">
        <v>1.61069289276355</v>
      </c>
      <c r="O17" s="130">
        <v>5.0325178161373801E-2</v>
      </c>
      <c r="P17" s="71">
        <v>483</v>
      </c>
      <c r="Q17" s="16">
        <v>3.2950952661962698</v>
      </c>
      <c r="R17" s="17">
        <v>1.9020902748856399E-5</v>
      </c>
      <c r="S17" s="58">
        <v>763</v>
      </c>
      <c r="T17" s="16">
        <v>7.6833786492396197</v>
      </c>
      <c r="U17" s="17">
        <v>0.865749543403455</v>
      </c>
      <c r="V17" s="58">
        <v>153</v>
      </c>
      <c r="W17" s="16" t="s">
        <v>30</v>
      </c>
      <c r="X17" s="19" t="s">
        <v>30</v>
      </c>
      <c r="Y17" s="59">
        <v>125</v>
      </c>
    </row>
    <row r="18" spans="1:25" customFormat="1" x14ac:dyDescent="0.2">
      <c r="A18" s="129" t="s">
        <v>24</v>
      </c>
      <c r="B18" s="54">
        <v>1</v>
      </c>
      <c r="C18" s="53" t="s">
        <v>87</v>
      </c>
      <c r="D18" s="71">
        <v>381</v>
      </c>
      <c r="E18" s="54">
        <v>1.5828717291193199</v>
      </c>
      <c r="F18" s="130">
        <v>8.9694745714932207E-3</v>
      </c>
      <c r="G18" s="71">
        <v>373</v>
      </c>
      <c r="H18" s="54">
        <v>2.8696409007230201</v>
      </c>
      <c r="I18" s="130">
        <v>5.8361599798435901E-2</v>
      </c>
      <c r="J18" s="71">
        <v>49</v>
      </c>
      <c r="K18" s="54" t="s">
        <v>30</v>
      </c>
      <c r="L18" s="131" t="s">
        <v>30</v>
      </c>
      <c r="M18" s="71">
        <v>35</v>
      </c>
      <c r="N18" s="54">
        <v>1.9225909657676601</v>
      </c>
      <c r="O18" s="130">
        <v>3.4659181093466001E-4</v>
      </c>
      <c r="P18" s="71">
        <v>614</v>
      </c>
      <c r="Q18" s="16">
        <v>2.8954004569681899</v>
      </c>
      <c r="R18" s="17">
        <v>1.05421886109625E-7</v>
      </c>
      <c r="S18" s="58">
        <v>681</v>
      </c>
      <c r="T18" s="16">
        <v>4.8452631185368702</v>
      </c>
      <c r="U18" s="17">
        <v>1.52679335093375E-3</v>
      </c>
      <c r="V18" s="58">
        <v>199</v>
      </c>
      <c r="W18" s="16">
        <v>5.8615778602599704</v>
      </c>
      <c r="X18" s="17">
        <v>2.0030684156933098E-3</v>
      </c>
      <c r="Y18" s="59">
        <v>168</v>
      </c>
    </row>
    <row r="19" spans="1:25" customFormat="1" x14ac:dyDescent="0.2">
      <c r="A19" s="129" t="s">
        <v>25</v>
      </c>
      <c r="B19" s="54" t="s">
        <v>76</v>
      </c>
      <c r="C19" s="53" t="s">
        <v>87</v>
      </c>
      <c r="D19" s="71" t="s">
        <v>76</v>
      </c>
      <c r="E19" s="54" t="s">
        <v>76</v>
      </c>
      <c r="F19" s="130" t="s">
        <v>76</v>
      </c>
      <c r="G19" s="71" t="s">
        <v>76</v>
      </c>
      <c r="H19" s="54" t="s">
        <v>76</v>
      </c>
      <c r="I19" s="130" t="s">
        <v>76</v>
      </c>
      <c r="J19" s="71" t="s">
        <v>76</v>
      </c>
      <c r="K19" s="54" t="s">
        <v>76</v>
      </c>
      <c r="L19" s="131" t="s">
        <v>76</v>
      </c>
      <c r="M19" s="71" t="s">
        <v>76</v>
      </c>
      <c r="N19" s="54" t="s">
        <v>76</v>
      </c>
      <c r="O19" s="130" t="s">
        <v>76</v>
      </c>
      <c r="P19" s="71" t="s">
        <v>76</v>
      </c>
      <c r="Q19" s="16" t="s">
        <v>76</v>
      </c>
      <c r="R19" s="17" t="s">
        <v>76</v>
      </c>
      <c r="S19" s="58" t="s">
        <v>76</v>
      </c>
      <c r="T19" s="16" t="s">
        <v>76</v>
      </c>
      <c r="U19" s="17" t="s">
        <v>76</v>
      </c>
      <c r="V19" s="58" t="s">
        <v>76</v>
      </c>
      <c r="W19" s="16" t="s">
        <v>76</v>
      </c>
      <c r="X19" s="17" t="s">
        <v>76</v>
      </c>
      <c r="Y19" s="59" t="s">
        <v>76</v>
      </c>
    </row>
    <row r="20" spans="1:25" customFormat="1" x14ac:dyDescent="0.2">
      <c r="A20" s="129" t="s">
        <v>26</v>
      </c>
      <c r="B20" s="54">
        <v>1</v>
      </c>
      <c r="C20" s="53" t="s">
        <v>87</v>
      </c>
      <c r="D20" s="71">
        <v>871</v>
      </c>
      <c r="E20" s="54">
        <v>1.6617056632731799</v>
      </c>
      <c r="F20" s="130">
        <v>1.4043249090245301E-4</v>
      </c>
      <c r="G20" s="71">
        <v>859</v>
      </c>
      <c r="H20" s="54" t="s">
        <v>30</v>
      </c>
      <c r="I20" s="131" t="s">
        <v>30</v>
      </c>
      <c r="J20" s="71">
        <v>24</v>
      </c>
      <c r="K20" s="54">
        <v>4.3257445409880599</v>
      </c>
      <c r="L20" s="130">
        <v>2.5518508561676301E-2</v>
      </c>
      <c r="M20" s="71">
        <v>58</v>
      </c>
      <c r="N20" s="54">
        <v>3.2788035433812999</v>
      </c>
      <c r="O20" s="130">
        <v>1.0892447382033099E-2</v>
      </c>
      <c r="P20" s="71">
        <v>94</v>
      </c>
      <c r="Q20" s="16">
        <v>5.3841633358195304</v>
      </c>
      <c r="R20" s="17">
        <v>5.07776552625128E-5</v>
      </c>
      <c r="S20" s="58">
        <v>93</v>
      </c>
      <c r="T20" s="16" t="s">
        <v>30</v>
      </c>
      <c r="U20" s="19" t="s">
        <v>30</v>
      </c>
      <c r="V20" s="58">
        <v>28</v>
      </c>
      <c r="W20" s="16" t="s">
        <v>30</v>
      </c>
      <c r="X20" s="19" t="s">
        <v>30</v>
      </c>
      <c r="Y20" s="59">
        <v>37</v>
      </c>
    </row>
    <row r="21" spans="1:25" customFormat="1" x14ac:dyDescent="0.2">
      <c r="A21" s="129" t="s">
        <v>27</v>
      </c>
      <c r="B21" s="54">
        <v>1</v>
      </c>
      <c r="C21" s="53" t="s">
        <v>87</v>
      </c>
      <c r="D21" s="71">
        <v>240</v>
      </c>
      <c r="E21" s="54">
        <v>1.4321446418838899</v>
      </c>
      <c r="F21" s="130">
        <v>0.15032859528598899</v>
      </c>
      <c r="G21" s="71">
        <v>333</v>
      </c>
      <c r="H21" s="54">
        <v>5.79871169037692</v>
      </c>
      <c r="I21" s="130">
        <v>0.89364874297446195</v>
      </c>
      <c r="J21" s="71">
        <v>39</v>
      </c>
      <c r="K21" s="54" t="s">
        <v>30</v>
      </c>
      <c r="L21" s="131" t="s">
        <v>30</v>
      </c>
      <c r="M21" s="71">
        <v>45</v>
      </c>
      <c r="N21" s="54">
        <v>1.6663702687178901</v>
      </c>
      <c r="O21" s="130">
        <v>4.4986409395973301E-2</v>
      </c>
      <c r="P21" s="71">
        <v>351</v>
      </c>
      <c r="Q21" s="16">
        <v>2.9848228223248898</v>
      </c>
      <c r="R21" s="17">
        <v>5.98819904151782E-6</v>
      </c>
      <c r="S21" s="58">
        <v>448</v>
      </c>
      <c r="T21" s="16">
        <v>15.586022010645801</v>
      </c>
      <c r="U21" s="17">
        <v>3.43811139114081E-7</v>
      </c>
      <c r="V21" s="58">
        <v>332</v>
      </c>
      <c r="W21" s="16">
        <v>49.817322154799498</v>
      </c>
      <c r="X21" s="17">
        <v>7.2675927675902596E-7</v>
      </c>
      <c r="Y21" s="59">
        <v>305</v>
      </c>
    </row>
    <row r="22" spans="1:25" customFormat="1" x14ac:dyDescent="0.2">
      <c r="A22" s="129" t="s">
        <v>28</v>
      </c>
      <c r="B22" s="132" t="s">
        <v>76</v>
      </c>
      <c r="C22" s="53" t="s">
        <v>87</v>
      </c>
      <c r="D22" s="132" t="s">
        <v>76</v>
      </c>
      <c r="E22" s="132" t="s">
        <v>76</v>
      </c>
      <c r="F22" s="132" t="s">
        <v>76</v>
      </c>
      <c r="G22" s="132" t="s">
        <v>76</v>
      </c>
      <c r="H22" s="132" t="s">
        <v>76</v>
      </c>
      <c r="I22" s="132" t="s">
        <v>76</v>
      </c>
      <c r="J22" s="132" t="s">
        <v>76</v>
      </c>
      <c r="K22" s="132" t="s">
        <v>76</v>
      </c>
      <c r="L22" s="132" t="s">
        <v>76</v>
      </c>
      <c r="M22" s="132" t="s">
        <v>76</v>
      </c>
      <c r="N22" s="132" t="s">
        <v>76</v>
      </c>
      <c r="O22" s="132" t="s">
        <v>76</v>
      </c>
      <c r="P22" s="132" t="s">
        <v>76</v>
      </c>
      <c r="Q22" s="133" t="s">
        <v>76</v>
      </c>
      <c r="R22" s="133" t="s">
        <v>76</v>
      </c>
      <c r="S22" s="133" t="s">
        <v>76</v>
      </c>
      <c r="T22" s="133" t="s">
        <v>76</v>
      </c>
      <c r="U22" s="133" t="s">
        <v>76</v>
      </c>
      <c r="V22" s="133" t="s">
        <v>76</v>
      </c>
      <c r="W22" s="133" t="s">
        <v>76</v>
      </c>
      <c r="X22" s="133" t="s">
        <v>76</v>
      </c>
      <c r="Y22" s="134" t="s">
        <v>76</v>
      </c>
    </row>
    <row r="23" spans="1:25" customFormat="1" x14ac:dyDescent="0.2">
      <c r="A23" s="129" t="s">
        <v>29</v>
      </c>
      <c r="B23" s="54">
        <v>1</v>
      </c>
      <c r="C23" s="53" t="s">
        <v>87</v>
      </c>
      <c r="D23" s="71">
        <v>536</v>
      </c>
      <c r="E23" s="54">
        <v>1.6586014804904201</v>
      </c>
      <c r="F23" s="130">
        <v>7.1191971392026198E-4</v>
      </c>
      <c r="G23" s="71">
        <v>585</v>
      </c>
      <c r="H23" s="54">
        <v>2.9442586017223902</v>
      </c>
      <c r="I23" s="130">
        <v>5.7282339819869403E-2</v>
      </c>
      <c r="J23" s="71">
        <v>32</v>
      </c>
      <c r="K23" s="54">
        <v>8.7404069806202997</v>
      </c>
      <c r="L23" s="130">
        <v>3.8779580331038698E-3</v>
      </c>
      <c r="M23" s="71">
        <v>43</v>
      </c>
      <c r="N23" s="54">
        <v>1.18124938488456</v>
      </c>
      <c r="O23" s="130">
        <v>0.30065235769313697</v>
      </c>
      <c r="P23" s="71">
        <v>337</v>
      </c>
      <c r="Q23" s="16">
        <v>4.7892837785130604</v>
      </c>
      <c r="R23" s="17">
        <v>5.5498134310383296E-7</v>
      </c>
      <c r="S23" s="58">
        <v>366</v>
      </c>
      <c r="T23" s="16">
        <v>5.0726083942645799</v>
      </c>
      <c r="U23" s="17">
        <v>2.68437101404828E-3</v>
      </c>
      <c r="V23" s="58">
        <v>100</v>
      </c>
      <c r="W23" s="16" t="s">
        <v>30</v>
      </c>
      <c r="X23" s="19" t="s">
        <v>30</v>
      </c>
      <c r="Y23" s="59">
        <v>95</v>
      </c>
    </row>
    <row r="24" spans="1:25" customFormat="1" x14ac:dyDescent="0.2">
      <c r="A24" s="129" t="s">
        <v>31</v>
      </c>
      <c r="B24" s="54">
        <v>1</v>
      </c>
      <c r="C24" s="53" t="s">
        <v>87</v>
      </c>
      <c r="D24" s="71">
        <v>258</v>
      </c>
      <c r="E24" s="54">
        <v>1.74842040674858</v>
      </c>
      <c r="F24" s="130">
        <v>6.6258878069864302E-2</v>
      </c>
      <c r="G24" s="71">
        <v>310</v>
      </c>
      <c r="H24" s="54" t="s">
        <v>30</v>
      </c>
      <c r="I24" s="131" t="s">
        <v>30</v>
      </c>
      <c r="J24" s="71">
        <v>23</v>
      </c>
      <c r="K24" s="54" t="s">
        <v>30</v>
      </c>
      <c r="L24" s="131" t="s">
        <v>30</v>
      </c>
      <c r="M24" s="71">
        <v>57</v>
      </c>
      <c r="N24" s="54">
        <v>1.6498204556307401</v>
      </c>
      <c r="O24" s="130">
        <v>7.82590295780272E-3</v>
      </c>
      <c r="P24" s="71">
        <v>655</v>
      </c>
      <c r="Q24" s="16">
        <v>2.9142210699712998</v>
      </c>
      <c r="R24" s="17">
        <v>4.2752491111408601E-4</v>
      </c>
      <c r="S24" s="58">
        <v>496</v>
      </c>
      <c r="T24" s="16">
        <v>5.7447428037409303</v>
      </c>
      <c r="U24" s="17">
        <v>4.4621338148864702E-5</v>
      </c>
      <c r="V24" s="58">
        <v>354</v>
      </c>
      <c r="W24" s="16">
        <v>24.242393708724599</v>
      </c>
      <c r="X24" s="17">
        <v>2.3943188665054302E-6</v>
      </c>
      <c r="Y24" s="59">
        <v>610</v>
      </c>
    </row>
    <row r="25" spans="1:25" customFormat="1" x14ac:dyDescent="0.2">
      <c r="A25" s="129" t="s">
        <v>32</v>
      </c>
      <c r="B25" s="54">
        <v>1</v>
      </c>
      <c r="C25" s="53" t="s">
        <v>87</v>
      </c>
      <c r="D25" s="71">
        <v>328</v>
      </c>
      <c r="E25" s="54">
        <v>1.9667570608667899</v>
      </c>
      <c r="F25" s="130">
        <v>5.57606741326655E-4</v>
      </c>
      <c r="G25" s="71">
        <v>337</v>
      </c>
      <c r="H25" s="54">
        <v>1.7106446024927899</v>
      </c>
      <c r="I25" s="130">
        <v>0.16252823081627199</v>
      </c>
      <c r="J25" s="71">
        <v>44</v>
      </c>
      <c r="K25" s="54">
        <v>5.8713500121741404</v>
      </c>
      <c r="L25" s="130">
        <v>3.17206352590027E-4</v>
      </c>
      <c r="M25" s="71">
        <v>86</v>
      </c>
      <c r="N25" s="54">
        <v>1.81694359510768</v>
      </c>
      <c r="O25" s="130">
        <v>1.00135454315398E-3</v>
      </c>
      <c r="P25" s="71">
        <v>467</v>
      </c>
      <c r="Q25" s="16">
        <v>2.49588629988168</v>
      </c>
      <c r="R25" s="17">
        <v>1.1947868294726001E-6</v>
      </c>
      <c r="S25" s="58">
        <v>360</v>
      </c>
      <c r="T25" s="16">
        <v>5.34865293993614</v>
      </c>
      <c r="U25" s="17">
        <v>1.8407764201811E-10</v>
      </c>
      <c r="V25" s="58">
        <v>326</v>
      </c>
      <c r="W25" s="16">
        <v>8.6980056585973902</v>
      </c>
      <c r="X25" s="17">
        <v>1.11688436277291E-13</v>
      </c>
      <c r="Y25" s="59">
        <v>372</v>
      </c>
    </row>
    <row r="26" spans="1:25" customFormat="1" x14ac:dyDescent="0.2">
      <c r="A26" s="129" t="s">
        <v>33</v>
      </c>
      <c r="B26" s="54">
        <v>1</v>
      </c>
      <c r="C26" s="53" t="s">
        <v>87</v>
      </c>
      <c r="D26" s="71">
        <v>520</v>
      </c>
      <c r="E26" s="54">
        <v>1.9513238202063301</v>
      </c>
      <c r="F26" s="130">
        <v>1.6965956828318699E-5</v>
      </c>
      <c r="G26" s="71">
        <v>443</v>
      </c>
      <c r="H26" s="54">
        <v>1.91394591548443</v>
      </c>
      <c r="I26" s="130">
        <v>6.9614121663524695E-2</v>
      </c>
      <c r="J26" s="71">
        <v>81</v>
      </c>
      <c r="K26" s="54">
        <v>4.7714555791035096</v>
      </c>
      <c r="L26" s="130">
        <v>4.9857613669357403E-4</v>
      </c>
      <c r="M26" s="71">
        <v>85</v>
      </c>
      <c r="N26" s="54">
        <v>1.8896866002388299</v>
      </c>
      <c r="O26" s="130">
        <v>3.9140013227756398E-4</v>
      </c>
      <c r="P26" s="71">
        <v>310</v>
      </c>
      <c r="Q26" s="16">
        <v>2.6308373366292401</v>
      </c>
      <c r="R26" s="17">
        <v>1.7057952939048001E-7</v>
      </c>
      <c r="S26" s="58">
        <v>247</v>
      </c>
      <c r="T26" s="16">
        <v>5.0732201730480204</v>
      </c>
      <c r="U26" s="17">
        <v>3.83203560134771E-5</v>
      </c>
      <c r="V26" s="58">
        <v>140</v>
      </c>
      <c r="W26" s="16">
        <v>7.2862735328578196</v>
      </c>
      <c r="X26" s="17">
        <v>1.8884653917750099E-5</v>
      </c>
      <c r="Y26" s="59">
        <v>137</v>
      </c>
    </row>
    <row r="27" spans="1:25" customFormat="1" x14ac:dyDescent="0.2">
      <c r="A27" s="129" t="s">
        <v>34</v>
      </c>
      <c r="B27" s="54">
        <v>1</v>
      </c>
      <c r="C27" s="53" t="s">
        <v>87</v>
      </c>
      <c r="D27" s="71">
        <v>389</v>
      </c>
      <c r="E27" s="54">
        <v>1.4745536321738999</v>
      </c>
      <c r="F27" s="130">
        <v>0.234881435645966</v>
      </c>
      <c r="G27" s="71">
        <v>461</v>
      </c>
      <c r="H27" s="54" t="s">
        <v>30</v>
      </c>
      <c r="I27" s="131" t="s">
        <v>30</v>
      </c>
      <c r="J27" s="71">
        <v>25</v>
      </c>
      <c r="K27" s="54" t="s">
        <v>30</v>
      </c>
      <c r="L27" s="131" t="s">
        <v>30</v>
      </c>
      <c r="M27" s="71">
        <v>18</v>
      </c>
      <c r="N27" s="54">
        <v>1.11561064248479</v>
      </c>
      <c r="O27" s="130">
        <v>0.81030515016114402</v>
      </c>
      <c r="P27" s="71">
        <v>383</v>
      </c>
      <c r="Q27" s="16">
        <v>1.3098277236884099</v>
      </c>
      <c r="R27" s="17">
        <v>0.499885801693636</v>
      </c>
      <c r="S27" s="58">
        <v>372</v>
      </c>
      <c r="T27" s="16" t="s">
        <v>30</v>
      </c>
      <c r="U27" s="19" t="s">
        <v>30</v>
      </c>
      <c r="V27" s="58">
        <v>120</v>
      </c>
      <c r="W27" s="16" t="s">
        <v>30</v>
      </c>
      <c r="X27" s="19" t="s">
        <v>30</v>
      </c>
      <c r="Y27" s="59">
        <v>118</v>
      </c>
    </row>
    <row r="28" spans="1:25" customFormat="1" x14ac:dyDescent="0.2">
      <c r="A28" s="129" t="s">
        <v>35</v>
      </c>
      <c r="B28" s="54">
        <v>1</v>
      </c>
      <c r="C28" s="53" t="s">
        <v>87</v>
      </c>
      <c r="D28" s="71">
        <v>472</v>
      </c>
      <c r="E28" s="54">
        <v>1.12615793109422</v>
      </c>
      <c r="F28" s="130">
        <v>0.50980252306778795</v>
      </c>
      <c r="G28" s="71">
        <v>526</v>
      </c>
      <c r="H28" s="54">
        <v>8.0317724781805193</v>
      </c>
      <c r="I28" s="130">
        <v>1.30228588607078E-2</v>
      </c>
      <c r="J28" s="71">
        <v>44</v>
      </c>
      <c r="K28" s="54">
        <v>4.1784821106427401</v>
      </c>
      <c r="L28" s="130">
        <v>3.6571891532919003E-2</v>
      </c>
      <c r="M28" s="71">
        <v>67</v>
      </c>
      <c r="N28" s="54">
        <v>1.73437222486668</v>
      </c>
      <c r="O28" s="130">
        <v>1.16926019156629E-2</v>
      </c>
      <c r="P28" s="71">
        <v>363</v>
      </c>
      <c r="Q28" s="16">
        <v>1.9610287110201201</v>
      </c>
      <c r="R28" s="17">
        <v>1.9567897347093199E-2</v>
      </c>
      <c r="S28" s="58">
        <v>387</v>
      </c>
      <c r="T28" s="16" t="s">
        <v>30</v>
      </c>
      <c r="U28" s="17">
        <v>0.53789549650583601</v>
      </c>
      <c r="V28" s="58">
        <v>150</v>
      </c>
      <c r="W28" s="16">
        <v>10.103863254447299</v>
      </c>
      <c r="X28" s="17">
        <v>1.9828020977116698E-2</v>
      </c>
      <c r="Y28" s="59">
        <v>254</v>
      </c>
    </row>
    <row r="29" spans="1:25" customFormat="1" x14ac:dyDescent="0.2">
      <c r="A29" s="129" t="s">
        <v>36</v>
      </c>
      <c r="B29" s="132" t="s">
        <v>76</v>
      </c>
      <c r="C29" s="53" t="s">
        <v>87</v>
      </c>
      <c r="D29" s="132" t="s">
        <v>76</v>
      </c>
      <c r="E29" s="132" t="s">
        <v>76</v>
      </c>
      <c r="F29" s="132" t="s">
        <v>76</v>
      </c>
      <c r="G29" s="132" t="s">
        <v>76</v>
      </c>
      <c r="H29" s="132" t="s">
        <v>76</v>
      </c>
      <c r="I29" s="132" t="s">
        <v>76</v>
      </c>
      <c r="J29" s="132" t="s">
        <v>76</v>
      </c>
      <c r="K29" s="132" t="s">
        <v>76</v>
      </c>
      <c r="L29" s="132" t="s">
        <v>76</v>
      </c>
      <c r="M29" s="132" t="s">
        <v>76</v>
      </c>
      <c r="N29" s="132" t="s">
        <v>76</v>
      </c>
      <c r="O29" s="132" t="s">
        <v>76</v>
      </c>
      <c r="P29" s="132" t="s">
        <v>76</v>
      </c>
      <c r="Q29" s="133" t="s">
        <v>76</v>
      </c>
      <c r="R29" s="133" t="s">
        <v>76</v>
      </c>
      <c r="S29" s="133" t="s">
        <v>76</v>
      </c>
      <c r="T29" s="133" t="s">
        <v>76</v>
      </c>
      <c r="U29" s="133" t="s">
        <v>76</v>
      </c>
      <c r="V29" s="133" t="s">
        <v>76</v>
      </c>
      <c r="W29" s="133" t="s">
        <v>76</v>
      </c>
      <c r="X29" s="133" t="s">
        <v>76</v>
      </c>
      <c r="Y29" s="134" t="s">
        <v>76</v>
      </c>
    </row>
    <row r="30" spans="1:25" customFormat="1" x14ac:dyDescent="0.2">
      <c r="A30" s="129" t="s">
        <v>37</v>
      </c>
      <c r="B30" s="54">
        <v>1</v>
      </c>
      <c r="C30" s="53" t="s">
        <v>87</v>
      </c>
      <c r="D30" s="71">
        <v>318</v>
      </c>
      <c r="E30" s="54">
        <v>1.2572228054626</v>
      </c>
      <c r="F30" s="130">
        <v>0.19985432752565399</v>
      </c>
      <c r="G30" s="71">
        <v>319</v>
      </c>
      <c r="H30" s="54" t="s">
        <v>30</v>
      </c>
      <c r="I30" s="131" t="s">
        <v>30</v>
      </c>
      <c r="J30" s="71">
        <v>29</v>
      </c>
      <c r="K30" s="54" t="s">
        <v>30</v>
      </c>
      <c r="L30" s="131" t="s">
        <v>30</v>
      </c>
      <c r="M30" s="71">
        <v>24</v>
      </c>
      <c r="N30" s="54">
        <v>1.54565291591043</v>
      </c>
      <c r="O30" s="130">
        <v>9.5156480410421001E-3</v>
      </c>
      <c r="P30" s="71">
        <v>430</v>
      </c>
      <c r="Q30" s="16">
        <v>2.1480564093451902</v>
      </c>
      <c r="R30" s="17">
        <v>6.5927077457228505E-5</v>
      </c>
      <c r="S30" s="58">
        <v>435</v>
      </c>
      <c r="T30" s="16">
        <v>6.9286293798407304</v>
      </c>
      <c r="U30" s="17">
        <v>1.39566414412151E-5</v>
      </c>
      <c r="V30" s="58">
        <v>159</v>
      </c>
      <c r="W30" s="16">
        <v>7.9328927277433703</v>
      </c>
      <c r="X30" s="17">
        <v>3.2476281883742101E-6</v>
      </c>
      <c r="Y30" s="59">
        <v>157</v>
      </c>
    </row>
    <row r="31" spans="1:25" customFormat="1" x14ac:dyDescent="0.2">
      <c r="A31" s="129" t="s">
        <v>38</v>
      </c>
      <c r="B31" s="54">
        <v>1</v>
      </c>
      <c r="C31" s="53" t="s">
        <v>87</v>
      </c>
      <c r="D31" s="71">
        <v>671</v>
      </c>
      <c r="E31" s="54">
        <v>1.25410787489847</v>
      </c>
      <c r="F31" s="130">
        <v>0.12625940539520999</v>
      </c>
      <c r="G31" s="71">
        <v>783</v>
      </c>
      <c r="H31" s="54">
        <v>10.007403647662599</v>
      </c>
      <c r="I31" s="130">
        <v>3.1031231147840002E-3</v>
      </c>
      <c r="J31" s="71">
        <v>37</v>
      </c>
      <c r="K31" s="54" t="s">
        <v>30</v>
      </c>
      <c r="L31" s="131" t="s">
        <v>30</v>
      </c>
      <c r="M31" s="71">
        <v>30</v>
      </c>
      <c r="N31" s="54">
        <v>2.2342702043004401</v>
      </c>
      <c r="O31" s="130">
        <v>2.2058122287200301E-2</v>
      </c>
      <c r="P31" s="71">
        <v>140</v>
      </c>
      <c r="Q31" s="16">
        <v>5.2001045387108604</v>
      </c>
      <c r="R31" s="17">
        <v>3.7261552814360499E-6</v>
      </c>
      <c r="S31" s="58">
        <v>218</v>
      </c>
      <c r="T31" s="16" t="s">
        <v>30</v>
      </c>
      <c r="U31" s="19" t="s">
        <v>30</v>
      </c>
      <c r="V31" s="58">
        <v>54</v>
      </c>
      <c r="W31" s="16" t="s">
        <v>30</v>
      </c>
      <c r="X31" s="19" t="s">
        <v>30</v>
      </c>
      <c r="Y31" s="59">
        <v>63</v>
      </c>
    </row>
    <row r="32" spans="1:25" customFormat="1" x14ac:dyDescent="0.2">
      <c r="A32" s="129"/>
      <c r="B32" s="1"/>
      <c r="C32" s="1"/>
      <c r="D32" s="115"/>
      <c r="E32" s="1"/>
      <c r="F32" s="130"/>
      <c r="G32" s="115"/>
      <c r="H32" s="1"/>
      <c r="I32" s="130"/>
      <c r="J32" s="115"/>
      <c r="K32" s="1"/>
      <c r="L32" s="130"/>
      <c r="M32" s="115"/>
      <c r="N32" s="1"/>
      <c r="O32" s="130"/>
      <c r="P32" s="115"/>
      <c r="R32" s="17"/>
      <c r="S32" s="73"/>
      <c r="U32" s="17"/>
      <c r="V32" s="73"/>
      <c r="X32" s="17"/>
      <c r="Y32" s="74"/>
    </row>
    <row r="33" spans="1:25" customFormat="1" x14ac:dyDescent="0.2">
      <c r="A33" s="128" t="s">
        <v>39</v>
      </c>
      <c r="B33" s="1"/>
      <c r="C33" s="1"/>
      <c r="D33" s="115"/>
      <c r="E33" s="1"/>
      <c r="F33" s="130"/>
      <c r="G33" s="115"/>
      <c r="H33" s="1"/>
      <c r="I33" s="130"/>
      <c r="J33" s="115"/>
      <c r="K33" s="1"/>
      <c r="L33" s="130"/>
      <c r="M33" s="115"/>
      <c r="N33" s="1"/>
      <c r="O33" s="130"/>
      <c r="P33" s="115"/>
      <c r="R33" s="17"/>
      <c r="S33" s="73"/>
      <c r="U33" s="17"/>
      <c r="V33" s="73"/>
      <c r="X33" s="17"/>
      <c r="Y33" s="74"/>
    </row>
    <row r="34" spans="1:25" customFormat="1" x14ac:dyDescent="0.2">
      <c r="A34" s="129" t="s">
        <v>40</v>
      </c>
      <c r="B34" s="54">
        <v>1</v>
      </c>
      <c r="C34" s="53" t="s">
        <v>87</v>
      </c>
      <c r="D34" s="71">
        <v>393</v>
      </c>
      <c r="E34" s="54">
        <v>1.63465920415813</v>
      </c>
      <c r="F34" s="130">
        <v>4.9753332340634103E-3</v>
      </c>
      <c r="G34" s="71">
        <v>378</v>
      </c>
      <c r="H34" s="54" t="s">
        <v>30</v>
      </c>
      <c r="I34" s="131" t="s">
        <v>30</v>
      </c>
      <c r="J34" s="71">
        <v>30</v>
      </c>
      <c r="K34" s="54">
        <v>8.1158629515720904</v>
      </c>
      <c r="L34" s="130">
        <v>0.86299050284169998</v>
      </c>
      <c r="M34" s="71">
        <v>33</v>
      </c>
      <c r="N34" s="54">
        <v>1.7551451531545501</v>
      </c>
      <c r="O34" s="130">
        <v>4.8373856407670796E-3</v>
      </c>
      <c r="P34" s="71">
        <v>428</v>
      </c>
      <c r="Q34" s="16">
        <v>3.1907505758474501</v>
      </c>
      <c r="R34" s="17">
        <v>2.0959266988640499E-8</v>
      </c>
      <c r="S34" s="58">
        <v>387</v>
      </c>
      <c r="T34" s="16">
        <v>4.7365803140912099</v>
      </c>
      <c r="U34" s="17">
        <v>6.9025868430605501E-5</v>
      </c>
      <c r="V34" s="58">
        <v>196</v>
      </c>
      <c r="W34" s="16">
        <v>12.000278833301801</v>
      </c>
      <c r="X34" s="17">
        <v>1.60499296386618E-6</v>
      </c>
      <c r="Y34" s="59">
        <v>240</v>
      </c>
    </row>
    <row r="35" spans="1:25" customFormat="1" x14ac:dyDescent="0.2">
      <c r="A35" s="129" t="s">
        <v>41</v>
      </c>
      <c r="B35" s="54">
        <v>1</v>
      </c>
      <c r="C35" s="53" t="s">
        <v>87</v>
      </c>
      <c r="D35" s="71">
        <v>354</v>
      </c>
      <c r="E35" s="54">
        <v>1.48770401558653</v>
      </c>
      <c r="F35" s="130">
        <v>2.03967210060889E-2</v>
      </c>
      <c r="G35" s="71">
        <v>440</v>
      </c>
      <c r="H35" s="54">
        <v>2.1786968439481802</v>
      </c>
      <c r="I35" s="130">
        <v>3.6981858095508399E-2</v>
      </c>
      <c r="J35" s="71">
        <v>66</v>
      </c>
      <c r="K35" s="54">
        <v>3.12989897545462</v>
      </c>
      <c r="L35" s="130">
        <v>3.3464772087776801E-3</v>
      </c>
      <c r="M35" s="71">
        <v>110</v>
      </c>
      <c r="N35" s="54">
        <v>2.02383644028188</v>
      </c>
      <c r="O35" s="130">
        <v>4.5901458076469401E-3</v>
      </c>
      <c r="P35" s="71">
        <v>191</v>
      </c>
      <c r="Q35" s="16">
        <v>3.7774589296143501</v>
      </c>
      <c r="R35" s="17">
        <v>3.8569379601227604E-6</v>
      </c>
      <c r="S35" s="58">
        <v>224</v>
      </c>
      <c r="T35" s="16">
        <v>4.1742659275955498</v>
      </c>
      <c r="U35" s="17">
        <v>4.1055783146437498E-4</v>
      </c>
      <c r="V35" s="58">
        <v>159</v>
      </c>
      <c r="W35" s="16">
        <v>19.733850538290699</v>
      </c>
      <c r="X35" s="17">
        <v>4.9925863210065202E-5</v>
      </c>
      <c r="Y35" s="59">
        <v>215</v>
      </c>
    </row>
    <row r="36" spans="1:25" customFormat="1" x14ac:dyDescent="0.2">
      <c r="A36" s="129" t="s">
        <v>42</v>
      </c>
      <c r="B36" s="54">
        <v>1</v>
      </c>
      <c r="C36" s="53" t="s">
        <v>87</v>
      </c>
      <c r="D36" s="71">
        <v>200</v>
      </c>
      <c r="E36" s="54">
        <v>3.20593184182867</v>
      </c>
      <c r="F36" s="130">
        <v>4.2642948515769801E-4</v>
      </c>
      <c r="G36" s="71">
        <v>235</v>
      </c>
      <c r="H36" s="54">
        <v>1.9965636068962</v>
      </c>
      <c r="I36" s="130">
        <v>0.16865392724336201</v>
      </c>
      <c r="J36" s="71">
        <v>58</v>
      </c>
      <c r="K36" s="54">
        <v>3.56087515382543</v>
      </c>
      <c r="L36" s="130">
        <v>1.7308006186177401E-2</v>
      </c>
      <c r="M36" s="71">
        <v>98</v>
      </c>
      <c r="N36" s="54">
        <v>1.6500006242235501</v>
      </c>
      <c r="O36" s="130">
        <v>8.3601000081955104E-2</v>
      </c>
      <c r="P36" s="71">
        <v>177</v>
      </c>
      <c r="Q36" s="16">
        <v>2.8726074108602502</v>
      </c>
      <c r="R36" s="17">
        <v>1.65804590905272E-3</v>
      </c>
      <c r="S36" s="58">
        <v>211</v>
      </c>
      <c r="T36" s="16">
        <v>8.5458488914335398</v>
      </c>
      <c r="U36" s="17">
        <v>7.29279116263859E-4</v>
      </c>
      <c r="V36" s="58">
        <v>167</v>
      </c>
      <c r="W36" s="16">
        <v>11.2749081329095</v>
      </c>
      <c r="X36" s="17">
        <v>3.55679640104967E-5</v>
      </c>
      <c r="Y36" s="59">
        <v>278</v>
      </c>
    </row>
    <row r="37" spans="1:25" customFormat="1" x14ac:dyDescent="0.2">
      <c r="A37" s="129" t="s">
        <v>43</v>
      </c>
      <c r="B37" s="54">
        <v>1</v>
      </c>
      <c r="C37" s="53" t="s">
        <v>87</v>
      </c>
      <c r="D37" s="71">
        <v>554</v>
      </c>
      <c r="E37" s="54">
        <v>1.4954387908742499</v>
      </c>
      <c r="F37" s="130">
        <v>1.6377355971801202E-2</v>
      </c>
      <c r="G37" s="71">
        <v>675</v>
      </c>
      <c r="H37" s="54">
        <v>2.1786336314716799</v>
      </c>
      <c r="I37" s="130">
        <v>3.20258321150102E-2</v>
      </c>
      <c r="J37" s="71">
        <v>124</v>
      </c>
      <c r="K37" s="54">
        <v>3.1478409571077801</v>
      </c>
      <c r="L37" s="130">
        <v>2.4356295903162901E-3</v>
      </c>
      <c r="M37" s="71">
        <v>208</v>
      </c>
      <c r="N37" s="54">
        <v>2.02391566798403</v>
      </c>
      <c r="O37" s="130">
        <v>3.4313187641778998E-3</v>
      </c>
      <c r="P37" s="71">
        <v>368</v>
      </c>
      <c r="Q37" s="16">
        <v>3.7532571286271601</v>
      </c>
      <c r="R37" s="17">
        <v>2.0902121484756E-6</v>
      </c>
      <c r="S37" s="58">
        <v>435</v>
      </c>
      <c r="T37" s="16">
        <v>4.2909386927017898</v>
      </c>
      <c r="U37" s="17">
        <v>2.19383945547991E-4</v>
      </c>
      <c r="V37" s="58">
        <v>326</v>
      </c>
      <c r="W37" s="16">
        <v>19.329810401949501</v>
      </c>
      <c r="X37" s="17">
        <v>1.67297040574166E-5</v>
      </c>
      <c r="Y37" s="59">
        <v>493</v>
      </c>
    </row>
    <row r="38" spans="1:25" customFormat="1" x14ac:dyDescent="0.2">
      <c r="A38" s="135"/>
      <c r="B38" s="1"/>
      <c r="C38" s="1"/>
      <c r="D38" s="1"/>
      <c r="E38" s="1"/>
      <c r="F38" s="130"/>
      <c r="G38" s="1"/>
      <c r="H38" s="1"/>
      <c r="I38" s="130"/>
      <c r="J38" s="1"/>
      <c r="K38" s="1"/>
      <c r="L38" s="130"/>
      <c r="M38" s="1"/>
      <c r="N38" s="1"/>
      <c r="O38" s="130"/>
      <c r="P38" s="1"/>
      <c r="R38" s="17"/>
      <c r="U38" s="17"/>
      <c r="X38" s="17"/>
      <c r="Y38" s="13"/>
    </row>
    <row r="39" spans="1:25" customFormat="1" x14ac:dyDescent="0.2">
      <c r="A39" s="128" t="s">
        <v>44</v>
      </c>
      <c r="B39" s="64">
        <v>1</v>
      </c>
      <c r="C39" s="143" t="s">
        <v>87</v>
      </c>
      <c r="D39" s="219">
        <f>SUM(D12:D34,D37)</f>
        <v>11806</v>
      </c>
      <c r="E39" s="64">
        <v>1.46966427944853</v>
      </c>
      <c r="F39" s="234">
        <v>2.2204460492503101E-16</v>
      </c>
      <c r="G39" s="219">
        <f>SUM(G12:G34,G37)</f>
        <v>12774</v>
      </c>
      <c r="H39" s="64">
        <v>2.1135039157336801</v>
      </c>
      <c r="I39" s="234">
        <v>1.15892218044422E-8</v>
      </c>
      <c r="J39" s="219">
        <f>SUM(J12:J34,J37)</f>
        <v>1093</v>
      </c>
      <c r="K39" s="64">
        <v>3.7061780144154799</v>
      </c>
      <c r="L39" s="234">
        <v>1.52988732793347E-13</v>
      </c>
      <c r="M39" s="219">
        <f>SUM(M12:M34,M37)</f>
        <v>1431</v>
      </c>
      <c r="N39" s="64">
        <v>1.5875511502908799</v>
      </c>
      <c r="O39" s="234">
        <v>1.5543122344752199E-15</v>
      </c>
      <c r="P39" s="219">
        <f>SUM(P12:P34,P37)</f>
        <v>8781</v>
      </c>
      <c r="Q39" s="64">
        <v>2.48164504981803</v>
      </c>
      <c r="R39" s="125">
        <v>0</v>
      </c>
      <c r="S39" s="218">
        <f>SUM(S12:S34,S37)</f>
        <v>9313</v>
      </c>
      <c r="T39" s="64">
        <v>4.6412930384877198</v>
      </c>
      <c r="U39" s="125">
        <v>0</v>
      </c>
      <c r="V39" s="218">
        <f>SUM(V12:V34,V37)</f>
        <v>3971</v>
      </c>
      <c r="W39" s="64">
        <v>7.9935603267370903</v>
      </c>
      <c r="X39" s="125">
        <v>0</v>
      </c>
      <c r="Y39" s="59">
        <f>SUM(Y12:Y34,Y37)</f>
        <v>4865</v>
      </c>
    </row>
    <row r="40" spans="1:25" customFormat="1" x14ac:dyDescent="0.2">
      <c r="A40" s="137"/>
      <c r="B40" s="120"/>
      <c r="C40" s="120"/>
      <c r="D40" s="121"/>
      <c r="E40" s="120"/>
      <c r="F40" s="235"/>
      <c r="G40" s="121"/>
      <c r="H40" s="120"/>
      <c r="I40" s="235"/>
      <c r="J40" s="121"/>
      <c r="K40" s="120"/>
      <c r="L40" s="235"/>
      <c r="M40" s="121"/>
      <c r="N40" s="120"/>
      <c r="O40" s="235"/>
      <c r="P40" s="121"/>
      <c r="Q40" s="122"/>
      <c r="R40" s="223"/>
      <c r="S40" s="123"/>
      <c r="T40" s="122"/>
      <c r="U40" s="223"/>
      <c r="V40" s="123"/>
      <c r="W40" s="122"/>
      <c r="X40" s="223"/>
      <c r="Y40" s="124"/>
    </row>
    <row r="41" spans="1:25" customFormat="1" x14ac:dyDescent="0.2">
      <c r="A41" s="138" t="s">
        <v>45</v>
      </c>
      <c r="B41" s="6"/>
      <c r="C41" s="6"/>
      <c r="D41" s="116"/>
      <c r="E41" s="6"/>
      <c r="F41" s="234"/>
      <c r="G41" s="116"/>
      <c r="H41" s="6"/>
      <c r="I41" s="234"/>
      <c r="J41" s="116"/>
      <c r="K41" s="6"/>
      <c r="L41" s="234"/>
      <c r="M41" s="116"/>
      <c r="N41" s="6"/>
      <c r="O41" s="234"/>
      <c r="P41" s="116"/>
      <c r="Q41" s="7"/>
      <c r="R41" s="125"/>
      <c r="S41" s="76"/>
      <c r="T41" s="7"/>
      <c r="U41" s="125"/>
      <c r="V41" s="76"/>
      <c r="W41" s="7"/>
      <c r="X41" s="125"/>
      <c r="Y41" s="74"/>
    </row>
    <row r="42" spans="1:25" customFormat="1" ht="12.75" customHeight="1" x14ac:dyDescent="0.2">
      <c r="A42" s="129" t="s">
        <v>68</v>
      </c>
      <c r="B42" s="231" t="s">
        <v>76</v>
      </c>
      <c r="C42" s="143" t="s">
        <v>87</v>
      </c>
      <c r="D42" s="231" t="s">
        <v>76</v>
      </c>
      <c r="E42" s="231" t="s">
        <v>76</v>
      </c>
      <c r="F42" s="231" t="s">
        <v>76</v>
      </c>
      <c r="G42" s="231" t="s">
        <v>76</v>
      </c>
      <c r="H42" s="231" t="s">
        <v>76</v>
      </c>
      <c r="I42" s="231" t="s">
        <v>76</v>
      </c>
      <c r="J42" s="231" t="s">
        <v>76</v>
      </c>
      <c r="K42" s="231" t="s">
        <v>76</v>
      </c>
      <c r="L42" s="231" t="s">
        <v>76</v>
      </c>
      <c r="M42" s="231" t="s">
        <v>76</v>
      </c>
      <c r="N42" s="231" t="s">
        <v>76</v>
      </c>
      <c r="O42" s="231" t="s">
        <v>76</v>
      </c>
      <c r="P42" s="231" t="s">
        <v>76</v>
      </c>
      <c r="Q42" s="232" t="s">
        <v>76</v>
      </c>
      <c r="R42" s="232" t="s">
        <v>76</v>
      </c>
      <c r="S42" s="232" t="s">
        <v>76</v>
      </c>
      <c r="T42" s="232" t="s">
        <v>76</v>
      </c>
      <c r="U42" s="232" t="s">
        <v>76</v>
      </c>
      <c r="V42" s="232" t="s">
        <v>76</v>
      </c>
      <c r="W42" s="232" t="s">
        <v>76</v>
      </c>
      <c r="X42" s="232" t="s">
        <v>76</v>
      </c>
      <c r="Y42" s="134" t="s">
        <v>76</v>
      </c>
    </row>
    <row r="43" spans="1:25" customFormat="1" ht="12.75" customHeight="1" x14ac:dyDescent="0.2">
      <c r="A43" s="139" t="s">
        <v>316</v>
      </c>
      <c r="B43" s="22">
        <v>1</v>
      </c>
      <c r="C43" s="45" t="s">
        <v>87</v>
      </c>
      <c r="D43" s="62">
        <v>204</v>
      </c>
      <c r="E43" s="22">
        <v>1.12992886880242</v>
      </c>
      <c r="F43" s="136">
        <v>0.64020597087753295</v>
      </c>
      <c r="G43" s="62">
        <v>502</v>
      </c>
      <c r="H43" s="22" t="s">
        <v>30</v>
      </c>
      <c r="I43" s="236" t="s">
        <v>30</v>
      </c>
      <c r="J43" s="62">
        <v>6</v>
      </c>
      <c r="K43" s="22" t="s">
        <v>30</v>
      </c>
      <c r="L43" s="236" t="s">
        <v>30</v>
      </c>
      <c r="M43" s="62">
        <v>9</v>
      </c>
      <c r="N43" s="22">
        <v>6.1788366930204903</v>
      </c>
      <c r="O43" s="136">
        <v>1.33226762955019E-15</v>
      </c>
      <c r="P43" s="62">
        <v>104</v>
      </c>
      <c r="Q43" s="117">
        <v>3.0740667884811201</v>
      </c>
      <c r="R43" s="23">
        <v>4.4006832430554302E-5</v>
      </c>
      <c r="S43" s="75">
        <v>294</v>
      </c>
      <c r="T43" s="238" t="s">
        <v>30</v>
      </c>
      <c r="U43" s="239" t="s">
        <v>30</v>
      </c>
      <c r="V43" s="75">
        <v>19</v>
      </c>
      <c r="W43" s="238" t="s">
        <v>30</v>
      </c>
      <c r="X43" s="239" t="s">
        <v>30</v>
      </c>
      <c r="Y43" s="66">
        <v>25</v>
      </c>
    </row>
    <row r="44" spans="1:25" customFormat="1" ht="101.25" customHeight="1" x14ac:dyDescent="0.2">
      <c r="A44" s="252" t="s">
        <v>47</v>
      </c>
      <c r="B44" s="252"/>
      <c r="C44" s="252"/>
      <c r="D44" s="252"/>
      <c r="E44" s="252"/>
      <c r="F44" s="252"/>
      <c r="G44" s="252"/>
      <c r="H44" s="252"/>
      <c r="I44" s="252"/>
      <c r="J44" s="252"/>
      <c r="K44" s="252"/>
      <c r="L44" s="252"/>
      <c r="M44" s="252"/>
      <c r="N44" s="252"/>
      <c r="O44" s="252"/>
      <c r="P44" s="252"/>
    </row>
    <row r="45" spans="1:25" customFormat="1" ht="104.25" customHeight="1" x14ac:dyDescent="0.2">
      <c r="A45" s="252" t="s">
        <v>317</v>
      </c>
      <c r="B45" s="252"/>
      <c r="C45" s="252"/>
      <c r="D45" s="252"/>
      <c r="E45" s="252"/>
      <c r="F45" s="252"/>
      <c r="G45" s="252"/>
      <c r="H45" s="252"/>
      <c r="I45" s="252"/>
      <c r="J45" s="252"/>
      <c r="K45" s="252"/>
      <c r="L45" s="252"/>
      <c r="M45" s="252"/>
      <c r="N45" s="252"/>
      <c r="O45" s="252"/>
      <c r="P45" s="252"/>
    </row>
    <row r="46" spans="1:25" customFormat="1" ht="12.75" customHeight="1" x14ac:dyDescent="0.2">
      <c r="A46" s="281" t="s">
        <v>122</v>
      </c>
      <c r="B46" s="281"/>
      <c r="C46" s="281"/>
      <c r="D46" s="281"/>
      <c r="E46" s="281"/>
      <c r="F46" s="281"/>
      <c r="G46" s="281"/>
      <c r="H46" s="281"/>
      <c r="I46" s="281"/>
      <c r="J46" s="281"/>
      <c r="K46" s="281"/>
      <c r="L46" s="281"/>
      <c r="M46" s="281"/>
      <c r="N46" s="281"/>
      <c r="O46" s="281"/>
      <c r="P46" s="281"/>
    </row>
    <row r="47" spans="1:25" customFormat="1" ht="12.75" customHeight="1" x14ac:dyDescent="0.2">
      <c r="A47" s="281"/>
      <c r="B47" s="281"/>
      <c r="C47" s="281"/>
      <c r="D47" s="281"/>
      <c r="E47" s="281"/>
      <c r="F47" s="281"/>
      <c r="G47" s="281"/>
      <c r="H47" s="281"/>
      <c r="I47" s="281"/>
      <c r="J47" s="281"/>
      <c r="K47" s="281"/>
      <c r="L47" s="281"/>
      <c r="M47" s="281"/>
      <c r="N47" s="281"/>
      <c r="O47" s="281"/>
      <c r="P47" s="281"/>
    </row>
    <row r="48" spans="1:25" customFormat="1" x14ac:dyDescent="0.2">
      <c r="A48" s="52" t="s">
        <v>48</v>
      </c>
      <c r="B48" s="1"/>
      <c r="C48" s="1"/>
      <c r="D48" s="1"/>
      <c r="E48" s="1"/>
      <c r="F48" s="1"/>
      <c r="G48" s="1"/>
      <c r="H48" s="1"/>
      <c r="I48" s="1"/>
      <c r="J48" s="1"/>
      <c r="K48" s="1"/>
      <c r="L48" s="1"/>
      <c r="M48" s="1"/>
      <c r="N48" s="1"/>
      <c r="O48" s="119"/>
      <c r="P48" s="119"/>
    </row>
    <row r="50" spans="1:16" customFormat="1" x14ac:dyDescent="0.2">
      <c r="A50" s="1"/>
      <c r="B50" s="29"/>
      <c r="C50" s="1"/>
      <c r="D50" s="1"/>
      <c r="E50" s="1"/>
      <c r="F50" s="1"/>
      <c r="G50" s="1"/>
      <c r="H50" s="1"/>
      <c r="I50" s="1"/>
      <c r="J50" s="1"/>
      <c r="K50" s="1"/>
      <c r="L50" s="1"/>
      <c r="M50" s="1"/>
      <c r="N50" s="1"/>
      <c r="O50" s="1"/>
      <c r="P50" s="1"/>
    </row>
    <row r="53" spans="1:16" customFormat="1" x14ac:dyDescent="0.2"/>
    <row r="54" spans="1:16" customFormat="1" x14ac:dyDescent="0.2"/>
    <row r="55" spans="1:16" customFormat="1" x14ac:dyDescent="0.2"/>
  </sheetData>
  <mergeCells count="12">
    <mergeCell ref="Q8:S8"/>
    <mergeCell ref="T8:V8"/>
    <mergeCell ref="W8:Y8"/>
    <mergeCell ref="A46:P47"/>
    <mergeCell ref="A45:P45"/>
    <mergeCell ref="A44:P44"/>
    <mergeCell ref="A2:P4"/>
    <mergeCell ref="B8:D8"/>
    <mergeCell ref="E8:G8"/>
    <mergeCell ref="H8:J8"/>
    <mergeCell ref="K8:M8"/>
    <mergeCell ref="N8:P8"/>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S57"/>
  <sheetViews>
    <sheetView zoomScaleNormal="100" workbookViewId="0">
      <selection activeCell="D5" sqref="D5"/>
    </sheetView>
  </sheetViews>
  <sheetFormatPr defaultRowHeight="12.75" x14ac:dyDescent="0.2"/>
  <cols>
    <col min="1" max="1" width="14.7109375" style="1" customWidth="1"/>
    <col min="2" max="3" width="7" style="1" customWidth="1"/>
    <col min="4" max="4" width="9" style="1" customWidth="1"/>
    <col min="5" max="5" width="9.5703125" style="1" customWidth="1"/>
    <col min="6" max="6" width="8.140625" style="1" customWidth="1"/>
    <col min="7" max="8" width="7" style="1" customWidth="1"/>
    <col min="9" max="9" width="5.5703125" style="1" customWidth="1"/>
    <col min="10" max="10" width="7" style="1" customWidth="1"/>
    <col min="11" max="11" width="5.28515625" style="1" customWidth="1"/>
    <col min="12" max="12" width="6" style="1" bestFit="1" customWidth="1"/>
    <col min="13" max="13" width="5.140625" style="1" customWidth="1"/>
    <col min="14" max="17" width="9.140625" style="1"/>
    <col min="18" max="18" width="9.5703125" style="1" bestFit="1" customWidth="1"/>
    <col min="19" max="16384" width="9.140625" style="1"/>
  </cols>
  <sheetData>
    <row r="1" spans="1:19" x14ac:dyDescent="0.2">
      <c r="A1" s="2" t="s">
        <v>123</v>
      </c>
      <c r="B1" s="2"/>
      <c r="C1" s="2"/>
      <c r="D1" s="2"/>
      <c r="E1" s="2"/>
      <c r="F1" s="2"/>
      <c r="G1" s="2"/>
      <c r="H1" s="2"/>
      <c r="I1" s="2"/>
      <c r="J1" s="2"/>
      <c r="K1" s="2"/>
      <c r="L1" s="2"/>
    </row>
    <row r="2" spans="1:19" ht="12.75" customHeight="1" x14ac:dyDescent="0.2">
      <c r="A2" s="249" t="s">
        <v>124</v>
      </c>
      <c r="B2" s="249"/>
      <c r="C2" s="249"/>
      <c r="D2" s="249"/>
      <c r="E2" s="249"/>
      <c r="F2" s="249"/>
      <c r="G2" s="249"/>
      <c r="H2" s="249"/>
      <c r="I2" s="249"/>
      <c r="J2" s="249"/>
      <c r="K2" s="249"/>
      <c r="L2" s="249"/>
      <c r="M2" s="3"/>
      <c r="N2" s="3"/>
    </row>
    <row r="3" spans="1:19" x14ac:dyDescent="0.2">
      <c r="A3" s="249"/>
      <c r="B3" s="249"/>
      <c r="C3" s="249"/>
      <c r="D3" s="249"/>
      <c r="E3" s="249"/>
      <c r="F3" s="249"/>
      <c r="G3" s="249"/>
      <c r="H3" s="249"/>
      <c r="I3" s="249"/>
      <c r="J3" s="249"/>
      <c r="K3" s="249"/>
      <c r="L3" s="249"/>
      <c r="M3" s="3"/>
      <c r="N3" s="3"/>
    </row>
    <row r="4" spans="1:19" x14ac:dyDescent="0.2">
      <c r="A4" s="249"/>
      <c r="B4" s="249"/>
      <c r="C4" s="249"/>
      <c r="D4" s="249"/>
      <c r="E4" s="249"/>
      <c r="F4" s="249"/>
      <c r="G4" s="249"/>
      <c r="H4" s="249"/>
      <c r="I4" s="249"/>
      <c r="J4" s="249"/>
      <c r="K4" s="249"/>
      <c r="L4" s="249"/>
      <c r="M4" s="3"/>
      <c r="N4" s="3"/>
    </row>
    <row r="5" spans="1:19" x14ac:dyDescent="0.2">
      <c r="A5" s="30"/>
      <c r="B5" s="30"/>
      <c r="C5" s="30"/>
      <c r="D5" s="30"/>
      <c r="E5" s="30"/>
      <c r="F5" s="30"/>
      <c r="G5" s="30"/>
      <c r="H5" s="30"/>
      <c r="I5" s="30"/>
      <c r="J5" s="30"/>
      <c r="K5" s="30"/>
      <c r="L5" s="30"/>
      <c r="M5" s="30"/>
      <c r="N5" s="30"/>
    </row>
    <row r="6" spans="1:19" ht="15" x14ac:dyDescent="0.25">
      <c r="A6" s="5"/>
      <c r="B6" s="5"/>
      <c r="C6" s="5"/>
      <c r="D6" s="51"/>
      <c r="E6" s="51"/>
      <c r="F6" s="51"/>
      <c r="G6" s="51"/>
      <c r="H6" s="51"/>
      <c r="I6" s="51"/>
      <c r="J6" s="51"/>
      <c r="K6" s="51"/>
      <c r="L6" s="51"/>
      <c r="M6"/>
      <c r="N6"/>
      <c r="O6"/>
      <c r="P6"/>
      <c r="Q6"/>
      <c r="R6"/>
      <c r="S6"/>
    </row>
    <row r="7" spans="1:19" x14ac:dyDescent="0.2">
      <c r="A7" s="7"/>
      <c r="B7" s="284" t="s">
        <v>125</v>
      </c>
      <c r="C7" s="285"/>
      <c r="D7" s="288" t="s">
        <v>126</v>
      </c>
      <c r="E7" s="289"/>
      <c r="F7" s="289"/>
      <c r="G7" s="289"/>
      <c r="H7" s="289"/>
      <c r="I7" s="290"/>
      <c r="J7" s="284" t="s">
        <v>127</v>
      </c>
      <c r="K7" s="291"/>
      <c r="L7" s="285"/>
      <c r="M7"/>
      <c r="N7"/>
      <c r="O7"/>
      <c r="P7"/>
      <c r="Q7"/>
      <c r="R7"/>
      <c r="S7"/>
    </row>
    <row r="8" spans="1:19" ht="36.75" customHeight="1" x14ac:dyDescent="0.2">
      <c r="A8"/>
      <c r="B8" s="286"/>
      <c r="C8" s="287"/>
      <c r="D8" s="293" t="s">
        <v>128</v>
      </c>
      <c r="E8" s="294"/>
      <c r="F8" s="295" t="s">
        <v>129</v>
      </c>
      <c r="G8" s="294"/>
      <c r="H8" s="295" t="s">
        <v>130</v>
      </c>
      <c r="I8" s="294"/>
      <c r="J8" s="286"/>
      <c r="K8" s="292"/>
      <c r="L8" s="287"/>
      <c r="M8"/>
      <c r="N8"/>
      <c r="O8"/>
      <c r="P8"/>
      <c r="Q8"/>
      <c r="R8"/>
      <c r="S8"/>
    </row>
    <row r="9" spans="1:19" s="11" customFormat="1" ht="20.25" customHeight="1" x14ac:dyDescent="0.2">
      <c r="A9" s="8"/>
      <c r="B9" s="9" t="s">
        <v>131</v>
      </c>
      <c r="C9" s="10" t="s">
        <v>67</v>
      </c>
      <c r="D9" s="9" t="s">
        <v>131</v>
      </c>
      <c r="E9" s="10" t="s">
        <v>67</v>
      </c>
      <c r="F9" s="9" t="s">
        <v>131</v>
      </c>
      <c r="G9" s="10" t="s">
        <v>67</v>
      </c>
      <c r="H9" s="9" t="s">
        <v>131</v>
      </c>
      <c r="I9" s="10" t="s">
        <v>67</v>
      </c>
      <c r="J9" s="140" t="s">
        <v>132</v>
      </c>
      <c r="K9" s="56" t="s">
        <v>67</v>
      </c>
      <c r="L9" s="10" t="s">
        <v>15</v>
      </c>
      <c r="M9"/>
      <c r="N9"/>
      <c r="O9"/>
      <c r="P9"/>
      <c r="Q9"/>
      <c r="R9"/>
      <c r="S9"/>
    </row>
    <row r="10" spans="1:19" x14ac:dyDescent="0.2">
      <c r="A10" s="12" t="s">
        <v>16</v>
      </c>
      <c r="B10" s="36"/>
      <c r="C10" s="36"/>
      <c r="D10" s="36"/>
      <c r="E10" s="36"/>
      <c r="F10" s="36"/>
      <c r="G10" s="36"/>
      <c r="H10" s="36"/>
      <c r="I10" s="36"/>
      <c r="J10" s="36"/>
      <c r="K10" s="70"/>
      <c r="L10" s="141"/>
      <c r="M10"/>
      <c r="N10"/>
      <c r="O10"/>
      <c r="P10"/>
      <c r="Q10"/>
      <c r="R10"/>
      <c r="S10"/>
    </row>
    <row r="11" spans="1:19" x14ac:dyDescent="0.2">
      <c r="A11" s="14" t="s">
        <v>17</v>
      </c>
      <c r="B11"/>
      <c r="C11"/>
      <c r="D11"/>
      <c r="E11"/>
      <c r="F11"/>
      <c r="G11"/>
      <c r="H11"/>
      <c r="I11"/>
      <c r="J11"/>
      <c r="L11" s="142"/>
      <c r="M11"/>
      <c r="N11"/>
      <c r="O11"/>
      <c r="P11"/>
      <c r="Q11"/>
      <c r="R11"/>
      <c r="S11"/>
    </row>
    <row r="12" spans="1:19" x14ac:dyDescent="0.2">
      <c r="A12" s="15" t="s">
        <v>18</v>
      </c>
      <c r="B12" s="64">
        <v>283.95574382994198</v>
      </c>
      <c r="C12" s="53">
        <v>0.991208252438739</v>
      </c>
      <c r="D12" s="64">
        <v>271.27321942321697</v>
      </c>
      <c r="E12" s="53">
        <v>1.63757827887665</v>
      </c>
      <c r="F12" s="64" t="s">
        <v>76</v>
      </c>
      <c r="G12" s="53" t="s">
        <v>76</v>
      </c>
      <c r="H12" s="64" t="s">
        <v>76</v>
      </c>
      <c r="I12" s="53" t="s">
        <v>76</v>
      </c>
      <c r="J12" s="54">
        <f t="shared" ref="J12:J22" si="0">B12-D12</f>
        <v>12.682524406725008</v>
      </c>
      <c r="K12" s="143">
        <v>1.775585305608</v>
      </c>
      <c r="L12" s="144">
        <v>9.1500210344566693E-13</v>
      </c>
      <c r="M12"/>
      <c r="N12"/>
      <c r="O12"/>
      <c r="P12"/>
      <c r="Q12"/>
      <c r="R12"/>
      <c r="S12"/>
    </row>
    <row r="13" spans="1:19" ht="12.75" customHeight="1" x14ac:dyDescent="0.2">
      <c r="A13" s="15" t="s">
        <v>19</v>
      </c>
      <c r="B13" s="54">
        <v>273.652212962497</v>
      </c>
      <c r="C13" s="53">
        <v>0.80316893602695005</v>
      </c>
      <c r="D13" s="54">
        <v>247.88685757388501</v>
      </c>
      <c r="E13" s="53">
        <v>2.1078525674314199</v>
      </c>
      <c r="F13" s="54">
        <v>260.00021304605502</v>
      </c>
      <c r="G13" s="53">
        <v>6.4717424268420798</v>
      </c>
      <c r="H13" s="54">
        <v>245.83893555815101</v>
      </c>
      <c r="I13" s="53">
        <v>2.3936891247607299</v>
      </c>
      <c r="J13" s="54">
        <f t="shared" si="0"/>
        <v>25.765355388611994</v>
      </c>
      <c r="K13" s="53">
        <v>2.3454924285618102</v>
      </c>
      <c r="L13" s="144">
        <v>4.5128191624362504E-28</v>
      </c>
      <c r="M13"/>
      <c r="N13"/>
      <c r="O13"/>
      <c r="P13"/>
      <c r="Q13"/>
      <c r="R13"/>
      <c r="S13"/>
    </row>
    <row r="14" spans="1:19" x14ac:dyDescent="0.2">
      <c r="A14" s="15" t="s">
        <v>20</v>
      </c>
      <c r="B14" s="54">
        <v>279.54860633326501</v>
      </c>
      <c r="C14" s="53">
        <v>0.65175573599291203</v>
      </c>
      <c r="D14" s="54">
        <v>255.94518225063001</v>
      </c>
      <c r="E14" s="53">
        <v>1.33385627628772</v>
      </c>
      <c r="F14" s="54">
        <v>248.79662171939901</v>
      </c>
      <c r="G14" s="53">
        <v>2.5072057504744301</v>
      </c>
      <c r="H14" s="54">
        <v>257.853969137989</v>
      </c>
      <c r="I14" s="53">
        <v>1.5442499785853501</v>
      </c>
      <c r="J14" s="54">
        <f t="shared" si="0"/>
        <v>23.603424082635001</v>
      </c>
      <c r="K14" s="53">
        <v>1.5768932823658901</v>
      </c>
      <c r="L14" s="144">
        <v>1.1835757970474106E-50</v>
      </c>
      <c r="M14"/>
      <c r="N14"/>
      <c r="O14"/>
      <c r="P14"/>
      <c r="Q14"/>
      <c r="R14"/>
      <c r="S14"/>
    </row>
    <row r="15" spans="1:19" x14ac:dyDescent="0.2">
      <c r="A15" s="15" t="s">
        <v>21</v>
      </c>
      <c r="B15" s="54">
        <v>274.285875768555</v>
      </c>
      <c r="C15" s="53">
        <v>0.98728917039919495</v>
      </c>
      <c r="D15" s="54">
        <v>268.066452757994</v>
      </c>
      <c r="E15" s="53">
        <v>5.4520084447789898</v>
      </c>
      <c r="F15" s="54" t="s">
        <v>30</v>
      </c>
      <c r="G15" s="53" t="s">
        <v>30</v>
      </c>
      <c r="H15" s="54">
        <v>265.33024458886302</v>
      </c>
      <c r="I15" s="53">
        <v>5.7353192402388897</v>
      </c>
      <c r="J15" s="54">
        <f t="shared" si="0"/>
        <v>6.2194230105610018</v>
      </c>
      <c r="K15" s="53">
        <v>5.5163389612172598</v>
      </c>
      <c r="L15" s="144">
        <v>0.25955026455245883</v>
      </c>
      <c r="M15"/>
      <c r="N15"/>
      <c r="O15"/>
      <c r="P15"/>
      <c r="Q15"/>
      <c r="R15"/>
      <c r="S15"/>
    </row>
    <row r="16" spans="1:19" x14ac:dyDescent="0.2">
      <c r="A16" s="15" t="s">
        <v>22</v>
      </c>
      <c r="B16" s="54">
        <v>275.24122338162499</v>
      </c>
      <c r="C16" s="53">
        <v>0.66467825851441598</v>
      </c>
      <c r="D16" s="54">
        <v>237.59686446365799</v>
      </c>
      <c r="E16" s="53">
        <v>1.95805373474226</v>
      </c>
      <c r="F16" s="54">
        <v>235.802878142434</v>
      </c>
      <c r="G16" s="53">
        <v>4.1804153522964098</v>
      </c>
      <c r="H16" s="54">
        <v>238.24057959843799</v>
      </c>
      <c r="I16" s="53">
        <v>1.98473157594959</v>
      </c>
      <c r="J16" s="54">
        <f t="shared" si="0"/>
        <v>37.644358917966997</v>
      </c>
      <c r="K16" s="53">
        <v>2.06838715803582</v>
      </c>
      <c r="L16" s="144">
        <v>5.2135270195365247E-74</v>
      </c>
      <c r="M16"/>
      <c r="N16"/>
      <c r="O16"/>
      <c r="P16"/>
      <c r="Q16"/>
      <c r="R16"/>
      <c r="S16"/>
    </row>
    <row r="17" spans="1:19" x14ac:dyDescent="0.2">
      <c r="A17" s="15" t="s">
        <v>23</v>
      </c>
      <c r="B17" s="54">
        <v>278.97074088402201</v>
      </c>
      <c r="C17" s="53">
        <v>0.769061288419986</v>
      </c>
      <c r="D17" s="54">
        <v>256.15340085851102</v>
      </c>
      <c r="E17" s="53">
        <v>1.4933407606581499</v>
      </c>
      <c r="F17" s="54" t="s">
        <v>30</v>
      </c>
      <c r="G17" s="53" t="s">
        <v>30</v>
      </c>
      <c r="H17" s="54">
        <v>255.441719225947</v>
      </c>
      <c r="I17" s="53">
        <v>1.4844491615084501</v>
      </c>
      <c r="J17" s="54">
        <f t="shared" si="0"/>
        <v>22.817340025510987</v>
      </c>
      <c r="K17" s="53">
        <v>1.53544305674689</v>
      </c>
      <c r="L17" s="144">
        <v>6.0371061844141571E-50</v>
      </c>
      <c r="M17"/>
      <c r="N17"/>
      <c r="O17"/>
      <c r="P17"/>
      <c r="Q17"/>
      <c r="R17"/>
      <c r="S17"/>
    </row>
    <row r="18" spans="1:19" x14ac:dyDescent="0.2">
      <c r="A18" s="15" t="s">
        <v>24</v>
      </c>
      <c r="B18" s="54">
        <v>290.63539737835202</v>
      </c>
      <c r="C18" s="53">
        <v>0.654591547702988</v>
      </c>
      <c r="D18" s="54">
        <v>239.51431448626801</v>
      </c>
      <c r="E18" s="53">
        <v>4.1250127832047196</v>
      </c>
      <c r="F18" s="54">
        <v>171.74930219118099</v>
      </c>
      <c r="G18" s="53">
        <v>9.8481029609717403</v>
      </c>
      <c r="H18" s="54">
        <v>259.28093539409002</v>
      </c>
      <c r="I18" s="53">
        <v>5.4024843134123799</v>
      </c>
      <c r="J18" s="54">
        <f t="shared" si="0"/>
        <v>51.121082892084019</v>
      </c>
      <c r="K18" s="53">
        <v>4.5204738358665404</v>
      </c>
      <c r="L18" s="144">
        <v>1.1885847451724404E-29</v>
      </c>
      <c r="M18"/>
      <c r="N18"/>
      <c r="O18"/>
      <c r="P18"/>
      <c r="Q18"/>
      <c r="R18"/>
      <c r="S18"/>
    </row>
    <row r="19" spans="1:19" x14ac:dyDescent="0.2">
      <c r="A19" s="15" t="s">
        <v>25</v>
      </c>
      <c r="B19" s="54">
        <v>266.88492827156398</v>
      </c>
      <c r="C19" s="53">
        <v>0.58818472283740897</v>
      </c>
      <c r="D19" s="54">
        <v>229.46318983554201</v>
      </c>
      <c r="E19" s="53">
        <v>1.8280258467227399</v>
      </c>
      <c r="F19" s="54">
        <v>224.65772311601501</v>
      </c>
      <c r="G19" s="53">
        <v>5.3055125201514803</v>
      </c>
      <c r="H19" s="54">
        <v>230.21924089568401</v>
      </c>
      <c r="I19" s="53">
        <v>1.9495674562042</v>
      </c>
      <c r="J19" s="54">
        <f t="shared" si="0"/>
        <v>37.421738436021968</v>
      </c>
      <c r="K19" s="53">
        <v>2.5495749676200798</v>
      </c>
      <c r="L19" s="144">
        <v>8.9686077047043808E-49</v>
      </c>
      <c r="M19"/>
      <c r="N19"/>
      <c r="O19"/>
      <c r="P19"/>
      <c r="Q19"/>
      <c r="R19"/>
      <c r="S19"/>
    </row>
    <row r="20" spans="1:19" x14ac:dyDescent="0.2">
      <c r="A20" s="15" t="s">
        <v>26</v>
      </c>
      <c r="B20" s="54">
        <v>274.51811150342297</v>
      </c>
      <c r="C20" s="53">
        <v>0.97809871018129002</v>
      </c>
      <c r="D20" s="54">
        <v>240.68670248807899</v>
      </c>
      <c r="E20" s="53">
        <v>2.5907467920967102</v>
      </c>
      <c r="F20" s="54">
        <v>233.940242788538</v>
      </c>
      <c r="G20" s="53">
        <v>8.9430177851088395</v>
      </c>
      <c r="H20" s="54">
        <v>241.35124683553499</v>
      </c>
      <c r="I20" s="53">
        <v>2.6465283565353901</v>
      </c>
      <c r="J20" s="54">
        <f t="shared" si="0"/>
        <v>33.831409015343979</v>
      </c>
      <c r="K20" s="53">
        <v>2.8481788782378201</v>
      </c>
      <c r="L20" s="144">
        <v>1.5354474059618472E-32</v>
      </c>
      <c r="M20"/>
      <c r="N20"/>
      <c r="O20"/>
      <c r="P20"/>
      <c r="Q20"/>
      <c r="R20"/>
      <c r="S20"/>
    </row>
    <row r="21" spans="1:19" x14ac:dyDescent="0.2">
      <c r="A21" s="15" t="s">
        <v>27</v>
      </c>
      <c r="B21" s="54">
        <v>267.52853506013003</v>
      </c>
      <c r="C21" s="53">
        <v>0.92057155519313405</v>
      </c>
      <c r="D21" s="54">
        <v>262.84092093357799</v>
      </c>
      <c r="E21" s="53">
        <v>2.02440042654557</v>
      </c>
      <c r="F21" s="54">
        <v>260.163239390081</v>
      </c>
      <c r="G21" s="53">
        <v>3.6095406487499599</v>
      </c>
      <c r="H21" s="54">
        <v>264.20749353578998</v>
      </c>
      <c r="I21" s="53">
        <v>2.4922844045494199</v>
      </c>
      <c r="J21" s="54">
        <f t="shared" si="0"/>
        <v>4.6876141265520346</v>
      </c>
      <c r="K21" s="53">
        <v>2.01677838860078</v>
      </c>
      <c r="L21" s="144">
        <v>2.010905965709673E-2</v>
      </c>
      <c r="M21"/>
      <c r="N21"/>
      <c r="O21"/>
    </row>
    <row r="22" spans="1:19" x14ac:dyDescent="0.2">
      <c r="A22" s="15" t="s">
        <v>28</v>
      </c>
      <c r="B22" s="54">
        <v>252.761913241163</v>
      </c>
      <c r="C22" s="53">
        <v>1.12953390274726</v>
      </c>
      <c r="D22" s="54">
        <v>228.21460751319299</v>
      </c>
      <c r="E22" s="53">
        <v>3.4236943907496702</v>
      </c>
      <c r="F22" s="54">
        <v>207.53871830503201</v>
      </c>
      <c r="G22" s="53">
        <v>10.179939962929801</v>
      </c>
      <c r="H22" s="54">
        <v>231.914692179464</v>
      </c>
      <c r="I22" s="53">
        <v>3.2930769517241099</v>
      </c>
      <c r="J22" s="54">
        <f t="shared" si="0"/>
        <v>24.547305727970013</v>
      </c>
      <c r="K22" s="53">
        <v>3.5691800367448598</v>
      </c>
      <c r="L22" s="144">
        <v>6.0880601121804832E-12</v>
      </c>
      <c r="M22"/>
      <c r="N22"/>
      <c r="O22"/>
    </row>
    <row r="23" spans="1:19" x14ac:dyDescent="0.2">
      <c r="A23" s="15" t="s">
        <v>29</v>
      </c>
      <c r="B23" s="54">
        <v>296.34149237038099</v>
      </c>
      <c r="C23" s="53">
        <v>0.68266169924360598</v>
      </c>
      <c r="D23" s="54" t="s">
        <v>30</v>
      </c>
      <c r="E23" s="53" t="s">
        <v>30</v>
      </c>
      <c r="F23" s="54" t="s">
        <v>30</v>
      </c>
      <c r="G23" s="53" t="s">
        <v>30</v>
      </c>
      <c r="H23" s="54" t="s">
        <v>30</v>
      </c>
      <c r="I23" s="53" t="s">
        <v>30</v>
      </c>
      <c r="J23" s="54" t="s">
        <v>30</v>
      </c>
      <c r="K23" s="53" t="s">
        <v>30</v>
      </c>
      <c r="L23" s="144" t="s">
        <v>30</v>
      </c>
      <c r="M23"/>
      <c r="N23"/>
      <c r="O23"/>
    </row>
    <row r="24" spans="1:19" x14ac:dyDescent="0.2">
      <c r="A24" s="15" t="s">
        <v>31</v>
      </c>
      <c r="B24" s="54">
        <v>273.179369266572</v>
      </c>
      <c r="C24" s="53">
        <v>0.57823930638128596</v>
      </c>
      <c r="D24" s="54">
        <v>235.40434321441899</v>
      </c>
      <c r="E24" s="53">
        <v>6.52146907298276</v>
      </c>
      <c r="F24" s="54">
        <v>232.06242273331</v>
      </c>
      <c r="G24" s="53">
        <v>8.6164291028507591</v>
      </c>
      <c r="H24" s="54">
        <v>240.084053983589</v>
      </c>
      <c r="I24" s="53">
        <v>11.990064902633801</v>
      </c>
      <c r="J24" s="54">
        <f>B24-D24</f>
        <v>37.775026052153009</v>
      </c>
      <c r="K24" s="53">
        <v>6.5348652127089002</v>
      </c>
      <c r="L24" s="144">
        <v>7.4463474352044752E-9</v>
      </c>
      <c r="M24"/>
      <c r="N24"/>
      <c r="O24"/>
    </row>
    <row r="25" spans="1:19" x14ac:dyDescent="0.2">
      <c r="A25" s="15" t="s">
        <v>32</v>
      </c>
      <c r="B25" s="54">
        <v>289.504992141397</v>
      </c>
      <c r="C25" s="53">
        <v>0.69576615259864005</v>
      </c>
      <c r="D25" s="54">
        <v>246.79498830562</v>
      </c>
      <c r="E25" s="53">
        <v>3.03816726072735</v>
      </c>
      <c r="F25" s="54">
        <v>243.696627931151</v>
      </c>
      <c r="G25" s="53">
        <v>9.5523319239273299</v>
      </c>
      <c r="H25" s="54">
        <v>247.37201038787401</v>
      </c>
      <c r="I25" s="53">
        <v>3.2214758367564902</v>
      </c>
      <c r="J25" s="54">
        <f>B25-D25</f>
        <v>42.710003835777002</v>
      </c>
      <c r="K25" s="53">
        <v>3.1203137789335802</v>
      </c>
      <c r="L25" s="144">
        <v>1.2030857599023502E-42</v>
      </c>
      <c r="M25"/>
      <c r="N25"/>
      <c r="O25"/>
    </row>
    <row r="26" spans="1:19" x14ac:dyDescent="0.2">
      <c r="A26" s="15" t="s">
        <v>33</v>
      </c>
      <c r="B26" s="54">
        <v>283.58231788997301</v>
      </c>
      <c r="C26" s="53">
        <v>0.61988358501396401</v>
      </c>
      <c r="D26" s="54">
        <v>245.364143818212</v>
      </c>
      <c r="E26" s="53">
        <v>2.5545529885236</v>
      </c>
      <c r="F26" s="54">
        <v>228.19909531610901</v>
      </c>
      <c r="G26" s="53">
        <v>4.7680414343951201</v>
      </c>
      <c r="H26" s="54">
        <v>253.535117287285</v>
      </c>
      <c r="I26" s="53">
        <v>3.3083707443938599</v>
      </c>
      <c r="J26" s="54">
        <f>B26-D26</f>
        <v>38.218174071761013</v>
      </c>
      <c r="K26" s="53">
        <v>2.94817529767329</v>
      </c>
      <c r="L26" s="144">
        <v>1.9792072354920786E-38</v>
      </c>
      <c r="M26"/>
      <c r="N26"/>
      <c r="O26"/>
    </row>
    <row r="27" spans="1:19" x14ac:dyDescent="0.2">
      <c r="A27" s="15" t="s">
        <v>34</v>
      </c>
      <c r="B27" s="54">
        <v>266.92976010796599</v>
      </c>
      <c r="C27" s="53">
        <v>0.607284741480691</v>
      </c>
      <c r="D27" s="54" t="s">
        <v>30</v>
      </c>
      <c r="E27" s="53" t="s">
        <v>30</v>
      </c>
      <c r="F27" s="54" t="s">
        <v>30</v>
      </c>
      <c r="G27" s="53" t="s">
        <v>30</v>
      </c>
      <c r="H27" s="54" t="s">
        <v>30</v>
      </c>
      <c r="I27" s="53" t="s">
        <v>30</v>
      </c>
      <c r="J27" s="54" t="s">
        <v>30</v>
      </c>
      <c r="K27" s="53" t="s">
        <v>30</v>
      </c>
      <c r="L27" s="144" t="s">
        <v>30</v>
      </c>
      <c r="M27"/>
      <c r="N27"/>
      <c r="O27"/>
    </row>
    <row r="28" spans="1:19" x14ac:dyDescent="0.2">
      <c r="A28" s="15" t="s">
        <v>35</v>
      </c>
      <c r="B28" s="54">
        <v>273.97444249191199</v>
      </c>
      <c r="C28" s="53">
        <v>0.61568871221632704</v>
      </c>
      <c r="D28" s="54">
        <v>268.31839262052699</v>
      </c>
      <c r="E28" s="53">
        <v>4.4121105558866098</v>
      </c>
      <c r="F28" s="54" t="s">
        <v>30</v>
      </c>
      <c r="G28" s="53" t="s">
        <v>30</v>
      </c>
      <c r="H28" s="54">
        <v>268.31839262052699</v>
      </c>
      <c r="I28" s="53">
        <v>4.4121105558866098</v>
      </c>
      <c r="J28" s="54">
        <f>B28-D28</f>
        <v>5.6560498713849938</v>
      </c>
      <c r="K28" s="53">
        <v>4.4121141558932502</v>
      </c>
      <c r="L28" s="144">
        <v>0.19986502402776296</v>
      </c>
      <c r="M28"/>
      <c r="N28"/>
      <c r="O28"/>
    </row>
    <row r="29" spans="1:19" x14ac:dyDescent="0.2">
      <c r="A29" s="15" t="s">
        <v>36</v>
      </c>
      <c r="B29" s="54">
        <v>254.800929069799</v>
      </c>
      <c r="C29" s="53">
        <v>0.70512616506234405</v>
      </c>
      <c r="D29" s="54">
        <v>232.184811605731</v>
      </c>
      <c r="E29" s="53">
        <v>2.60779639916211</v>
      </c>
      <c r="F29" s="54">
        <v>228.46309868034601</v>
      </c>
      <c r="G29" s="53">
        <v>4.75669142511257</v>
      </c>
      <c r="H29" s="54">
        <v>233.282245550927</v>
      </c>
      <c r="I29" s="53">
        <v>3.01413895565083</v>
      </c>
      <c r="J29" s="54">
        <f>B29-D29</f>
        <v>22.616117464067997</v>
      </c>
      <c r="K29" s="53">
        <v>2.6788953399989999</v>
      </c>
      <c r="L29" s="144">
        <v>3.1108784244550064E-17</v>
      </c>
      <c r="M29"/>
      <c r="N29"/>
      <c r="O29"/>
    </row>
    <row r="30" spans="1:19" x14ac:dyDescent="0.2">
      <c r="A30" s="15" t="s">
        <v>37</v>
      </c>
      <c r="B30" s="54">
        <v>288.66261061217398</v>
      </c>
      <c r="C30" s="53">
        <v>0.77801342940464702</v>
      </c>
      <c r="D30" s="54">
        <v>234.98196824538999</v>
      </c>
      <c r="E30" s="53">
        <v>1.8529697823450499</v>
      </c>
      <c r="F30" s="54">
        <v>202.751354131037</v>
      </c>
      <c r="G30" s="53">
        <v>5.6791869601539</v>
      </c>
      <c r="H30" s="54">
        <v>244.20715393281799</v>
      </c>
      <c r="I30" s="53">
        <v>2.1058599791880699</v>
      </c>
      <c r="J30" s="54">
        <f>B30-D30</f>
        <v>53.680642366783985</v>
      </c>
      <c r="K30" s="53">
        <v>3.4733263803483601</v>
      </c>
      <c r="L30" s="144">
        <v>6.9859917351487353E-54</v>
      </c>
      <c r="M30"/>
      <c r="N30"/>
      <c r="O30"/>
    </row>
    <row r="31" spans="1:19" x14ac:dyDescent="0.2">
      <c r="A31" s="15" t="s">
        <v>38</v>
      </c>
      <c r="B31" s="16">
        <v>275.08517543859801</v>
      </c>
      <c r="C31" s="42">
        <v>1.08817542906511</v>
      </c>
      <c r="D31" s="16">
        <v>239.44300016662999</v>
      </c>
      <c r="E31" s="42">
        <v>3.08763365574386</v>
      </c>
      <c r="F31" s="16">
        <v>244.29842828134801</v>
      </c>
      <c r="G31" s="42">
        <v>8.1031470481842902</v>
      </c>
      <c r="H31" s="16">
        <v>238.76186342505</v>
      </c>
      <c r="I31" s="42">
        <v>3.24236609763443</v>
      </c>
      <c r="J31" s="16">
        <f>B31-D31</f>
        <v>35.642175271968028</v>
      </c>
      <c r="K31" s="53">
        <v>3.6900473098905802</v>
      </c>
      <c r="L31" s="144">
        <v>4.5023256871502164E-22</v>
      </c>
      <c r="M31"/>
      <c r="N31"/>
      <c r="O31"/>
    </row>
    <row r="32" spans="1:19" x14ac:dyDescent="0.2">
      <c r="A32" s="15"/>
      <c r="B32"/>
      <c r="C32"/>
      <c r="D32"/>
      <c r="E32"/>
      <c r="F32"/>
      <c r="G32"/>
      <c r="H32"/>
      <c r="I32"/>
      <c r="J32"/>
      <c r="L32" s="145"/>
      <c r="M32"/>
      <c r="N32"/>
      <c r="O32"/>
    </row>
    <row r="33" spans="1:16" x14ac:dyDescent="0.2">
      <c r="A33" s="14" t="s">
        <v>39</v>
      </c>
      <c r="B33"/>
      <c r="C33"/>
      <c r="D33"/>
      <c r="E33"/>
      <c r="F33"/>
      <c r="G33"/>
      <c r="H33"/>
      <c r="I33"/>
      <c r="J33"/>
      <c r="L33" s="145"/>
      <c r="M33"/>
      <c r="N33"/>
      <c r="O33"/>
    </row>
    <row r="34" spans="1:16" x14ac:dyDescent="0.2">
      <c r="A34" s="15" t="s">
        <v>40</v>
      </c>
      <c r="B34" s="16">
        <v>278.30628953637699</v>
      </c>
      <c r="C34" s="42">
        <v>0.87225871214509798</v>
      </c>
      <c r="D34" s="16">
        <v>241.67423778628</v>
      </c>
      <c r="E34" s="42">
        <v>3.3084460513516101</v>
      </c>
      <c r="F34" s="16">
        <v>228.63480263077099</v>
      </c>
      <c r="G34" s="42">
        <v>9.2761768548905295</v>
      </c>
      <c r="H34" s="16">
        <v>244.14211885297101</v>
      </c>
      <c r="I34" s="42">
        <v>3.41175090216759</v>
      </c>
      <c r="J34" s="16">
        <f>B34-D34</f>
        <v>36.632051750096991</v>
      </c>
      <c r="K34" s="53">
        <v>3.8541267796436101</v>
      </c>
      <c r="L34" s="144">
        <v>2.0086583411904424E-21</v>
      </c>
      <c r="M34"/>
      <c r="N34"/>
      <c r="O34"/>
    </row>
    <row r="35" spans="1:16" x14ac:dyDescent="0.2">
      <c r="A35" s="15" t="s">
        <v>41</v>
      </c>
      <c r="B35" s="16">
        <v>275.79112889151401</v>
      </c>
      <c r="C35" s="42">
        <v>1.03111306612926</v>
      </c>
      <c r="D35" s="16">
        <v>254.80251576235199</v>
      </c>
      <c r="E35" s="42">
        <v>3.4337966844205199</v>
      </c>
      <c r="F35" s="16">
        <v>249.488690018277</v>
      </c>
      <c r="G35" s="42">
        <v>6.4248581667555102</v>
      </c>
      <c r="H35" s="16">
        <v>257.159268076731</v>
      </c>
      <c r="I35" s="42">
        <v>3.5142923806034401</v>
      </c>
      <c r="J35" s="16">
        <f>B35-D35</f>
        <v>20.988613129162019</v>
      </c>
      <c r="K35" s="53">
        <v>3.55048117140361</v>
      </c>
      <c r="L35" s="144">
        <v>3.3904215423982115E-9</v>
      </c>
      <c r="M35"/>
      <c r="N35"/>
      <c r="O35"/>
    </row>
    <row r="36" spans="1:16" x14ac:dyDescent="0.2">
      <c r="A36" s="15" t="s">
        <v>42</v>
      </c>
      <c r="B36" s="16">
        <v>269.44465676454303</v>
      </c>
      <c r="C36" s="42">
        <v>1.9612569627465599</v>
      </c>
      <c r="D36" s="16">
        <v>259.57736015949803</v>
      </c>
      <c r="E36" s="42">
        <v>4.2292443203863703</v>
      </c>
      <c r="F36" s="16">
        <v>249.47306620417501</v>
      </c>
      <c r="G36" s="42">
        <v>8.10266539632266</v>
      </c>
      <c r="H36" s="16">
        <v>266.17212983402999</v>
      </c>
      <c r="I36" s="42">
        <v>3.7263042512415701</v>
      </c>
      <c r="J36" s="16">
        <f>B36-D36</f>
        <v>9.8672966050449986</v>
      </c>
      <c r="K36" s="53">
        <v>4.1607462763276404</v>
      </c>
      <c r="L36" s="144">
        <v>1.7715211700518672E-2</v>
      </c>
      <c r="M36"/>
      <c r="N36"/>
      <c r="O36"/>
    </row>
    <row r="37" spans="1:16" x14ac:dyDescent="0.2">
      <c r="A37" s="15" t="s">
        <v>43</v>
      </c>
      <c r="B37" s="16">
        <v>275.56579447807701</v>
      </c>
      <c r="C37" s="42">
        <v>0.99835898692599501</v>
      </c>
      <c r="D37" s="16">
        <v>254.880579830557</v>
      </c>
      <c r="E37" s="42">
        <v>3.3888040142948999</v>
      </c>
      <c r="F37" s="16">
        <v>249.48834654150599</v>
      </c>
      <c r="G37" s="42">
        <v>6.2916276302368601</v>
      </c>
      <c r="H37" s="16">
        <v>257.286060622516</v>
      </c>
      <c r="I37" s="42">
        <v>3.4748547369921101</v>
      </c>
      <c r="J37" s="16">
        <f>B37-D37</f>
        <v>20.685214647520013</v>
      </c>
      <c r="K37" s="53">
        <v>3.5049843325566199</v>
      </c>
      <c r="L37" s="144">
        <v>3.5987245864846165E-9</v>
      </c>
      <c r="M37"/>
      <c r="N37"/>
      <c r="O37"/>
    </row>
    <row r="38" spans="1:16" x14ac:dyDescent="0.2">
      <c r="A38" s="20"/>
      <c r="B38"/>
      <c r="C38"/>
      <c r="D38"/>
      <c r="E38"/>
      <c r="F38"/>
      <c r="G38"/>
      <c r="H38"/>
      <c r="I38"/>
      <c r="J38"/>
      <c r="L38" s="145"/>
      <c r="M38"/>
      <c r="N38"/>
      <c r="O38"/>
    </row>
    <row r="39" spans="1:16" x14ac:dyDescent="0.2">
      <c r="A39" s="14" t="s">
        <v>44</v>
      </c>
      <c r="B39" s="64">
        <f>AVERAGE(B12:B19,B20:B31,B34,B37)</f>
        <v>276.08711190989834</v>
      </c>
      <c r="C39" s="143">
        <f>SQRT(SUMSQ(C12:C19,C20:C31,C34,C37)/(COUNT(C12:C19,C20:C31,C34,C37)*COUNT(C12:C19,C20:C31,C34,C37)))</f>
        <v>0.17234149530812717</v>
      </c>
      <c r="D39" s="64">
        <f>AVERAGE(D12:D19,D20:D31,D34,D37)</f>
        <v>246.83440890889605</v>
      </c>
      <c r="E39" s="143">
        <f>SQRT(SUMSQ(E12:E19,E20:E31,E34,E37)/(COUNT(E12:E19,E20:E31,E34,E37)*COUNT(E12:E19,E20:E31,E34,E37)))</f>
        <v>0.72029757969555297</v>
      </c>
      <c r="F39" s="64">
        <f>AVERAGE(F12:F19,F20:F31,F34,F37)</f>
        <v>231.26519468401955</v>
      </c>
      <c r="G39" s="143">
        <f>SQRT(SUMSQ(G12:G19,G20:G31,G34,G37)/(COUNT(G12:G19,G20:G31,G34,G37)*COUNT(G12:G19,G20:G31,G34,G37)))</f>
        <v>1.7917050044810841</v>
      </c>
      <c r="H39" s="64">
        <f>AVERAGE(H12:H19,H20:H31,H34,H37)</f>
        <v>248.24568808492151</v>
      </c>
      <c r="I39" s="143">
        <f>SQRT(SUMSQ(I12:I19,I20:I31,I34,I37)/(COUNT(I12:I19,I20:I31,I34,I37)*COUNT(I12:I19,I20:I31,I34,I37)))</f>
        <v>0.96546684389444026</v>
      </c>
      <c r="J39" s="64">
        <f>B39-D39</f>
        <v>29.252703001002288</v>
      </c>
      <c r="K39" s="143">
        <f>SQRT(SUMSQ(K12:K19,K20:K31,K34,K37)/(COUNT(K12:K19,K20:K31,K34,K37)*COUNT(K12:K19,K20:K31,K34,K37)))</f>
        <v>0.775653694160926</v>
      </c>
      <c r="L39" s="144">
        <f>TDIST(ABS(J39)/K39,10000,2)</f>
        <v>3.828588760409045E-291</v>
      </c>
      <c r="M39"/>
      <c r="N39"/>
      <c r="O39"/>
    </row>
    <row r="40" spans="1:16" x14ac:dyDescent="0.2">
      <c r="A40" s="31"/>
      <c r="B40" s="122"/>
      <c r="C40" s="122"/>
      <c r="D40" s="122"/>
      <c r="E40" s="122"/>
      <c r="F40" s="122"/>
      <c r="G40" s="122"/>
      <c r="H40" s="122"/>
      <c r="I40" s="122"/>
      <c r="J40" s="122"/>
      <c r="K40" s="120"/>
      <c r="L40" s="147"/>
      <c r="M40"/>
      <c r="N40"/>
      <c r="O40"/>
    </row>
    <row r="41" spans="1:16" x14ac:dyDescent="0.2">
      <c r="A41" s="25" t="s">
        <v>45</v>
      </c>
      <c r="B41" s="7"/>
      <c r="C41" s="7"/>
      <c r="D41" s="7"/>
      <c r="E41" s="7"/>
      <c r="F41" s="7"/>
      <c r="G41" s="7"/>
      <c r="H41" s="7"/>
      <c r="I41" s="7"/>
      <c r="J41" s="7"/>
      <c r="K41" s="6"/>
      <c r="L41" s="145"/>
      <c r="M41"/>
      <c r="N41"/>
      <c r="O41"/>
    </row>
    <row r="42" spans="1:16" ht="12.75" customHeight="1" x14ac:dyDescent="0.2">
      <c r="A42" s="15" t="s">
        <v>68</v>
      </c>
      <c r="B42" s="27">
        <v>270.09646108947999</v>
      </c>
      <c r="C42" s="174">
        <v>0.78281365680739301</v>
      </c>
      <c r="D42" s="27">
        <v>259.71370541747098</v>
      </c>
      <c r="E42" s="174">
        <v>2.6949922177086401</v>
      </c>
      <c r="F42" s="27">
        <v>252.66982495244901</v>
      </c>
      <c r="G42" s="174">
        <v>6.4776869397821102</v>
      </c>
      <c r="H42" s="27">
        <v>262.361456042366</v>
      </c>
      <c r="I42" s="174">
        <v>2.83412067494478</v>
      </c>
      <c r="J42" s="27">
        <f>B42-D42</f>
        <v>10.382755672009012</v>
      </c>
      <c r="K42" s="143">
        <v>2.7095572454929902</v>
      </c>
      <c r="L42" s="144">
        <v>1.2717274020334E-4</v>
      </c>
      <c r="M42"/>
      <c r="N42"/>
      <c r="O42"/>
    </row>
    <row r="43" spans="1:16" ht="12.75" customHeight="1" x14ac:dyDescent="0.2">
      <c r="A43" s="26" t="s">
        <v>316</v>
      </c>
      <c r="B43" s="117">
        <v>275.62996862551</v>
      </c>
      <c r="C43" s="148">
        <v>2.5168383754422501</v>
      </c>
      <c r="D43" s="117">
        <v>269.74029013223202</v>
      </c>
      <c r="E43" s="148">
        <v>8.4332475207826398</v>
      </c>
      <c r="F43" s="117" t="s">
        <v>30</v>
      </c>
      <c r="G43" s="148" t="s">
        <v>30</v>
      </c>
      <c r="H43" s="117">
        <v>268.74818076485298</v>
      </c>
      <c r="I43" s="148">
        <v>8.9966292397662802</v>
      </c>
      <c r="J43" s="117">
        <v>5.8896784932779838</v>
      </c>
      <c r="K43" s="45">
        <v>4.5857100703100704</v>
      </c>
      <c r="L43" s="146">
        <v>0.19901791908271335</v>
      </c>
      <c r="M43"/>
      <c r="N43"/>
      <c r="O43"/>
    </row>
    <row r="44" spans="1:16" ht="99" customHeight="1" x14ac:dyDescent="0.2">
      <c r="A44" s="252" t="s">
        <v>47</v>
      </c>
      <c r="B44" s="252"/>
      <c r="C44" s="252"/>
      <c r="D44" s="252"/>
      <c r="E44" s="252"/>
      <c r="F44" s="252"/>
      <c r="G44" s="252"/>
      <c r="H44" s="252"/>
      <c r="I44" s="252"/>
      <c r="J44" s="252"/>
      <c r="K44" s="252"/>
      <c r="L44" s="252"/>
      <c r="M44" s="149"/>
    </row>
    <row r="45" spans="1:16" ht="63.75" customHeight="1" x14ac:dyDescent="0.2">
      <c r="A45" s="252" t="s">
        <v>317</v>
      </c>
      <c r="B45" s="252"/>
      <c r="C45" s="252"/>
      <c r="D45" s="252"/>
      <c r="E45" s="252"/>
      <c r="F45" s="252"/>
      <c r="G45" s="252"/>
      <c r="H45" s="252"/>
      <c r="I45" s="252"/>
      <c r="J45" s="252"/>
      <c r="K45" s="252"/>
      <c r="L45" s="252"/>
      <c r="M45" s="149"/>
      <c r="N45" s="149"/>
      <c r="O45" s="149"/>
      <c r="P45" s="149"/>
    </row>
    <row r="46" spans="1:16" x14ac:dyDescent="0.2">
      <c r="A46" s="28" t="s">
        <v>69</v>
      </c>
      <c r="B46" s="32"/>
      <c r="C46" s="32"/>
      <c r="D46" s="32"/>
      <c r="E46" s="32"/>
      <c r="F46" s="32"/>
      <c r="G46" s="32"/>
      <c r="H46" s="32"/>
    </row>
    <row r="47" spans="1:16" x14ac:dyDescent="0.2">
      <c r="A47" s="28" t="s">
        <v>133</v>
      </c>
      <c r="B47" s="51"/>
      <c r="C47" s="51"/>
      <c r="D47" s="51"/>
      <c r="E47" s="51"/>
      <c r="F47" s="51"/>
      <c r="G47" s="51"/>
      <c r="H47" s="51"/>
    </row>
    <row r="49" spans="1:12" x14ac:dyDescent="0.2">
      <c r="A49" s="28" t="s">
        <v>48</v>
      </c>
      <c r="B49" s="29"/>
    </row>
    <row r="52" spans="1:12" x14ac:dyDescent="0.2">
      <c r="A52"/>
      <c r="B52"/>
      <c r="C52"/>
      <c r="D52"/>
      <c r="E52"/>
      <c r="F52"/>
      <c r="G52"/>
      <c r="H52"/>
      <c r="I52"/>
      <c r="J52"/>
      <c r="K52"/>
      <c r="L52"/>
    </row>
    <row r="53" spans="1:12" x14ac:dyDescent="0.2">
      <c r="A53"/>
      <c r="B53"/>
      <c r="C53"/>
      <c r="D53"/>
      <c r="E53"/>
      <c r="F53"/>
      <c r="G53"/>
      <c r="H53"/>
      <c r="I53"/>
      <c r="J53"/>
      <c r="K53"/>
      <c r="L53"/>
    </row>
    <row r="54" spans="1:12" x14ac:dyDescent="0.2">
      <c r="A54"/>
      <c r="B54"/>
      <c r="C54"/>
      <c r="D54"/>
      <c r="E54"/>
      <c r="F54"/>
      <c r="G54"/>
      <c r="H54"/>
      <c r="I54"/>
      <c r="J54"/>
      <c r="K54"/>
      <c r="L54"/>
    </row>
    <row r="55" spans="1:12" x14ac:dyDescent="0.2">
      <c r="A55"/>
      <c r="B55"/>
      <c r="C55"/>
      <c r="D55"/>
      <c r="E55"/>
      <c r="F55"/>
      <c r="G55"/>
      <c r="H55"/>
      <c r="I55"/>
      <c r="J55"/>
      <c r="K55"/>
      <c r="L55"/>
    </row>
    <row r="56" spans="1:12" x14ac:dyDescent="0.2">
      <c r="A56"/>
      <c r="B56"/>
      <c r="C56"/>
      <c r="D56"/>
      <c r="E56"/>
      <c r="F56"/>
      <c r="G56"/>
      <c r="H56"/>
      <c r="I56"/>
      <c r="J56"/>
      <c r="K56"/>
      <c r="L56"/>
    </row>
    <row r="57" spans="1:12" x14ac:dyDescent="0.2">
      <c r="A57"/>
      <c r="B57"/>
      <c r="C57"/>
      <c r="D57"/>
      <c r="E57"/>
      <c r="F57"/>
      <c r="G57"/>
      <c r="H57"/>
      <c r="I57"/>
      <c r="J57"/>
      <c r="K57"/>
      <c r="L57"/>
    </row>
  </sheetData>
  <mergeCells count="9">
    <mergeCell ref="A45:L45"/>
    <mergeCell ref="A44:L44"/>
    <mergeCell ref="A2:L4"/>
    <mergeCell ref="B7:C8"/>
    <mergeCell ref="D7:I7"/>
    <mergeCell ref="J7:L8"/>
    <mergeCell ref="D8:E8"/>
    <mergeCell ref="F8:G8"/>
    <mergeCell ref="H8:I8"/>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P49"/>
  <sheetViews>
    <sheetView topLeftCell="A34" zoomScaleNormal="100" workbookViewId="0">
      <selection activeCell="J24" sqref="J24"/>
    </sheetView>
  </sheetViews>
  <sheetFormatPr defaultRowHeight="12.75" x14ac:dyDescent="0.2"/>
  <cols>
    <col min="1" max="1" width="14" style="1" customWidth="1"/>
    <col min="2" max="2" width="7" style="1" customWidth="1"/>
    <col min="3" max="3" width="6" style="1" customWidth="1"/>
    <col min="4" max="4" width="7.5703125" style="1" customWidth="1"/>
    <col min="5" max="5" width="7" style="1" customWidth="1"/>
    <col min="6" max="6" width="9.5703125" style="1" customWidth="1"/>
    <col min="7" max="10" width="7" style="1" customWidth="1"/>
    <col min="11" max="11" width="5.5703125" style="1" customWidth="1"/>
    <col min="12" max="12" width="6" style="1" bestFit="1" customWidth="1"/>
    <col min="13" max="13" width="4.140625" style="1" customWidth="1"/>
    <col min="14" max="16384" width="9.140625" style="1"/>
  </cols>
  <sheetData>
    <row r="1" spans="1:15" x14ac:dyDescent="0.2">
      <c r="A1" s="2" t="s">
        <v>134</v>
      </c>
      <c r="B1" s="2"/>
      <c r="C1" s="2"/>
      <c r="D1" s="2"/>
      <c r="E1" s="2"/>
      <c r="F1" s="2"/>
      <c r="G1" s="2"/>
      <c r="H1" s="2"/>
      <c r="I1" s="2"/>
      <c r="J1" s="2"/>
      <c r="K1" s="2"/>
      <c r="L1" s="2"/>
    </row>
    <row r="2" spans="1:15" ht="12.75" customHeight="1" x14ac:dyDescent="0.2">
      <c r="A2" s="249" t="s">
        <v>135</v>
      </c>
      <c r="B2" s="249"/>
      <c r="C2" s="249"/>
      <c r="D2" s="249"/>
      <c r="E2" s="249"/>
      <c r="F2" s="249"/>
      <c r="G2" s="249"/>
      <c r="H2" s="249"/>
      <c r="I2" s="249"/>
      <c r="J2" s="249"/>
      <c r="K2" s="249"/>
      <c r="L2" s="249"/>
      <c r="M2" s="3"/>
      <c r="N2" s="3"/>
    </row>
    <row r="3" spans="1:15" x14ac:dyDescent="0.2">
      <c r="A3" s="249"/>
      <c r="B3" s="249"/>
      <c r="C3" s="249"/>
      <c r="D3" s="249"/>
      <c r="E3" s="249"/>
      <c r="F3" s="249"/>
      <c r="G3" s="249"/>
      <c r="H3" s="249"/>
      <c r="I3" s="249"/>
      <c r="J3" s="249"/>
      <c r="K3" s="249"/>
      <c r="L3" s="249"/>
      <c r="M3" s="3"/>
      <c r="N3" s="3"/>
    </row>
    <row r="4" spans="1:15" x14ac:dyDescent="0.2">
      <c r="A4" s="249"/>
      <c r="B4" s="249"/>
      <c r="C4" s="249"/>
      <c r="D4" s="249"/>
      <c r="E4" s="249"/>
      <c r="F4" s="249"/>
      <c r="G4" s="249"/>
      <c r="H4" s="249"/>
      <c r="I4" s="249"/>
      <c r="J4" s="249"/>
      <c r="K4" s="249"/>
      <c r="L4" s="249"/>
      <c r="M4" s="3"/>
      <c r="N4" s="3"/>
    </row>
    <row r="5" spans="1:15" x14ac:dyDescent="0.2">
      <c r="A5" s="30"/>
      <c r="B5" s="30"/>
      <c r="C5" s="30"/>
      <c r="D5" s="30"/>
      <c r="E5" s="30"/>
      <c r="F5" s="30"/>
      <c r="G5" s="30"/>
      <c r="H5" s="30"/>
      <c r="I5" s="30"/>
      <c r="J5" s="30"/>
      <c r="K5" s="30"/>
      <c r="L5" s="30"/>
      <c r="M5" s="30"/>
      <c r="N5" s="30"/>
    </row>
    <row r="6" spans="1:15" ht="15" x14ac:dyDescent="0.25">
      <c r="A6" s="5"/>
      <c r="B6" s="5"/>
      <c r="C6" s="5"/>
      <c r="D6" s="51"/>
      <c r="E6" s="51"/>
      <c r="F6" s="51"/>
      <c r="G6" s="51"/>
      <c r="H6" s="51"/>
      <c r="I6" s="51"/>
      <c r="J6" s="51"/>
      <c r="K6" s="51"/>
      <c r="L6" s="51"/>
    </row>
    <row r="7" spans="1:15" ht="12.75" customHeight="1" x14ac:dyDescent="0.2">
      <c r="A7" s="7"/>
      <c r="B7" s="284" t="s">
        <v>125</v>
      </c>
      <c r="C7" s="285"/>
      <c r="D7" s="288" t="s">
        <v>126</v>
      </c>
      <c r="E7" s="289"/>
      <c r="F7" s="289"/>
      <c r="G7" s="289"/>
      <c r="H7" s="289"/>
      <c r="I7" s="290"/>
      <c r="J7" s="284" t="s">
        <v>127</v>
      </c>
      <c r="K7" s="291"/>
      <c r="L7" s="285"/>
      <c r="M7" s="150"/>
      <c r="N7" s="150"/>
      <c r="O7" s="6"/>
    </row>
    <row r="8" spans="1:15" ht="36.75" customHeight="1" x14ac:dyDescent="0.2">
      <c r="A8"/>
      <c r="B8" s="286"/>
      <c r="C8" s="287"/>
      <c r="D8" s="293" t="s">
        <v>128</v>
      </c>
      <c r="E8" s="294"/>
      <c r="F8" s="295" t="s">
        <v>129</v>
      </c>
      <c r="G8" s="294"/>
      <c r="H8" s="295" t="s">
        <v>130</v>
      </c>
      <c r="I8" s="294"/>
      <c r="J8" s="286"/>
      <c r="K8" s="292"/>
      <c r="L8" s="287"/>
    </row>
    <row r="9" spans="1:15" s="11" customFormat="1" ht="20.25" customHeight="1" x14ac:dyDescent="0.2">
      <c r="A9" s="8"/>
      <c r="B9" s="9" t="s">
        <v>131</v>
      </c>
      <c r="C9" s="10" t="s">
        <v>67</v>
      </c>
      <c r="D9" s="9" t="s">
        <v>131</v>
      </c>
      <c r="E9" s="10" t="s">
        <v>67</v>
      </c>
      <c r="F9" s="9" t="s">
        <v>131</v>
      </c>
      <c r="G9" s="10" t="s">
        <v>67</v>
      </c>
      <c r="H9" s="9" t="s">
        <v>131</v>
      </c>
      <c r="I9" s="10" t="s">
        <v>67</v>
      </c>
      <c r="J9" s="140" t="s">
        <v>132</v>
      </c>
      <c r="K9" s="56" t="s">
        <v>67</v>
      </c>
      <c r="L9" s="10" t="s">
        <v>15</v>
      </c>
    </row>
    <row r="10" spans="1:15" x14ac:dyDescent="0.2">
      <c r="A10" s="12" t="s">
        <v>16</v>
      </c>
      <c r="B10" s="36"/>
      <c r="C10" s="36"/>
      <c r="D10" s="36"/>
      <c r="E10" s="36"/>
      <c r="F10" s="36"/>
      <c r="G10" s="36"/>
      <c r="H10" s="36"/>
      <c r="I10" s="36"/>
      <c r="J10" s="36"/>
      <c r="K10" s="70"/>
      <c r="L10" s="151"/>
    </row>
    <row r="11" spans="1:15" x14ac:dyDescent="0.2">
      <c r="A11" s="14" t="s">
        <v>17</v>
      </c>
      <c r="B11"/>
      <c r="C11"/>
      <c r="D11"/>
      <c r="E11"/>
      <c r="F11"/>
      <c r="G11"/>
      <c r="H11"/>
      <c r="I11"/>
      <c r="J11"/>
      <c r="L11" s="142"/>
    </row>
    <row r="12" spans="1:15" x14ac:dyDescent="0.2">
      <c r="A12" s="15" t="s">
        <v>18</v>
      </c>
      <c r="B12" s="27">
        <v>270.98890955951902</v>
      </c>
      <c r="C12" s="53">
        <v>1.09302278479536</v>
      </c>
      <c r="D12" s="64">
        <v>259.047356261581</v>
      </c>
      <c r="E12" s="53">
        <v>1.8191450449623401</v>
      </c>
      <c r="F12" s="64" t="s">
        <v>76</v>
      </c>
      <c r="G12" s="53" t="s">
        <v>76</v>
      </c>
      <c r="H12" s="64" t="s">
        <v>76</v>
      </c>
      <c r="I12" s="53" t="s">
        <v>76</v>
      </c>
      <c r="J12" s="54">
        <f t="shared" ref="J12:J22" si="0">B12-D12</f>
        <v>11.941553297938015</v>
      </c>
      <c r="K12" s="143">
        <v>2.1136606482874201</v>
      </c>
      <c r="L12" s="144">
        <v>1.6072895420826043E-8</v>
      </c>
    </row>
    <row r="13" spans="1:15" ht="12.75" customHeight="1" x14ac:dyDescent="0.2">
      <c r="A13" s="15" t="s">
        <v>19</v>
      </c>
      <c r="B13" s="16">
        <v>280.24978369699801</v>
      </c>
      <c r="C13" s="53">
        <v>0.95068358144508103</v>
      </c>
      <c r="D13" s="54">
        <v>248.36883254971201</v>
      </c>
      <c r="E13" s="53">
        <v>2.1831284821073198</v>
      </c>
      <c r="F13" s="54">
        <v>257.03830199182897</v>
      </c>
      <c r="G13" s="53">
        <v>7.5848666063502002</v>
      </c>
      <c r="H13" s="54">
        <v>246.903144749495</v>
      </c>
      <c r="I13" s="53">
        <v>2.4678165034726902</v>
      </c>
      <c r="J13" s="54">
        <f t="shared" si="0"/>
        <v>31.880951147285998</v>
      </c>
      <c r="K13" s="53">
        <v>2.3476745523857798</v>
      </c>
      <c r="L13" s="144">
        <v>5.2852132326702801E-42</v>
      </c>
    </row>
    <row r="14" spans="1:15" x14ac:dyDescent="0.2">
      <c r="A14" s="15" t="s">
        <v>20</v>
      </c>
      <c r="B14" s="16">
        <v>270.76479333111098</v>
      </c>
      <c r="C14" s="53">
        <v>0.781523043664205</v>
      </c>
      <c r="D14" s="54">
        <v>250.15320265135099</v>
      </c>
      <c r="E14" s="53">
        <v>1.52330997798734</v>
      </c>
      <c r="F14" s="54">
        <v>243.074220620668</v>
      </c>
      <c r="G14" s="53">
        <v>2.9497077924000799</v>
      </c>
      <c r="H14" s="54">
        <v>252.03078148333401</v>
      </c>
      <c r="I14" s="53">
        <v>1.7681872613148</v>
      </c>
      <c r="J14" s="54">
        <f t="shared" si="0"/>
        <v>20.611590679759985</v>
      </c>
      <c r="K14" s="53">
        <v>1.6872735060120601</v>
      </c>
      <c r="L14" s="144">
        <v>2.5566983027279025E-34</v>
      </c>
    </row>
    <row r="15" spans="1:15" x14ac:dyDescent="0.2">
      <c r="A15" s="15" t="s">
        <v>21</v>
      </c>
      <c r="B15" s="16">
        <v>276.259308655474</v>
      </c>
      <c r="C15" s="53">
        <v>0.92766686957966404</v>
      </c>
      <c r="D15" s="54">
        <v>264.34106063553298</v>
      </c>
      <c r="E15" s="53">
        <v>6.5524464169174603</v>
      </c>
      <c r="F15" s="54" t="s">
        <v>30</v>
      </c>
      <c r="G15" s="53" t="s">
        <v>30</v>
      </c>
      <c r="H15" s="54">
        <v>259.52090901778701</v>
      </c>
      <c r="I15" s="53">
        <v>6.9763487541912799</v>
      </c>
      <c r="J15" s="54">
        <f t="shared" si="0"/>
        <v>11.918248019941018</v>
      </c>
      <c r="K15" s="53">
        <v>6.6630030490312002</v>
      </c>
      <c r="L15" s="144">
        <v>7.365993234130995E-2</v>
      </c>
    </row>
    <row r="16" spans="1:15" x14ac:dyDescent="0.2">
      <c r="A16" s="15" t="s">
        <v>22</v>
      </c>
      <c r="B16" s="16">
        <v>282.68211132461101</v>
      </c>
      <c r="C16" s="53">
        <v>0.77748055662470905</v>
      </c>
      <c r="D16" s="54">
        <v>245.419435583043</v>
      </c>
      <c r="E16" s="53">
        <v>2.1820202347997899</v>
      </c>
      <c r="F16" s="54">
        <v>240.571472477062</v>
      </c>
      <c r="G16" s="53">
        <v>4.9320873989699896</v>
      </c>
      <c r="H16" s="54">
        <v>247.15897349771899</v>
      </c>
      <c r="I16" s="53">
        <v>2.0988737502329702</v>
      </c>
      <c r="J16" s="54">
        <f t="shared" si="0"/>
        <v>37.262675741568017</v>
      </c>
      <c r="K16" s="53">
        <v>2.3735789086662602</v>
      </c>
      <c r="L16" s="144">
        <v>1.5443998205985102E-55</v>
      </c>
    </row>
    <row r="17" spans="1:12" x14ac:dyDescent="0.2">
      <c r="A17" s="15" t="s">
        <v>23</v>
      </c>
      <c r="B17" s="16">
        <v>275.25702843215299</v>
      </c>
      <c r="C17" s="53">
        <v>0.55359992905073896</v>
      </c>
      <c r="D17" s="54">
        <v>259.89587273212101</v>
      </c>
      <c r="E17" s="53">
        <v>1.6117474712878399</v>
      </c>
      <c r="F17" s="54" t="s">
        <v>30</v>
      </c>
      <c r="G17" s="53" t="s">
        <v>30</v>
      </c>
      <c r="H17" s="54">
        <v>259.02595352049201</v>
      </c>
      <c r="I17" s="53">
        <v>1.6115878991203501</v>
      </c>
      <c r="J17" s="54">
        <f t="shared" si="0"/>
        <v>15.361155700031986</v>
      </c>
      <c r="K17" s="53">
        <v>1.78751160970958</v>
      </c>
      <c r="L17" s="144">
        <v>8.4420175146617027E-18</v>
      </c>
    </row>
    <row r="18" spans="1:12" x14ac:dyDescent="0.2">
      <c r="A18" s="15" t="s">
        <v>24</v>
      </c>
      <c r="B18" s="16">
        <v>285.32015818077798</v>
      </c>
      <c r="C18" s="53">
        <v>0.71427448666133098</v>
      </c>
      <c r="D18" s="54">
        <v>233.54871487472099</v>
      </c>
      <c r="E18" s="53">
        <v>3.9464421335069502</v>
      </c>
      <c r="F18" s="54">
        <v>168.45579116847301</v>
      </c>
      <c r="G18" s="53">
        <v>10.270056740702801</v>
      </c>
      <c r="H18" s="54">
        <v>252.753839428102</v>
      </c>
      <c r="I18" s="53">
        <v>5.2418959399123004</v>
      </c>
      <c r="J18" s="54">
        <f t="shared" si="0"/>
        <v>51.771443306056995</v>
      </c>
      <c r="K18" s="53">
        <v>4.5541913716251798</v>
      </c>
      <c r="L18" s="144">
        <v>6.0519863650383058E-30</v>
      </c>
    </row>
    <row r="19" spans="1:12" x14ac:dyDescent="0.2">
      <c r="A19" s="15" t="s">
        <v>25</v>
      </c>
      <c r="B19" s="16">
        <v>259.888647647597</v>
      </c>
      <c r="C19" s="53">
        <v>0.66739047411796504</v>
      </c>
      <c r="D19" s="54">
        <v>215.489857977881</v>
      </c>
      <c r="E19" s="53">
        <v>2.2950727306015999</v>
      </c>
      <c r="F19" s="54">
        <v>204.01802055168599</v>
      </c>
      <c r="G19" s="53">
        <v>6.5847237543553403</v>
      </c>
      <c r="H19" s="54">
        <v>216.922563383305</v>
      </c>
      <c r="I19" s="53">
        <v>2.3937275630403398</v>
      </c>
      <c r="J19" s="54">
        <f t="shared" si="0"/>
        <v>44.398789669715995</v>
      </c>
      <c r="K19" s="53">
        <v>2.4942192418665301</v>
      </c>
      <c r="L19" s="144">
        <v>6.9864906210065654E-71</v>
      </c>
    </row>
    <row r="20" spans="1:12" x14ac:dyDescent="0.2">
      <c r="A20" s="15" t="s">
        <v>26</v>
      </c>
      <c r="B20" s="16">
        <v>276.93382500765898</v>
      </c>
      <c r="C20" s="53">
        <v>1.04403744072213</v>
      </c>
      <c r="D20" s="54">
        <v>239.47469428058599</v>
      </c>
      <c r="E20" s="53">
        <v>2.77195541489708</v>
      </c>
      <c r="F20" s="54">
        <v>232.218436192475</v>
      </c>
      <c r="G20" s="53">
        <v>10.029661887980501</v>
      </c>
      <c r="H20" s="54">
        <v>240.339177352983</v>
      </c>
      <c r="I20" s="53">
        <v>2.9679900008352198</v>
      </c>
      <c r="J20" s="54">
        <f t="shared" si="0"/>
        <v>37.459130727072989</v>
      </c>
      <c r="K20" s="53">
        <v>3.0948209365466699</v>
      </c>
      <c r="L20" s="144">
        <v>1.008288029905912E-33</v>
      </c>
    </row>
    <row r="21" spans="1:12" x14ac:dyDescent="0.2">
      <c r="A21" s="15" t="s">
        <v>27</v>
      </c>
      <c r="B21" s="16">
        <v>255.43823361035601</v>
      </c>
      <c r="C21" s="53">
        <v>1.1288155147154699</v>
      </c>
      <c r="D21" s="54">
        <v>256.34185685577802</v>
      </c>
      <c r="E21" s="53">
        <v>2.14328344022532</v>
      </c>
      <c r="F21" s="54">
        <v>254.575099536967</v>
      </c>
      <c r="G21" s="53">
        <v>4.1740680225583802</v>
      </c>
      <c r="H21" s="54">
        <v>257.46222482256701</v>
      </c>
      <c r="I21" s="53">
        <v>2.7103295287962701</v>
      </c>
      <c r="J21" s="54">
        <f t="shared" si="0"/>
        <v>-0.90362324542201122</v>
      </c>
      <c r="K21" s="53">
        <v>2.4941527252808799</v>
      </c>
      <c r="L21" s="144">
        <v>0.71713036647940576</v>
      </c>
    </row>
    <row r="22" spans="1:12" x14ac:dyDescent="0.2">
      <c r="A22" s="15" t="s">
        <v>28</v>
      </c>
      <c r="B22" s="16">
        <v>248.73008855296499</v>
      </c>
      <c r="C22" s="53">
        <v>1.10638716938304</v>
      </c>
      <c r="D22" s="54">
        <v>231.57028198838</v>
      </c>
      <c r="E22" s="53">
        <v>3.7241532052006701</v>
      </c>
      <c r="F22" s="54">
        <v>211.74462240361001</v>
      </c>
      <c r="G22" s="53">
        <v>9.8770066102038303</v>
      </c>
      <c r="H22" s="54">
        <v>234.95366794896799</v>
      </c>
      <c r="I22" s="53">
        <v>3.9622281342301702</v>
      </c>
      <c r="J22" s="54">
        <f t="shared" si="0"/>
        <v>17.159806564584983</v>
      </c>
      <c r="K22" s="53">
        <v>3.7033862317981701</v>
      </c>
      <c r="L22" s="144">
        <v>3.5945782513510514E-6</v>
      </c>
    </row>
    <row r="23" spans="1:12" x14ac:dyDescent="0.2">
      <c r="A23" s="15" t="s">
        <v>29</v>
      </c>
      <c r="B23" s="16">
        <v>288.277055215242</v>
      </c>
      <c r="C23" s="53">
        <v>0.735624856827508</v>
      </c>
      <c r="D23" s="54" t="s">
        <v>30</v>
      </c>
      <c r="E23" s="54" t="s">
        <v>30</v>
      </c>
      <c r="F23" s="54" t="s">
        <v>30</v>
      </c>
      <c r="G23" s="54" t="s">
        <v>30</v>
      </c>
      <c r="H23" s="54" t="s">
        <v>30</v>
      </c>
      <c r="I23" s="54" t="s">
        <v>30</v>
      </c>
      <c r="J23" s="54" t="s">
        <v>30</v>
      </c>
      <c r="K23" s="54" t="s">
        <v>30</v>
      </c>
      <c r="L23" s="152" t="s">
        <v>30</v>
      </c>
    </row>
    <row r="24" spans="1:12" x14ac:dyDescent="0.2">
      <c r="A24" s="15" t="s">
        <v>31</v>
      </c>
      <c r="B24" s="16">
        <v>263.92483394822898</v>
      </c>
      <c r="C24" s="53">
        <v>0.69184346776151695</v>
      </c>
      <c r="D24" s="54">
        <v>230.925242148244</v>
      </c>
      <c r="E24" s="53">
        <v>6.9261343059574196</v>
      </c>
      <c r="F24" s="54">
        <v>230.489479974733</v>
      </c>
      <c r="G24" s="53">
        <v>9.1666662924194906</v>
      </c>
      <c r="H24" s="54">
        <v>231.535442465009</v>
      </c>
      <c r="I24" s="53">
        <v>11.780156317079999</v>
      </c>
      <c r="J24" s="54">
        <f>B24-D24</f>
        <v>32.999591799984984</v>
      </c>
      <c r="K24" s="53">
        <v>6.9805582687525396</v>
      </c>
      <c r="L24" s="144">
        <v>2.2746191267147179E-6</v>
      </c>
    </row>
    <row r="25" spans="1:12" x14ac:dyDescent="0.2">
      <c r="A25" s="15" t="s">
        <v>32</v>
      </c>
      <c r="B25" s="16">
        <v>286.401672866696</v>
      </c>
      <c r="C25" s="53">
        <v>0.73901943097651102</v>
      </c>
      <c r="D25" s="54">
        <v>239.361197388401</v>
      </c>
      <c r="E25" s="53">
        <v>3.0656049939271202</v>
      </c>
      <c r="F25" s="54">
        <v>238.80481878637201</v>
      </c>
      <c r="G25" s="53">
        <v>9.9307560008557392</v>
      </c>
      <c r="H25" s="54">
        <v>239.702567468777</v>
      </c>
      <c r="I25" s="53">
        <v>3.3396981333187599</v>
      </c>
      <c r="J25" s="54">
        <f>B25-D25</f>
        <v>47.040475478295008</v>
      </c>
      <c r="K25" s="53">
        <v>3.22491011602746</v>
      </c>
      <c r="L25" s="144">
        <v>3.4216885457940199E-48</v>
      </c>
    </row>
    <row r="26" spans="1:12" x14ac:dyDescent="0.2">
      <c r="A26" s="15" t="s">
        <v>33</v>
      </c>
      <c r="B26" s="16">
        <v>284.57433198408302</v>
      </c>
      <c r="C26" s="53">
        <v>0.756478986627241</v>
      </c>
      <c r="D26" s="54">
        <v>238.11560965174201</v>
      </c>
      <c r="E26" s="53">
        <v>3.1309993369774598</v>
      </c>
      <c r="F26" s="54">
        <v>215.39364090420199</v>
      </c>
      <c r="G26" s="53">
        <v>5.9824736230397102</v>
      </c>
      <c r="H26" s="54">
        <v>248.984085351375</v>
      </c>
      <c r="I26" s="53">
        <v>3.8379380947145698</v>
      </c>
      <c r="J26" s="54">
        <f>B26-D26</f>
        <v>46.458722332341011</v>
      </c>
      <c r="K26" s="53">
        <v>3.5921562875991899</v>
      </c>
      <c r="L26" s="144">
        <v>2.9235144604862136E-38</v>
      </c>
    </row>
    <row r="27" spans="1:12" x14ac:dyDescent="0.2">
      <c r="A27" s="15" t="s">
        <v>34</v>
      </c>
      <c r="B27" s="16">
        <v>259.86206458383901</v>
      </c>
      <c r="C27" s="53">
        <v>0.82314598697142705</v>
      </c>
      <c r="D27" s="54" t="s">
        <v>30</v>
      </c>
      <c r="E27" s="54" t="s">
        <v>30</v>
      </c>
      <c r="F27" s="54" t="s">
        <v>30</v>
      </c>
      <c r="G27" s="54" t="s">
        <v>30</v>
      </c>
      <c r="H27" s="54" t="s">
        <v>30</v>
      </c>
      <c r="I27" s="54" t="s">
        <v>30</v>
      </c>
      <c r="J27" s="54" t="s">
        <v>30</v>
      </c>
      <c r="K27" s="54" t="s">
        <v>30</v>
      </c>
      <c r="L27" s="152" t="s">
        <v>30</v>
      </c>
    </row>
    <row r="28" spans="1:12" x14ac:dyDescent="0.2">
      <c r="A28" s="15" t="s">
        <v>35</v>
      </c>
      <c r="B28" s="16">
        <v>275.99740155992299</v>
      </c>
      <c r="C28" s="53">
        <v>0.80154118799804097</v>
      </c>
      <c r="D28" s="54">
        <v>267.66486846394798</v>
      </c>
      <c r="E28" s="53">
        <v>4.6678255276798399</v>
      </c>
      <c r="F28" s="54" t="s">
        <v>30</v>
      </c>
      <c r="G28" s="54" t="s">
        <v>30</v>
      </c>
      <c r="H28" s="54">
        <v>267.66486846394798</v>
      </c>
      <c r="I28" s="53">
        <v>4.6678255276798399</v>
      </c>
      <c r="J28" s="54">
        <f>B28-D28</f>
        <v>8.332533095975009</v>
      </c>
      <c r="K28" s="53">
        <v>4.7062603472106197</v>
      </c>
      <c r="L28" s="144">
        <v>7.6640456828739281E-2</v>
      </c>
    </row>
    <row r="29" spans="1:12" x14ac:dyDescent="0.2">
      <c r="A29" s="15" t="s">
        <v>36</v>
      </c>
      <c r="B29" s="16">
        <v>248.68336073001799</v>
      </c>
      <c r="C29" s="53">
        <v>0.62748594812413305</v>
      </c>
      <c r="D29" s="54">
        <v>227.218562142205</v>
      </c>
      <c r="E29" s="53">
        <v>2.5826480725344201</v>
      </c>
      <c r="F29" s="54">
        <v>223.01386107749499</v>
      </c>
      <c r="G29" s="53">
        <v>5.0063883200664501</v>
      </c>
      <c r="H29" s="54">
        <v>228.458416416386</v>
      </c>
      <c r="I29" s="53">
        <v>2.9041685133883202</v>
      </c>
      <c r="J29" s="54">
        <f>B29-D29</f>
        <v>21.464798587812993</v>
      </c>
      <c r="K29" s="53">
        <v>2.6949461067434202</v>
      </c>
      <c r="L29" s="144">
        <v>1.6545118657164021E-15</v>
      </c>
    </row>
    <row r="30" spans="1:12" x14ac:dyDescent="0.2">
      <c r="A30" s="15" t="s">
        <v>37</v>
      </c>
      <c r="B30" s="16">
        <v>288.94681768643699</v>
      </c>
      <c r="C30" s="42">
        <v>0.92773178963311198</v>
      </c>
      <c r="D30" s="16">
        <v>232.70134397576999</v>
      </c>
      <c r="E30" s="42">
        <v>1.89068908314307</v>
      </c>
      <c r="F30" s="16">
        <v>198.371168754503</v>
      </c>
      <c r="G30" s="42">
        <v>5.7975513138037202</v>
      </c>
      <c r="H30" s="16">
        <v>242.55284931771001</v>
      </c>
      <c r="I30" s="42">
        <v>2.27877449126626</v>
      </c>
      <c r="J30" s="16">
        <f>B30-D30</f>
        <v>56.245473710667</v>
      </c>
      <c r="K30" s="53">
        <v>3.4212738053538598</v>
      </c>
      <c r="L30" s="144">
        <v>9.935173423566448E-61</v>
      </c>
    </row>
    <row r="31" spans="1:12" x14ac:dyDescent="0.2">
      <c r="A31" s="15" t="s">
        <v>38</v>
      </c>
      <c r="B31" s="16">
        <v>257.513654015876</v>
      </c>
      <c r="C31" s="42">
        <v>1.2812325823583499</v>
      </c>
      <c r="D31" s="16">
        <v>226.140700719347</v>
      </c>
      <c r="E31" s="42">
        <v>3.74737479838983</v>
      </c>
      <c r="F31" s="16">
        <v>236.52360632277501</v>
      </c>
      <c r="G31" s="42">
        <v>9.8922839447381392</v>
      </c>
      <c r="H31" s="16">
        <v>224.69770339238599</v>
      </c>
      <c r="I31" s="42">
        <v>4.0467497052842001</v>
      </c>
      <c r="J31" s="16">
        <f>B31-D31</f>
        <v>31.372953296529005</v>
      </c>
      <c r="K31" s="53">
        <v>3.9733722244081502</v>
      </c>
      <c r="L31" s="144">
        <v>2.8845990503926486E-15</v>
      </c>
    </row>
    <row r="32" spans="1:12" x14ac:dyDescent="0.2">
      <c r="A32" s="15"/>
      <c r="B32"/>
      <c r="C32"/>
      <c r="D32"/>
      <c r="E32"/>
      <c r="F32"/>
      <c r="G32"/>
      <c r="H32"/>
      <c r="I32"/>
      <c r="J32"/>
      <c r="L32" s="145"/>
    </row>
    <row r="33" spans="1:16" x14ac:dyDescent="0.2">
      <c r="A33" s="14" t="s">
        <v>39</v>
      </c>
      <c r="B33"/>
      <c r="C33"/>
      <c r="D33"/>
      <c r="E33"/>
      <c r="F33"/>
      <c r="G33"/>
      <c r="H33"/>
      <c r="I33"/>
      <c r="J33"/>
      <c r="L33" s="145"/>
    </row>
    <row r="34" spans="1:16" x14ac:dyDescent="0.2">
      <c r="A34" s="15" t="s">
        <v>40</v>
      </c>
      <c r="B34" s="16">
        <v>283.01988252314999</v>
      </c>
      <c r="C34" s="42">
        <v>0.81313141169131797</v>
      </c>
      <c r="D34" s="16">
        <v>248.70504699570699</v>
      </c>
      <c r="E34" s="42">
        <v>3.5401244558108198</v>
      </c>
      <c r="F34" s="16">
        <v>235.83963982195101</v>
      </c>
      <c r="G34" s="42">
        <v>9.8603820585299093</v>
      </c>
      <c r="H34" s="16">
        <v>251.22114325887799</v>
      </c>
      <c r="I34" s="42">
        <v>3.65321409796621</v>
      </c>
      <c r="J34" s="16">
        <f>B34-D34</f>
        <v>34.314835527442995</v>
      </c>
      <c r="K34" s="53">
        <v>3.9413052719953598</v>
      </c>
      <c r="L34" s="144">
        <v>3.1361719654283127E-18</v>
      </c>
    </row>
    <row r="35" spans="1:16" x14ac:dyDescent="0.2">
      <c r="A35" s="15" t="s">
        <v>41</v>
      </c>
      <c r="B35" s="16">
        <v>266.06929064668401</v>
      </c>
      <c r="C35" s="42">
        <v>1.0165324551988499</v>
      </c>
      <c r="D35" s="16">
        <v>238.21161528280899</v>
      </c>
      <c r="E35" s="42">
        <v>3.55450947457093</v>
      </c>
      <c r="F35" s="16">
        <v>235.10272811290099</v>
      </c>
      <c r="G35" s="42">
        <v>6.5386348525801496</v>
      </c>
      <c r="H35" s="16">
        <v>239.55628526947299</v>
      </c>
      <c r="I35" s="42">
        <v>3.7890498165894</v>
      </c>
      <c r="J35" s="16">
        <f>B35-D35</f>
        <v>27.857675363875018</v>
      </c>
      <c r="K35" s="53">
        <v>3.56955761992291</v>
      </c>
      <c r="L35" s="144">
        <v>5.986407229283315E-15</v>
      </c>
    </row>
    <row r="36" spans="1:16" x14ac:dyDescent="0.2">
      <c r="A36" s="15" t="s">
        <v>42</v>
      </c>
      <c r="B36" s="16">
        <v>260.31708546030302</v>
      </c>
      <c r="C36" s="42">
        <v>1.82851838816889</v>
      </c>
      <c r="D36" s="16">
        <v>245.071023425741</v>
      </c>
      <c r="E36" s="42">
        <v>5.0202036924257101</v>
      </c>
      <c r="F36" s="16">
        <v>230.79965640706601</v>
      </c>
      <c r="G36" s="42">
        <v>9.4122656336912893</v>
      </c>
      <c r="H36" s="16">
        <v>254.54191246357101</v>
      </c>
      <c r="I36" s="42">
        <v>4.6406788468464502</v>
      </c>
      <c r="J36" s="16">
        <f>B36-D36</f>
        <v>15.246062034562016</v>
      </c>
      <c r="K36" s="53">
        <v>5.0019894248230701</v>
      </c>
      <c r="L36" s="144">
        <v>2.3037546837530527E-3</v>
      </c>
    </row>
    <row r="37" spans="1:16" x14ac:dyDescent="0.2">
      <c r="A37" s="15" t="s">
        <v>43</v>
      </c>
      <c r="B37" s="16">
        <v>265.86505595444697</v>
      </c>
      <c r="C37" s="42">
        <v>0.98903701189787696</v>
      </c>
      <c r="D37" s="16">
        <v>238.32375994357301</v>
      </c>
      <c r="E37" s="42">
        <v>3.5021168744453601</v>
      </c>
      <c r="F37" s="16">
        <v>235.00812860198701</v>
      </c>
      <c r="G37" s="42">
        <v>6.4030994319168704</v>
      </c>
      <c r="H37" s="16">
        <v>239.767102418707</v>
      </c>
      <c r="I37" s="42">
        <v>3.7439964852076502</v>
      </c>
      <c r="J37" s="16">
        <f>B37-D37</f>
        <v>27.541296010873964</v>
      </c>
      <c r="K37" s="53">
        <v>3.5226768191537698</v>
      </c>
      <c r="L37" s="144">
        <v>5.3548761355056029E-15</v>
      </c>
    </row>
    <row r="38" spans="1:16" x14ac:dyDescent="0.2">
      <c r="A38" s="20"/>
      <c r="B38"/>
      <c r="C38"/>
      <c r="D38"/>
      <c r="E38"/>
      <c r="F38"/>
      <c r="G38"/>
      <c r="H38"/>
      <c r="I38"/>
      <c r="J38"/>
      <c r="L38" s="145"/>
    </row>
    <row r="39" spans="1:16" x14ac:dyDescent="0.2">
      <c r="A39" s="14" t="s">
        <v>44</v>
      </c>
      <c r="B39" s="64">
        <f>AVERAGE(B12:B19,B20:B31,B34,B37)</f>
        <v>272.07177359396178</v>
      </c>
      <c r="C39" s="143">
        <f>SQRT(SUMSQ(C12:C19,C20:C31,C34,C37)/(COUNT(C12:C19,C20:C31,C34,C37)*COUNT(C12:C19,C20:C31,C34,C37)))</f>
        <v>0.1875148378179452</v>
      </c>
      <c r="D39" s="64">
        <f>AVERAGE(D12:D19,D20:D31,D34,D37)</f>
        <v>242.64037489098118</v>
      </c>
      <c r="E39" s="143">
        <f>SQRT(SUMSQ(E12:E19,E20:E31,E34,E37)/(COUNT(E12:E19,E20:E31,E34,E37)*COUNT(E12:E19,E20:E31,E34,E37)))</f>
        <v>0.78377884431618194</v>
      </c>
      <c r="F39" s="64">
        <f>AVERAGE(F12:F19,F20:F31,F34,F37)</f>
        <v>226.57126932417427</v>
      </c>
      <c r="G39" s="143">
        <f>SQRT(SUMSQ(G12:G19,G20:G31,G34,G37)/(COUNT(G12:G19,G20:G31,G34,G37)*COUNT(G12:G19,G20:G31,G34,G37)))</f>
        <v>1.9447029786964534</v>
      </c>
      <c r="H39" s="64">
        <f>AVERAGE(H12:H19,H20:H31,H34,H37)</f>
        <v>244.29765335568047</v>
      </c>
      <c r="I39" s="143">
        <f>SQRT(SUMSQ(I12:I19,I20:I31,I34,I37)/(COUNT(I12:I19,I20:I31,I34,I37)*COUNT(I12:I19,I20:I31,I34,I37)))</f>
        <v>1.0175206747140155</v>
      </c>
      <c r="J39" s="64">
        <f>B39-D39</f>
        <v>29.431398702980601</v>
      </c>
      <c r="K39" s="143">
        <f>SQRT(SUMSQ(K12:K19,K20:K31,K34,K37)/(COUNT(K12:K19,K20:K31,K34,K37)*COUNT(K12:K19,K20:K31,K34,K37)))</f>
        <v>0.83577160938663608</v>
      </c>
      <c r="L39" s="144">
        <f>TDIST(ABS(J39)/K39,10000,2)</f>
        <v>3.427322520262331E-256</v>
      </c>
    </row>
    <row r="40" spans="1:16" x14ac:dyDescent="0.2">
      <c r="A40" s="31"/>
      <c r="B40" s="122"/>
      <c r="C40" s="122"/>
      <c r="D40" s="122"/>
      <c r="E40" s="122"/>
      <c r="F40" s="122"/>
      <c r="G40" s="122"/>
      <c r="H40" s="122"/>
      <c r="I40" s="122"/>
      <c r="J40" s="122"/>
      <c r="K40" s="120"/>
      <c r="L40" s="147"/>
    </row>
    <row r="41" spans="1:16" x14ac:dyDescent="0.2">
      <c r="A41" s="25" t="s">
        <v>45</v>
      </c>
      <c r="B41" s="7"/>
      <c r="C41" s="7"/>
      <c r="D41" s="7"/>
      <c r="E41" s="7"/>
      <c r="F41" s="7"/>
      <c r="G41" s="7"/>
      <c r="H41" s="7"/>
      <c r="I41" s="7"/>
      <c r="J41" s="7"/>
      <c r="K41" s="6"/>
      <c r="L41" s="145"/>
    </row>
    <row r="42" spans="1:16" ht="12.75" customHeight="1" x14ac:dyDescent="0.2">
      <c r="A42" s="15" t="s">
        <v>68</v>
      </c>
      <c r="B42" s="27">
        <v>265.04726416275201</v>
      </c>
      <c r="C42" s="174">
        <v>0.83581983259385395</v>
      </c>
      <c r="D42" s="27">
        <v>261.63521735143303</v>
      </c>
      <c r="E42" s="174">
        <v>3.0470781176893298</v>
      </c>
      <c r="F42" s="27">
        <v>251.844422491622</v>
      </c>
      <c r="G42" s="174">
        <v>8.6290733030801601</v>
      </c>
      <c r="H42" s="27">
        <v>265.30853026105598</v>
      </c>
      <c r="I42" s="174">
        <v>2.8189731098299902</v>
      </c>
      <c r="J42" s="27">
        <f>B42-D42</f>
        <v>3.4120468113189872</v>
      </c>
      <c r="K42" s="143">
        <v>3.1041795777106298</v>
      </c>
      <c r="L42" s="144">
        <v>0.27169084766300095</v>
      </c>
    </row>
    <row r="43" spans="1:16" ht="12.75" customHeight="1" x14ac:dyDescent="0.2">
      <c r="A43" s="26" t="s">
        <v>316</v>
      </c>
      <c r="B43" s="117">
        <v>270.734597506569</v>
      </c>
      <c r="C43" s="148">
        <v>2.62196957918768</v>
      </c>
      <c r="D43" s="117">
        <v>257.406150137346</v>
      </c>
      <c r="E43" s="148">
        <v>5.9517278054904699</v>
      </c>
      <c r="F43" s="117" t="s">
        <v>30</v>
      </c>
      <c r="G43" s="148" t="s">
        <v>30</v>
      </c>
      <c r="H43" s="117">
        <v>257.29209005696299</v>
      </c>
      <c r="I43" s="148">
        <v>6.2251732870826402</v>
      </c>
      <c r="J43" s="117">
        <v>13.328447369222999</v>
      </c>
      <c r="K43" s="45">
        <v>2.8461762501162302</v>
      </c>
      <c r="L43" s="146">
        <v>2.8280897573799651E-6</v>
      </c>
    </row>
    <row r="44" spans="1:16" ht="100.5" customHeight="1" x14ac:dyDescent="0.2">
      <c r="A44" s="252" t="s">
        <v>47</v>
      </c>
      <c r="B44" s="252"/>
      <c r="C44" s="252"/>
      <c r="D44" s="252"/>
      <c r="E44" s="252"/>
      <c r="F44" s="252"/>
      <c r="G44" s="252"/>
      <c r="H44" s="252"/>
      <c r="I44" s="252"/>
      <c r="J44" s="252"/>
      <c r="K44" s="252"/>
      <c r="L44" s="252"/>
    </row>
    <row r="45" spans="1:16" ht="63.75" customHeight="1" x14ac:dyDescent="0.2">
      <c r="A45" s="252" t="s">
        <v>317</v>
      </c>
      <c r="B45" s="252"/>
      <c r="C45" s="252"/>
      <c r="D45" s="252"/>
      <c r="E45" s="252"/>
      <c r="F45" s="252"/>
      <c r="G45" s="252"/>
      <c r="H45" s="252"/>
      <c r="I45" s="252"/>
      <c r="J45" s="252"/>
      <c r="K45" s="252"/>
      <c r="L45" s="252"/>
      <c r="M45" s="149"/>
      <c r="N45" s="149"/>
      <c r="O45" s="149"/>
      <c r="P45" s="149"/>
    </row>
    <row r="46" spans="1:16" x14ac:dyDescent="0.2">
      <c r="A46" s="28" t="s">
        <v>69</v>
      </c>
      <c r="B46" s="32"/>
      <c r="C46" s="32"/>
      <c r="D46" s="32"/>
      <c r="E46" s="32"/>
      <c r="F46" s="32"/>
      <c r="G46" s="32"/>
      <c r="H46" s="32"/>
    </row>
    <row r="47" spans="1:16" x14ac:dyDescent="0.2">
      <c r="A47" s="28" t="s">
        <v>133</v>
      </c>
      <c r="B47" s="51"/>
      <c r="C47" s="51"/>
      <c r="D47" s="51"/>
      <c r="E47" s="51"/>
      <c r="F47" s="51"/>
      <c r="G47" s="51"/>
      <c r="H47" s="51"/>
    </row>
    <row r="49" spans="1:2" x14ac:dyDescent="0.2">
      <c r="A49" s="28" t="s">
        <v>48</v>
      </c>
      <c r="B49" s="29"/>
    </row>
  </sheetData>
  <mergeCells count="9">
    <mergeCell ref="A45:L45"/>
    <mergeCell ref="A44:L44"/>
    <mergeCell ref="A2:L4"/>
    <mergeCell ref="B7:C8"/>
    <mergeCell ref="D7:I7"/>
    <mergeCell ref="J7:L8"/>
    <mergeCell ref="D8:E8"/>
    <mergeCell ref="F8:G8"/>
    <mergeCell ref="H8:I8"/>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N56"/>
  <sheetViews>
    <sheetView topLeftCell="A37" zoomScaleNormal="100" workbookViewId="0">
      <selection activeCell="T45" sqref="T45"/>
    </sheetView>
  </sheetViews>
  <sheetFormatPr defaultRowHeight="12.75" x14ac:dyDescent="0.2"/>
  <cols>
    <col min="1" max="1" width="16.7109375" style="1" customWidth="1"/>
    <col min="2" max="5" width="6.42578125" style="1" customWidth="1"/>
    <col min="6" max="6" width="8.7109375" style="1" customWidth="1"/>
    <col min="7" max="11" width="6.42578125" style="1" customWidth="1"/>
    <col min="12" max="12" width="6" style="1" bestFit="1" customWidth="1"/>
    <col min="13" max="13" width="4.140625" style="1" customWidth="1"/>
    <col min="14" max="16384" width="9.140625" style="1"/>
  </cols>
  <sheetData>
    <row r="1" spans="1:14" x14ac:dyDescent="0.2">
      <c r="A1" s="2" t="s">
        <v>136</v>
      </c>
      <c r="B1" s="2"/>
      <c r="C1" s="2"/>
      <c r="D1" s="2"/>
      <c r="E1" s="2"/>
      <c r="F1" s="2"/>
      <c r="G1" s="2"/>
      <c r="H1" s="2"/>
      <c r="I1" s="2"/>
      <c r="J1" s="2"/>
      <c r="K1" s="2"/>
      <c r="L1" s="2"/>
    </row>
    <row r="2" spans="1:14" ht="12.75" customHeight="1" x14ac:dyDescent="0.2">
      <c r="A2" s="249" t="s">
        <v>137</v>
      </c>
      <c r="B2" s="249"/>
      <c r="C2" s="249"/>
      <c r="D2" s="249"/>
      <c r="E2" s="249"/>
      <c r="F2" s="249"/>
      <c r="G2" s="249"/>
      <c r="H2" s="249"/>
      <c r="I2" s="249"/>
      <c r="J2" s="249"/>
      <c r="K2" s="249"/>
      <c r="L2" s="249"/>
      <c r="M2" s="3"/>
      <c r="N2" s="3"/>
    </row>
    <row r="3" spans="1:14" x14ac:dyDescent="0.2">
      <c r="A3" s="249"/>
      <c r="B3" s="249"/>
      <c r="C3" s="249"/>
      <c r="D3" s="249"/>
      <c r="E3" s="249"/>
      <c r="F3" s="249"/>
      <c r="G3" s="249"/>
      <c r="H3" s="249"/>
      <c r="I3" s="249"/>
      <c r="J3" s="249"/>
      <c r="K3" s="249"/>
      <c r="L3" s="249"/>
      <c r="M3" s="3"/>
      <c r="N3" s="3"/>
    </row>
    <row r="4" spans="1:14" x14ac:dyDescent="0.2">
      <c r="A4" s="249"/>
      <c r="B4" s="249"/>
      <c r="C4" s="249"/>
      <c r="D4" s="249"/>
      <c r="E4" s="249"/>
      <c r="F4" s="249"/>
      <c r="G4" s="249"/>
      <c r="H4" s="249"/>
      <c r="I4" s="249"/>
      <c r="J4" s="249"/>
      <c r="K4" s="249"/>
      <c r="L4" s="249"/>
      <c r="M4" s="3"/>
      <c r="N4" s="3"/>
    </row>
    <row r="5" spans="1:14" x14ac:dyDescent="0.2">
      <c r="A5" s="30"/>
      <c r="B5" s="30"/>
      <c r="C5" s="30"/>
      <c r="D5" s="30"/>
      <c r="E5" s="30"/>
      <c r="F5" s="30"/>
      <c r="G5" s="30"/>
      <c r="H5" s="30"/>
      <c r="I5" s="30"/>
      <c r="J5" s="30"/>
      <c r="K5" s="30"/>
      <c r="L5" s="30"/>
      <c r="M5" s="30"/>
      <c r="N5" s="30"/>
    </row>
    <row r="6" spans="1:14" ht="15" x14ac:dyDescent="0.25">
      <c r="C6" s="5"/>
      <c r="D6" s="51"/>
      <c r="E6" s="51"/>
      <c r="F6" s="51"/>
      <c r="G6" s="51"/>
      <c r="H6" s="51"/>
      <c r="I6" s="51"/>
      <c r="J6" s="51"/>
      <c r="K6" s="51"/>
      <c r="L6" s="51"/>
    </row>
    <row r="7" spans="1:14" ht="15" x14ac:dyDescent="0.25">
      <c r="A7" s="5"/>
      <c r="B7" s="5"/>
      <c r="C7" s="5"/>
      <c r="D7" s="51"/>
      <c r="E7" s="51"/>
      <c r="F7" s="51"/>
      <c r="G7" s="51"/>
      <c r="H7" s="51"/>
      <c r="I7" s="51"/>
      <c r="J7" s="51"/>
      <c r="K7" s="51"/>
      <c r="L7" s="51"/>
    </row>
    <row r="8" spans="1:14" ht="57" customHeight="1" x14ac:dyDescent="0.2">
      <c r="A8"/>
      <c r="B8" s="295" t="s">
        <v>138</v>
      </c>
      <c r="C8" s="294"/>
      <c r="D8" s="295" t="s">
        <v>139</v>
      </c>
      <c r="E8" s="294"/>
      <c r="F8" s="295" t="s">
        <v>140</v>
      </c>
      <c r="G8" s="294"/>
      <c r="H8" s="295" t="s">
        <v>141</v>
      </c>
      <c r="I8" s="294"/>
      <c r="J8" s="295" t="s">
        <v>142</v>
      </c>
      <c r="K8" s="293"/>
      <c r="L8" s="294"/>
      <c r="M8"/>
    </row>
    <row r="9" spans="1:14" s="11" customFormat="1" ht="20.25" customHeight="1" x14ac:dyDescent="0.2">
      <c r="A9" s="8"/>
      <c r="B9" s="9" t="s">
        <v>131</v>
      </c>
      <c r="C9" s="10" t="s">
        <v>67</v>
      </c>
      <c r="D9" s="9" t="s">
        <v>131</v>
      </c>
      <c r="E9" s="10" t="s">
        <v>67</v>
      </c>
      <c r="F9" s="9" t="s">
        <v>131</v>
      </c>
      <c r="G9" s="10" t="s">
        <v>67</v>
      </c>
      <c r="H9" s="9" t="s">
        <v>131</v>
      </c>
      <c r="I9" s="10" t="s">
        <v>67</v>
      </c>
      <c r="J9" s="140" t="s">
        <v>132</v>
      </c>
      <c r="K9" s="56" t="s">
        <v>67</v>
      </c>
      <c r="L9" s="10" t="s">
        <v>15</v>
      </c>
      <c r="M9"/>
    </row>
    <row r="10" spans="1:14" x14ac:dyDescent="0.2">
      <c r="A10" s="127" t="s">
        <v>16</v>
      </c>
      <c r="B10" s="36"/>
      <c r="C10" s="36"/>
      <c r="D10" s="36"/>
      <c r="E10" s="36"/>
      <c r="F10" s="36"/>
      <c r="G10" s="36"/>
      <c r="H10" s="36"/>
      <c r="I10" s="36"/>
      <c r="J10" s="36"/>
      <c r="K10" s="70"/>
      <c r="L10" s="151"/>
      <c r="M10"/>
    </row>
    <row r="11" spans="1:14" x14ac:dyDescent="0.2">
      <c r="A11" s="128" t="s">
        <v>17</v>
      </c>
      <c r="B11"/>
      <c r="C11"/>
      <c r="D11"/>
      <c r="E11"/>
      <c r="F11"/>
      <c r="G11"/>
      <c r="H11"/>
      <c r="I11"/>
      <c r="J11"/>
      <c r="L11" s="142"/>
      <c r="M11"/>
    </row>
    <row r="12" spans="1:14" x14ac:dyDescent="0.2">
      <c r="A12" s="129" t="s">
        <v>18</v>
      </c>
      <c r="B12" s="16">
        <v>284.40852397229099</v>
      </c>
      <c r="C12" s="42">
        <v>1.0324118625996901</v>
      </c>
      <c r="D12" s="16">
        <v>274.62892714277302</v>
      </c>
      <c r="E12" s="42">
        <v>4.3889473041289104</v>
      </c>
      <c r="F12" s="16">
        <v>287.741198948109</v>
      </c>
      <c r="G12" s="42">
        <v>2.36884933526659</v>
      </c>
      <c r="H12" s="16">
        <v>254.985806290439</v>
      </c>
      <c r="I12" s="42">
        <v>1.9479971519330199</v>
      </c>
      <c r="J12" s="16">
        <f t="shared" ref="J12:J22" si="0">B12-H12</f>
        <v>29.422717681851992</v>
      </c>
      <c r="K12" s="143">
        <v>2.2095003448069899</v>
      </c>
      <c r="L12" s="144">
        <f t="shared" ref="L12:L22" si="1">TDIST(ABS(J12)/K12,100000,2)</f>
        <v>2.010597388493301E-40</v>
      </c>
      <c r="M12"/>
    </row>
    <row r="13" spans="1:14" ht="12.75" customHeight="1" x14ac:dyDescent="0.2">
      <c r="A13" s="129" t="s">
        <v>19</v>
      </c>
      <c r="B13" s="54">
        <v>274.237624039004</v>
      </c>
      <c r="C13" s="53">
        <v>0.78801503185914401</v>
      </c>
      <c r="D13" s="54">
        <v>250.64363005253</v>
      </c>
      <c r="E13" s="53">
        <v>4.90419755211897</v>
      </c>
      <c r="F13" s="54">
        <v>279.109491990668</v>
      </c>
      <c r="G13" s="53">
        <v>3.8821628690894601</v>
      </c>
      <c r="H13" s="54">
        <v>236.95047947424101</v>
      </c>
      <c r="I13" s="53">
        <v>2.52185700020538</v>
      </c>
      <c r="J13" s="54">
        <f t="shared" si="0"/>
        <v>37.287144564762997</v>
      </c>
      <c r="K13" s="53">
        <v>2.79669344296406</v>
      </c>
      <c r="L13" s="144">
        <f t="shared" si="1"/>
        <v>1.6205549187582092E-40</v>
      </c>
      <c r="M13"/>
    </row>
    <row r="14" spans="1:14" x14ac:dyDescent="0.2">
      <c r="A14" s="129" t="s">
        <v>20</v>
      </c>
      <c r="B14" s="54">
        <v>279.65997147407103</v>
      </c>
      <c r="C14" s="53">
        <v>0.68207051630231996</v>
      </c>
      <c r="D14" s="54">
        <v>278.07061545810302</v>
      </c>
      <c r="E14" s="53">
        <v>1.9932316515764501</v>
      </c>
      <c r="F14" s="54">
        <v>268.81810467170698</v>
      </c>
      <c r="G14" s="53">
        <v>2.2032592899624399</v>
      </c>
      <c r="H14" s="54">
        <v>249.83539441951399</v>
      </c>
      <c r="I14" s="53">
        <v>1.69562060698353</v>
      </c>
      <c r="J14" s="54">
        <f t="shared" si="0"/>
        <v>29.824577054557039</v>
      </c>
      <c r="K14" s="53">
        <v>1.9395662609228199</v>
      </c>
      <c r="L14" s="144">
        <f t="shared" si="1"/>
        <v>2.6909314369900071E-53</v>
      </c>
      <c r="M14"/>
    </row>
    <row r="15" spans="1:14" x14ac:dyDescent="0.2">
      <c r="A15" s="129" t="s">
        <v>21</v>
      </c>
      <c r="B15" s="54">
        <v>274.24051288547003</v>
      </c>
      <c r="C15" s="53">
        <v>0.98127192682979802</v>
      </c>
      <c r="D15" s="93" t="s">
        <v>30</v>
      </c>
      <c r="E15" s="57" t="s">
        <v>30</v>
      </c>
      <c r="F15" s="54">
        <v>265.00683144104499</v>
      </c>
      <c r="G15" s="53">
        <v>9.0909543860710205</v>
      </c>
      <c r="H15" s="54">
        <v>268.30262149395998</v>
      </c>
      <c r="I15" s="53">
        <v>6.0758603427933702</v>
      </c>
      <c r="J15" s="54">
        <f t="shared" si="0"/>
        <v>5.9378913915100497</v>
      </c>
      <c r="K15" s="53">
        <v>6.1364963173508</v>
      </c>
      <c r="L15" s="144">
        <f t="shared" si="1"/>
        <v>0.33322880507438857</v>
      </c>
      <c r="M15"/>
    </row>
    <row r="16" spans="1:14" x14ac:dyDescent="0.2">
      <c r="A16" s="129" t="s">
        <v>22</v>
      </c>
      <c r="B16" s="54">
        <v>275.27984420073398</v>
      </c>
      <c r="C16" s="53">
        <v>0.67154941652595201</v>
      </c>
      <c r="D16" s="54">
        <v>272.03598511886202</v>
      </c>
      <c r="E16" s="53">
        <v>8.2435642611218007</v>
      </c>
      <c r="F16" s="54">
        <v>272.10648601764001</v>
      </c>
      <c r="G16" s="53">
        <v>5.5763860974279904</v>
      </c>
      <c r="H16" s="54">
        <v>231.97311966074</v>
      </c>
      <c r="I16" s="53">
        <v>2.00464764470573</v>
      </c>
      <c r="J16" s="54">
        <f t="shared" si="0"/>
        <v>43.306724539993979</v>
      </c>
      <c r="K16" s="53">
        <v>2.09006229513504</v>
      </c>
      <c r="L16" s="144">
        <f t="shared" si="1"/>
        <v>3.605704248324763E-95</v>
      </c>
      <c r="M16"/>
    </row>
    <row r="17" spans="1:13" x14ac:dyDescent="0.2">
      <c r="A17" s="129" t="s">
        <v>23</v>
      </c>
      <c r="B17" s="54">
        <v>279.12870131516502</v>
      </c>
      <c r="C17" s="53">
        <v>0.78514326362162301</v>
      </c>
      <c r="D17" s="54">
        <v>272.83006139345798</v>
      </c>
      <c r="E17" s="53">
        <v>3.9352686479332801</v>
      </c>
      <c r="F17" s="54">
        <v>256.23477127337298</v>
      </c>
      <c r="G17" s="53">
        <v>1.6866453365693801</v>
      </c>
      <c r="H17" s="54">
        <v>255.60853331132299</v>
      </c>
      <c r="I17" s="53">
        <v>4.6870095518851702</v>
      </c>
      <c r="J17" s="54">
        <f t="shared" si="0"/>
        <v>23.520168003842031</v>
      </c>
      <c r="K17" s="53">
        <v>4.6188647756835604</v>
      </c>
      <c r="L17" s="144">
        <f t="shared" si="1"/>
        <v>3.5457925742582151E-7</v>
      </c>
      <c r="M17"/>
    </row>
    <row r="18" spans="1:13" x14ac:dyDescent="0.2">
      <c r="A18" s="129" t="s">
        <v>24</v>
      </c>
      <c r="B18" s="54">
        <v>290.99167062984202</v>
      </c>
      <c r="C18" s="53">
        <v>0.66244575461211996</v>
      </c>
      <c r="D18" s="54">
        <v>269.93084635757702</v>
      </c>
      <c r="E18" s="53">
        <v>7.1773997481827498</v>
      </c>
      <c r="F18" s="54">
        <v>300.77348086871302</v>
      </c>
      <c r="G18" s="53">
        <v>5.7354497349043498</v>
      </c>
      <c r="H18" s="54">
        <v>240.27640712879301</v>
      </c>
      <c r="I18" s="53">
        <v>8.0247775741002592</v>
      </c>
      <c r="J18" s="54">
        <f t="shared" si="0"/>
        <v>50.715263501049009</v>
      </c>
      <c r="K18" s="53">
        <v>7.9341197244478598</v>
      </c>
      <c r="L18" s="144">
        <f t="shared" si="1"/>
        <v>1.6439751812611984E-10</v>
      </c>
      <c r="M18"/>
    </row>
    <row r="19" spans="1:13" x14ac:dyDescent="0.2">
      <c r="A19" s="129" t="s">
        <v>25</v>
      </c>
      <c r="B19" s="54">
        <v>267.20836097765698</v>
      </c>
      <c r="C19" s="53">
        <v>0.60712408742996105</v>
      </c>
      <c r="D19" s="54">
        <v>252.71443511321201</v>
      </c>
      <c r="E19" s="53">
        <v>3.4354493604850398</v>
      </c>
      <c r="F19" s="54">
        <v>242.537272250385</v>
      </c>
      <c r="G19" s="53">
        <v>2.6467004022317702</v>
      </c>
      <c r="H19" s="54">
        <v>220.122582225337</v>
      </c>
      <c r="I19" s="53">
        <v>2.6454279000399699</v>
      </c>
      <c r="J19" s="54">
        <f t="shared" si="0"/>
        <v>47.085778752319982</v>
      </c>
      <c r="K19" s="53">
        <v>2.68642993878851</v>
      </c>
      <c r="L19" s="144">
        <f t="shared" si="1"/>
        <v>1.1245969637969729E-68</v>
      </c>
      <c r="M19"/>
    </row>
    <row r="20" spans="1:13" x14ac:dyDescent="0.2">
      <c r="A20" s="129" t="s">
        <v>26</v>
      </c>
      <c r="B20" s="54">
        <v>275.01973847959499</v>
      </c>
      <c r="C20" s="53">
        <v>0.98921828922922495</v>
      </c>
      <c r="D20" s="54">
        <v>250.42543526546001</v>
      </c>
      <c r="E20" s="53">
        <v>5.6492778585113204</v>
      </c>
      <c r="F20" s="54">
        <v>256.18230379662799</v>
      </c>
      <c r="G20" s="53">
        <v>5.3071856032432896</v>
      </c>
      <c r="H20" s="54">
        <v>236.00796922464599</v>
      </c>
      <c r="I20" s="53">
        <v>2.60334589050365</v>
      </c>
      <c r="J20" s="54">
        <f t="shared" si="0"/>
        <v>39.011769254949002</v>
      </c>
      <c r="K20" s="53">
        <v>2.8101527881958002</v>
      </c>
      <c r="L20" s="144">
        <f t="shared" si="1"/>
        <v>8.8895026314603485E-44</v>
      </c>
      <c r="M20"/>
    </row>
    <row r="21" spans="1:13" x14ac:dyDescent="0.2">
      <c r="A21" s="129" t="s">
        <v>27</v>
      </c>
      <c r="B21" s="54">
        <v>267.4725961044</v>
      </c>
      <c r="C21" s="53">
        <v>0.92734385024293897</v>
      </c>
      <c r="D21" s="54">
        <v>272.54586069272801</v>
      </c>
      <c r="E21" s="53">
        <v>8.2851562615836105</v>
      </c>
      <c r="F21" s="54">
        <v>273.87689363709802</v>
      </c>
      <c r="G21" s="53">
        <v>2.5281267571114299</v>
      </c>
      <c r="H21" s="54">
        <v>249.13385706876201</v>
      </c>
      <c r="I21" s="53">
        <v>3.0404232521346302</v>
      </c>
      <c r="J21" s="54">
        <f t="shared" si="0"/>
        <v>18.338739035637985</v>
      </c>
      <c r="K21" s="53">
        <v>3.0828825287642001</v>
      </c>
      <c r="L21" s="144">
        <f t="shared" si="1"/>
        <v>2.7139239816124571E-9</v>
      </c>
      <c r="M21"/>
    </row>
    <row r="22" spans="1:13" x14ac:dyDescent="0.2">
      <c r="A22" s="129" t="s">
        <v>28</v>
      </c>
      <c r="B22" s="54">
        <v>252.976092041671</v>
      </c>
      <c r="C22" s="53">
        <v>1.1186604802226201</v>
      </c>
      <c r="D22" s="54">
        <v>243.431967411382</v>
      </c>
      <c r="E22" s="53">
        <v>5.8822779164208496</v>
      </c>
      <c r="F22" s="54">
        <v>246.95628633451901</v>
      </c>
      <c r="G22" s="53">
        <v>6.0817786753652801</v>
      </c>
      <c r="H22" s="54">
        <v>223.10269136882599</v>
      </c>
      <c r="I22" s="53">
        <v>3.9483409793693598</v>
      </c>
      <c r="J22" s="54">
        <f t="shared" si="0"/>
        <v>29.873400672845008</v>
      </c>
      <c r="K22" s="53">
        <v>4.1454453734805297</v>
      </c>
      <c r="L22" s="144">
        <f t="shared" si="1"/>
        <v>5.7888398051976313E-13</v>
      </c>
      <c r="M22"/>
    </row>
    <row r="23" spans="1:13" x14ac:dyDescent="0.2">
      <c r="A23" s="129" t="s">
        <v>29</v>
      </c>
      <c r="B23" s="54">
        <v>296.32327381739901</v>
      </c>
      <c r="C23" s="53">
        <v>0.68393272297053298</v>
      </c>
      <c r="D23" s="93" t="s">
        <v>30</v>
      </c>
      <c r="E23" s="93" t="s">
        <v>30</v>
      </c>
      <c r="F23" s="93" t="s">
        <v>30</v>
      </c>
      <c r="G23" s="93" t="s">
        <v>30</v>
      </c>
      <c r="H23" s="93" t="s">
        <v>30</v>
      </c>
      <c r="I23" s="93" t="s">
        <v>30</v>
      </c>
      <c r="J23" s="93" t="s">
        <v>30</v>
      </c>
      <c r="K23" s="93" t="s">
        <v>30</v>
      </c>
      <c r="L23" s="153" t="s">
        <v>30</v>
      </c>
      <c r="M23"/>
    </row>
    <row r="24" spans="1:13" x14ac:dyDescent="0.2">
      <c r="A24" s="129" t="s">
        <v>31</v>
      </c>
      <c r="B24" s="54">
        <v>273.22400991761299</v>
      </c>
      <c r="C24" s="53">
        <v>0.58499761927237903</v>
      </c>
      <c r="D24" s="54">
        <v>260.992785480485</v>
      </c>
      <c r="E24" s="53">
        <v>9.0998732432143203</v>
      </c>
      <c r="F24" s="54">
        <v>244.52086570628001</v>
      </c>
      <c r="G24" s="53">
        <v>9.9931303943386904</v>
      </c>
      <c r="H24" s="54">
        <v>225.398100170753</v>
      </c>
      <c r="I24" s="53">
        <v>10.9684145400403</v>
      </c>
      <c r="J24" s="54">
        <f>B24-H24</f>
        <v>47.825909746859992</v>
      </c>
      <c r="K24" s="53">
        <v>10.9835078321666</v>
      </c>
      <c r="L24" s="144">
        <f>TDIST(ABS(J24)/K24,100000,2)</f>
        <v>1.336018273793548E-5</v>
      </c>
      <c r="M24"/>
    </row>
    <row r="25" spans="1:13" x14ac:dyDescent="0.2">
      <c r="A25" s="129" t="s">
        <v>32</v>
      </c>
      <c r="B25" s="54">
        <v>289.88843378517799</v>
      </c>
      <c r="C25" s="53">
        <v>0.69135464222493603</v>
      </c>
      <c r="D25" s="54">
        <v>259.91474992605401</v>
      </c>
      <c r="E25" s="53">
        <v>8.4161509931815299</v>
      </c>
      <c r="F25" s="54">
        <v>267.41331977308602</v>
      </c>
      <c r="G25" s="53">
        <v>5.9450055894584004</v>
      </c>
      <c r="H25" s="54">
        <v>239.42631960933201</v>
      </c>
      <c r="I25" s="53">
        <v>3.7121496012015398</v>
      </c>
      <c r="J25" s="54">
        <f>B25-H25</f>
        <v>50.462114175845983</v>
      </c>
      <c r="K25" s="53">
        <v>3.7888883865443601</v>
      </c>
      <c r="L25" s="144">
        <f>TDIST(ABS(J25)/K25,100000,2)</f>
        <v>1.9577973314241461E-40</v>
      </c>
      <c r="M25"/>
    </row>
    <row r="26" spans="1:13" x14ac:dyDescent="0.2">
      <c r="A26" s="129" t="s">
        <v>33</v>
      </c>
      <c r="B26" s="54">
        <v>283.91691601038099</v>
      </c>
      <c r="C26" s="53">
        <v>0.62946141735699102</v>
      </c>
      <c r="D26" s="54">
        <v>259.76393165923201</v>
      </c>
      <c r="E26" s="53">
        <v>7.5758490002889198</v>
      </c>
      <c r="F26" s="54">
        <v>283.45390441524</v>
      </c>
      <c r="G26" s="53">
        <v>6.6474663425787099</v>
      </c>
      <c r="H26" s="54">
        <v>242.14367389816101</v>
      </c>
      <c r="I26" s="53">
        <v>2.8052986397459501</v>
      </c>
      <c r="J26" s="54">
        <f>B26-H26</f>
        <v>41.773242112219975</v>
      </c>
      <c r="K26" s="53">
        <v>2.9443275897558698</v>
      </c>
      <c r="L26" s="144">
        <f>TDIST(ABS(J26)/K26,100000,2)</f>
        <v>1.2092187668226824E-45</v>
      </c>
      <c r="M26"/>
    </row>
    <row r="27" spans="1:13" x14ac:dyDescent="0.2">
      <c r="A27" s="129" t="s">
        <v>34</v>
      </c>
      <c r="B27" s="54">
        <v>266.96723345655403</v>
      </c>
      <c r="C27" s="53">
        <v>0.609507055395627</v>
      </c>
      <c r="D27" s="54">
        <v>264.53905407469699</v>
      </c>
      <c r="E27" s="53">
        <v>7.5174918911774</v>
      </c>
      <c r="F27" s="93" t="s">
        <v>30</v>
      </c>
      <c r="G27" s="93" t="s">
        <v>30</v>
      </c>
      <c r="H27" s="93" t="s">
        <v>30</v>
      </c>
      <c r="I27" s="93" t="s">
        <v>30</v>
      </c>
      <c r="J27" s="93" t="s">
        <v>30</v>
      </c>
      <c r="K27" s="93" t="s">
        <v>30</v>
      </c>
      <c r="L27" s="153" t="s">
        <v>30</v>
      </c>
      <c r="M27"/>
    </row>
    <row r="28" spans="1:13" x14ac:dyDescent="0.2">
      <c r="A28" s="129" t="s">
        <v>35</v>
      </c>
      <c r="B28" s="54">
        <v>275.11043424552997</v>
      </c>
      <c r="C28" s="53">
        <v>0.62404580968451495</v>
      </c>
      <c r="D28" s="54">
        <v>254.30229518393699</v>
      </c>
      <c r="E28" s="53">
        <v>3.54957224513839</v>
      </c>
      <c r="F28" s="54">
        <v>263.46171774744602</v>
      </c>
      <c r="G28" s="53">
        <v>6.0616901019242704</v>
      </c>
      <c r="H28" s="54">
        <v>272.97944546968898</v>
      </c>
      <c r="I28" s="53">
        <v>6.50859416068249</v>
      </c>
      <c r="J28" s="54">
        <f>B28-H28</f>
        <v>2.13098877584099</v>
      </c>
      <c r="K28" s="53">
        <v>6.4841614819109203</v>
      </c>
      <c r="L28" s="144">
        <f>TDIST(ABS(J28)/K28,100000,2)</f>
        <v>0.74242454088812782</v>
      </c>
      <c r="M28"/>
    </row>
    <row r="29" spans="1:13" x14ac:dyDescent="0.2">
      <c r="A29" s="129" t="s">
        <v>36</v>
      </c>
      <c r="B29" s="54">
        <v>254.988470592608</v>
      </c>
      <c r="C29" s="53">
        <v>0.71599021617856295</v>
      </c>
      <c r="D29" s="54">
        <v>250.611222382189</v>
      </c>
      <c r="E29" s="53">
        <v>4.7358798203249304</v>
      </c>
      <c r="F29" s="54">
        <v>240.35610320229699</v>
      </c>
      <c r="G29" s="53">
        <v>2.6376736666993001</v>
      </c>
      <c r="H29" s="54">
        <v>218.492712691908</v>
      </c>
      <c r="I29" s="53">
        <v>4.2121062150874504</v>
      </c>
      <c r="J29" s="54">
        <f>B29-H29</f>
        <v>36.495757900699999</v>
      </c>
      <c r="K29" s="53">
        <v>4.3355686263034503</v>
      </c>
      <c r="L29" s="144">
        <f>TDIST(ABS(J29)/K29,100000,2)</f>
        <v>3.8874670713617714E-17</v>
      </c>
      <c r="M29"/>
    </row>
    <row r="30" spans="1:13" x14ac:dyDescent="0.2">
      <c r="A30" s="129" t="s">
        <v>37</v>
      </c>
      <c r="B30" s="54">
        <v>288.93391690617801</v>
      </c>
      <c r="C30" s="53">
        <v>0.77749736628594501</v>
      </c>
      <c r="D30" s="54">
        <v>279.361488217638</v>
      </c>
      <c r="E30" s="53">
        <v>5.5752587870934098</v>
      </c>
      <c r="F30" s="54">
        <v>276.00980594429399</v>
      </c>
      <c r="G30" s="53">
        <v>5.09045380899384</v>
      </c>
      <c r="H30" s="54">
        <v>229.59825375383301</v>
      </c>
      <c r="I30" s="53">
        <v>2.1797598670255001</v>
      </c>
      <c r="J30" s="54">
        <f>B30-H30</f>
        <v>59.335663152345006</v>
      </c>
      <c r="K30" s="53">
        <v>2.4274194338997401</v>
      </c>
      <c r="L30" s="144">
        <f>TDIST(ABS(J30)/K30,100000,2)</f>
        <v>1.4247489852964632E-131</v>
      </c>
      <c r="M30"/>
    </row>
    <row r="31" spans="1:13" x14ac:dyDescent="0.2">
      <c r="A31" s="129" t="s">
        <v>38</v>
      </c>
      <c r="B31" s="54">
        <v>275.45206498458498</v>
      </c>
      <c r="C31" s="53">
        <v>1.1617479632533501</v>
      </c>
      <c r="D31" s="54">
        <v>267.21048199217898</v>
      </c>
      <c r="E31" s="53">
        <v>5.4359754639604496</v>
      </c>
      <c r="F31" s="54">
        <v>265.70092707695898</v>
      </c>
      <c r="G31" s="53">
        <v>4.6300547978034698</v>
      </c>
      <c r="H31" s="54">
        <v>230.605727713872</v>
      </c>
      <c r="I31" s="53">
        <v>3.7664415682531001</v>
      </c>
      <c r="J31" s="54">
        <f>B31-H31</f>
        <v>44.846337270712979</v>
      </c>
      <c r="K31" s="53">
        <v>4.1406842238952404</v>
      </c>
      <c r="L31" s="144">
        <f>TDIST(ABS(J31)/K31,100000,2)</f>
        <v>2.5514168629362022E-27</v>
      </c>
      <c r="M31"/>
    </row>
    <row r="32" spans="1:13" x14ac:dyDescent="0.2">
      <c r="A32" s="129"/>
      <c r="L32" s="145"/>
      <c r="M32"/>
    </row>
    <row r="33" spans="1:14" x14ac:dyDescent="0.2">
      <c r="A33" s="128" t="s">
        <v>39</v>
      </c>
      <c r="L33" s="145"/>
      <c r="M33"/>
    </row>
    <row r="34" spans="1:14" x14ac:dyDescent="0.2">
      <c r="A34" s="129" t="s">
        <v>40</v>
      </c>
      <c r="B34" s="54">
        <v>278.52007695610001</v>
      </c>
      <c r="C34" s="53">
        <v>0.87913011638288197</v>
      </c>
      <c r="D34" s="54">
        <v>272.383027231695</v>
      </c>
      <c r="E34" s="53">
        <v>4.1592116501462799</v>
      </c>
      <c r="F34" s="54">
        <v>277.795503311799</v>
      </c>
      <c r="G34" s="53">
        <v>4.22499659488125</v>
      </c>
      <c r="H34" s="54">
        <v>220.787805435553</v>
      </c>
      <c r="I34" s="53">
        <v>4.2420769874801998</v>
      </c>
      <c r="J34" s="54">
        <f>B34-H34</f>
        <v>57.732271520547016</v>
      </c>
      <c r="K34" s="53">
        <v>4.3625964443061402</v>
      </c>
      <c r="L34" s="144">
        <f>TDIST(ABS(J34)/K34,100000,2)</f>
        <v>6.0761823722622898E-40</v>
      </c>
      <c r="M34"/>
    </row>
    <row r="35" spans="1:14" x14ac:dyDescent="0.2">
      <c r="A35" s="129" t="s">
        <v>41</v>
      </c>
      <c r="B35" s="54">
        <v>276.017076912113</v>
      </c>
      <c r="C35" s="53">
        <v>1.0655036492576</v>
      </c>
      <c r="D35" s="54">
        <v>264.75570837417303</v>
      </c>
      <c r="E35" s="53">
        <v>6.9940035172099204</v>
      </c>
      <c r="F35" s="54">
        <v>269.01224871213998</v>
      </c>
      <c r="G35" s="53">
        <v>4.2118407052201201</v>
      </c>
      <c r="H35" s="54">
        <v>245.42305735271299</v>
      </c>
      <c r="I35" s="53">
        <v>4.3563562939136498</v>
      </c>
      <c r="J35" s="54">
        <f>B35-H35</f>
        <v>30.59401955940001</v>
      </c>
      <c r="K35" s="53">
        <v>4.5215137384162896</v>
      </c>
      <c r="L35" s="144">
        <f>TDIST(ABS(J35)/K35,100000,2)</f>
        <v>1.328209754995511E-11</v>
      </c>
      <c r="M35"/>
    </row>
    <row r="36" spans="1:14" x14ac:dyDescent="0.2">
      <c r="A36" s="129" t="s">
        <v>42</v>
      </c>
      <c r="B36" s="54">
        <v>269.63614191259398</v>
      </c>
      <c r="C36" s="53">
        <v>1.96164060353146</v>
      </c>
      <c r="D36" s="93" t="s">
        <v>30</v>
      </c>
      <c r="E36" s="93" t="s">
        <v>30</v>
      </c>
      <c r="F36" s="54">
        <v>271.02861586470198</v>
      </c>
      <c r="G36" s="53">
        <v>3.9608877508102802</v>
      </c>
      <c r="H36" s="54">
        <v>243.60289120914001</v>
      </c>
      <c r="I36" s="53">
        <v>7.68244384772375</v>
      </c>
      <c r="J36" s="54">
        <f>B36-H36</f>
        <v>26.033250703453973</v>
      </c>
      <c r="K36" s="53">
        <v>7.3291344298287697</v>
      </c>
      <c r="L36" s="144">
        <f>TDIST(ABS(J36)/K36,100000,2)</f>
        <v>3.8245781310799272E-4</v>
      </c>
      <c r="M36"/>
    </row>
    <row r="37" spans="1:14" x14ac:dyDescent="0.2">
      <c r="A37" s="129" t="s">
        <v>43</v>
      </c>
      <c r="B37" s="54">
        <v>275.78777572104701</v>
      </c>
      <c r="C37" s="53">
        <v>1.0309177044817901</v>
      </c>
      <c r="D37" s="54">
        <v>264.47190279362297</v>
      </c>
      <c r="E37" s="53">
        <v>6.8469271630160797</v>
      </c>
      <c r="F37" s="54">
        <v>269.05944431095003</v>
      </c>
      <c r="G37" s="53">
        <v>4.1239765751749102</v>
      </c>
      <c r="H37" s="54">
        <v>245.401774659663</v>
      </c>
      <c r="I37" s="53">
        <v>4.3189400634738604</v>
      </c>
      <c r="J37" s="54">
        <f>B37-H37</f>
        <v>30.386001061384007</v>
      </c>
      <c r="K37" s="53">
        <v>4.4777341215304798</v>
      </c>
      <c r="L37" s="144">
        <f>TDIST(ABS(J37)/K37,100000,2)</f>
        <v>1.1590675628227029E-11</v>
      </c>
      <c r="M37"/>
    </row>
    <row r="38" spans="1:14" x14ac:dyDescent="0.2">
      <c r="A38" s="135"/>
      <c r="L38" s="145"/>
      <c r="M38"/>
    </row>
    <row r="39" spans="1:14" x14ac:dyDescent="0.2">
      <c r="A39" s="128" t="s">
        <v>44</v>
      </c>
      <c r="B39" s="64">
        <f>AVERAGE(B12:B19,B20:B31,B34,B37)</f>
        <v>276.35164738695789</v>
      </c>
      <c r="C39" s="143">
        <f>SQRT(SUMSQ(C12:C19,C20:C31,C34,C37)/(COUNT(C12:C19,C20:C31,C34,C37)*COUNT(C12:C19,C20:C31,C34,C37)))</f>
        <v>0.17502841983424425</v>
      </c>
      <c r="D39" s="64">
        <f>AVERAGE(D12:D19,D20:D31,D34,D37)</f>
        <v>263.54043514739067</v>
      </c>
      <c r="E39" s="143">
        <f>SQRT(SUMSQ(E12:E19,E20:E31,E34,E37)/(COUNT(E12:E19,E20:E31,E34,E37)*COUNT(E12:E19,E20:E31,E34,E37)))</f>
        <v>1.3753114917967222</v>
      </c>
      <c r="F39" s="64">
        <f>AVERAGE(F12:F19,F20:F31,F34,F37)</f>
        <v>266.8557356359118</v>
      </c>
      <c r="G39" s="143">
        <f>SQRT(SUMSQ(G12:G19,G20:G31,G34,G37)/(COUNT(G12:G19,G20:G31,G34,G37)*COUNT(G12:G19,G20:G31,G34,G37)))</f>
        <v>1.1820250068578</v>
      </c>
      <c r="H39" s="64">
        <f>AVERAGE(H12:H19,H20:H31,H34,H37)</f>
        <v>239.55666375346723</v>
      </c>
      <c r="I39" s="143">
        <f>SQRT(SUMSQ(I12:I19,I20:I31,I34,I37)/(COUNT(I12:I19,I20:I31,I34,I37)*COUNT(I12:I19,I20:I31,I34,I37)))</f>
        <v>1.0447297057345457</v>
      </c>
      <c r="J39" s="64">
        <f>B39-H39</f>
        <v>36.794983633490659</v>
      </c>
      <c r="K39" s="143">
        <f>SQRT(SUMSQ(K12:K19,K20:K31,K34,K37)/(COUNT(K12:K19,K20:K31,K34,K37)*COUNT(K12:K19,K20:K31,K34,K37)))</f>
        <v>1.0620744280921071</v>
      </c>
      <c r="L39" s="144">
        <f>TDIST(ABS(J39)/K39,100000,2)</f>
        <v>1.9403082275670342E-261</v>
      </c>
      <c r="M39"/>
    </row>
    <row r="40" spans="1:14" x14ac:dyDescent="0.2">
      <c r="A40" s="137"/>
      <c r="B40" s="120"/>
      <c r="C40" s="120"/>
      <c r="D40" s="120"/>
      <c r="E40" s="120"/>
      <c r="F40" s="120"/>
      <c r="G40" s="120"/>
      <c r="H40" s="120"/>
      <c r="I40" s="120"/>
      <c r="J40" s="120"/>
      <c r="K40" s="120"/>
      <c r="L40" s="147"/>
      <c r="M40" s="7"/>
      <c r="N40" s="6"/>
    </row>
    <row r="41" spans="1:14" x14ac:dyDescent="0.2">
      <c r="A41" s="138" t="s">
        <v>45</v>
      </c>
      <c r="B41" s="6"/>
      <c r="C41" s="6"/>
      <c r="D41" s="6"/>
      <c r="E41" s="6"/>
      <c r="F41" s="6"/>
      <c r="G41" s="6"/>
      <c r="H41" s="6"/>
      <c r="I41" s="6"/>
      <c r="J41" s="6"/>
      <c r="K41" s="6"/>
      <c r="L41" s="145"/>
      <c r="M41" s="7"/>
      <c r="N41" s="6"/>
    </row>
    <row r="42" spans="1:14" ht="12.75" customHeight="1" x14ac:dyDescent="0.2">
      <c r="A42" s="129" t="s">
        <v>68</v>
      </c>
      <c r="B42" s="64">
        <v>270.14808167607299</v>
      </c>
      <c r="C42" s="143">
        <v>0.785908378676482</v>
      </c>
      <c r="D42" s="226" t="s">
        <v>30</v>
      </c>
      <c r="E42" s="226" t="s">
        <v>30</v>
      </c>
      <c r="F42" s="64">
        <v>268.527533106291</v>
      </c>
      <c r="G42" s="143">
        <v>3.1338514785873599</v>
      </c>
      <c r="H42" s="64">
        <v>249.78112055915599</v>
      </c>
      <c r="I42" s="143">
        <v>4.0802696079973</v>
      </c>
      <c r="J42" s="64">
        <f>B42-H42</f>
        <v>20.366961116916997</v>
      </c>
      <c r="K42" s="143">
        <v>4.1082778068256802</v>
      </c>
      <c r="L42" s="144">
        <f>TDIST(ABS(J42)/K42,100000,2)</f>
        <v>7.1507014479422876E-7</v>
      </c>
      <c r="M42" s="7"/>
      <c r="N42" s="6"/>
    </row>
    <row r="43" spans="1:14" ht="12.75" customHeight="1" x14ac:dyDescent="0.2">
      <c r="A43" s="26" t="s">
        <v>316</v>
      </c>
      <c r="B43" s="22" t="s">
        <v>76</v>
      </c>
      <c r="C43" s="45" t="s">
        <v>76</v>
      </c>
      <c r="D43" s="22" t="s">
        <v>76</v>
      </c>
      <c r="E43" s="45" t="s">
        <v>76</v>
      </c>
      <c r="F43" s="22" t="s">
        <v>76</v>
      </c>
      <c r="G43" s="45" t="s">
        <v>76</v>
      </c>
      <c r="H43" s="22" t="s">
        <v>76</v>
      </c>
      <c r="I43" s="45" t="s">
        <v>76</v>
      </c>
      <c r="J43" s="22" t="s">
        <v>76</v>
      </c>
      <c r="K43" s="45" t="s">
        <v>76</v>
      </c>
      <c r="L43" s="146" t="s">
        <v>76</v>
      </c>
      <c r="M43" s="7"/>
      <c r="N43" s="6"/>
    </row>
    <row r="44" spans="1:14" ht="94.5" customHeight="1" x14ac:dyDescent="0.2">
      <c r="A44" s="252" t="s">
        <v>47</v>
      </c>
      <c r="B44" s="252"/>
      <c r="C44" s="252"/>
      <c r="D44" s="252"/>
      <c r="E44" s="252"/>
      <c r="F44" s="252"/>
      <c r="G44" s="252"/>
      <c r="H44" s="252"/>
      <c r="I44" s="252"/>
      <c r="J44" s="252"/>
      <c r="K44" s="252"/>
      <c r="L44" s="252"/>
      <c r="M44" s="149"/>
    </row>
    <row r="45" spans="1:14" ht="58.5" customHeight="1" x14ac:dyDescent="0.2">
      <c r="A45" s="252" t="s">
        <v>317</v>
      </c>
      <c r="B45" s="252"/>
      <c r="C45" s="252"/>
      <c r="D45" s="252"/>
      <c r="E45" s="252"/>
      <c r="F45" s="252"/>
      <c r="G45" s="252"/>
      <c r="H45" s="252"/>
      <c r="I45" s="252"/>
      <c r="J45" s="252"/>
      <c r="K45" s="252"/>
      <c r="L45" s="252"/>
    </row>
    <row r="46" spans="1:14" x14ac:dyDescent="0.2">
      <c r="A46" s="281" t="s">
        <v>323</v>
      </c>
      <c r="B46" s="281"/>
      <c r="C46" s="281"/>
      <c r="D46" s="281"/>
      <c r="E46" s="281"/>
      <c r="F46" s="281"/>
      <c r="G46" s="281"/>
      <c r="H46" s="281"/>
      <c r="I46" s="281"/>
      <c r="J46" s="281"/>
      <c r="K46" s="281"/>
      <c r="L46" s="281"/>
    </row>
    <row r="47" spans="1:14" ht="48.75" customHeight="1" x14ac:dyDescent="0.2">
      <c r="A47" s="281"/>
      <c r="B47" s="281"/>
      <c r="C47" s="281"/>
      <c r="D47" s="281"/>
      <c r="E47" s="281"/>
      <c r="F47" s="281"/>
      <c r="G47" s="281"/>
      <c r="H47" s="281"/>
      <c r="I47" s="281"/>
      <c r="J47" s="281"/>
      <c r="K47" s="281"/>
      <c r="L47" s="281"/>
    </row>
    <row r="48" spans="1:14" x14ac:dyDescent="0.2">
      <c r="A48" s="28" t="s">
        <v>48</v>
      </c>
    </row>
    <row r="49" spans="1:11" x14ac:dyDescent="0.2">
      <c r="B49" s="29"/>
    </row>
    <row r="50" spans="1:11" x14ac:dyDescent="0.2">
      <c r="A50"/>
      <c r="B50"/>
      <c r="C50"/>
      <c r="D50"/>
      <c r="E50"/>
      <c r="F50"/>
      <c r="G50"/>
      <c r="H50"/>
      <c r="I50"/>
      <c r="J50"/>
      <c r="K50"/>
    </row>
    <row r="51" spans="1:11" x14ac:dyDescent="0.2">
      <c r="A51"/>
      <c r="B51"/>
      <c r="C51"/>
      <c r="D51"/>
      <c r="E51"/>
      <c r="F51"/>
      <c r="G51"/>
      <c r="H51"/>
      <c r="I51"/>
      <c r="J51"/>
      <c r="K51"/>
    </row>
    <row r="52" spans="1:11" x14ac:dyDescent="0.2">
      <c r="A52"/>
      <c r="B52"/>
      <c r="C52"/>
      <c r="D52"/>
      <c r="E52"/>
      <c r="F52"/>
      <c r="G52"/>
      <c r="H52"/>
      <c r="I52"/>
      <c r="J52"/>
      <c r="K52"/>
    </row>
    <row r="53" spans="1:11" x14ac:dyDescent="0.2">
      <c r="A53"/>
      <c r="B53"/>
      <c r="C53"/>
      <c r="D53"/>
      <c r="E53"/>
      <c r="F53"/>
      <c r="G53"/>
      <c r="H53"/>
      <c r="I53"/>
      <c r="J53"/>
      <c r="K53"/>
    </row>
    <row r="54" spans="1:11" x14ac:dyDescent="0.2">
      <c r="A54"/>
      <c r="B54"/>
      <c r="C54"/>
      <c r="D54"/>
      <c r="E54"/>
      <c r="F54"/>
      <c r="G54"/>
      <c r="H54"/>
      <c r="I54"/>
      <c r="J54"/>
      <c r="K54"/>
    </row>
    <row r="55" spans="1:11" x14ac:dyDescent="0.2">
      <c r="A55"/>
      <c r="B55"/>
      <c r="C55"/>
      <c r="D55"/>
      <c r="E55"/>
      <c r="F55"/>
      <c r="G55"/>
      <c r="H55"/>
      <c r="I55"/>
      <c r="J55"/>
      <c r="K55"/>
    </row>
    <row r="56" spans="1:11" x14ac:dyDescent="0.2">
      <c r="A56"/>
      <c r="B56"/>
      <c r="C56"/>
      <c r="D56"/>
      <c r="E56"/>
      <c r="F56"/>
      <c r="G56"/>
      <c r="H56"/>
      <c r="I56"/>
      <c r="J56"/>
      <c r="K56"/>
    </row>
  </sheetData>
  <mergeCells count="9">
    <mergeCell ref="A44:L44"/>
    <mergeCell ref="A46:L47"/>
    <mergeCell ref="A2:L4"/>
    <mergeCell ref="B8:C8"/>
    <mergeCell ref="D8:E8"/>
    <mergeCell ref="F8:G8"/>
    <mergeCell ref="H8:I8"/>
    <mergeCell ref="J8:L8"/>
    <mergeCell ref="A45:L45"/>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92D050"/>
  </sheetPr>
  <dimension ref="A1:O54"/>
  <sheetViews>
    <sheetView topLeftCell="A40" zoomScaleNormal="100" workbookViewId="0">
      <selection activeCell="A46" sqref="A46:L47"/>
    </sheetView>
  </sheetViews>
  <sheetFormatPr defaultRowHeight="12.75" x14ac:dyDescent="0.2"/>
  <cols>
    <col min="1" max="1" width="16.7109375" style="1" customWidth="1"/>
    <col min="2" max="2" width="6" style="1" customWidth="1"/>
    <col min="3" max="3" width="5.28515625" style="1" customWidth="1"/>
    <col min="4" max="4" width="6" style="1" customWidth="1"/>
    <col min="5" max="5" width="5.28515625" style="1" customWidth="1"/>
    <col min="6" max="6" width="6.5703125" style="1" customWidth="1"/>
    <col min="7" max="7" width="5.28515625" style="1" customWidth="1"/>
    <col min="8" max="8" width="6" style="1" customWidth="1"/>
    <col min="9" max="9" width="5.28515625" style="1" customWidth="1"/>
    <col min="10" max="10" width="6" style="1" customWidth="1"/>
    <col min="11" max="11" width="5.28515625" style="1" customWidth="1"/>
    <col min="12" max="12" width="6" style="1" bestFit="1" customWidth="1"/>
    <col min="13" max="13" width="5.28515625" style="1" customWidth="1"/>
    <col min="14" max="14" width="4.140625" style="1" customWidth="1"/>
    <col min="15" max="16384" width="9.140625" style="1"/>
  </cols>
  <sheetData>
    <row r="1" spans="1:15" x14ac:dyDescent="0.2">
      <c r="A1" s="2" t="s">
        <v>143</v>
      </c>
      <c r="B1" s="2"/>
      <c r="C1" s="2"/>
      <c r="D1" s="2"/>
      <c r="E1" s="2"/>
      <c r="F1" s="2"/>
      <c r="G1" s="2"/>
      <c r="H1" s="2"/>
      <c r="I1" s="2"/>
      <c r="J1" s="2"/>
      <c r="K1" s="2"/>
      <c r="L1" s="2"/>
      <c r="M1" s="52"/>
    </row>
    <row r="2" spans="1:15" ht="12.75" customHeight="1" x14ac:dyDescent="0.2">
      <c r="A2" s="249" t="s">
        <v>144</v>
      </c>
      <c r="B2" s="249"/>
      <c r="C2" s="249"/>
      <c r="D2" s="249"/>
      <c r="E2" s="249"/>
      <c r="F2" s="249"/>
      <c r="G2" s="249"/>
      <c r="H2" s="249"/>
      <c r="I2" s="249"/>
      <c r="J2" s="249"/>
      <c r="K2" s="249"/>
      <c r="L2" s="249"/>
      <c r="M2" s="249"/>
      <c r="N2" s="3"/>
      <c r="O2" s="3"/>
    </row>
    <row r="3" spans="1:15" x14ac:dyDescent="0.2">
      <c r="A3" s="249"/>
      <c r="B3" s="249"/>
      <c r="C3" s="249"/>
      <c r="D3" s="249"/>
      <c r="E3" s="249"/>
      <c r="F3" s="249"/>
      <c r="G3" s="249"/>
      <c r="H3" s="249"/>
      <c r="I3" s="249"/>
      <c r="J3" s="249"/>
      <c r="K3" s="249"/>
      <c r="L3" s="249"/>
      <c r="M3" s="249"/>
      <c r="N3" s="3"/>
      <c r="O3" s="3"/>
    </row>
    <row r="4" spans="1:15" x14ac:dyDescent="0.2">
      <c r="A4" s="249"/>
      <c r="B4" s="249"/>
      <c r="C4" s="249"/>
      <c r="D4" s="249"/>
      <c r="E4" s="249"/>
      <c r="F4" s="249"/>
      <c r="G4" s="249"/>
      <c r="H4" s="249"/>
      <c r="I4" s="249"/>
      <c r="J4" s="249"/>
      <c r="K4" s="249"/>
      <c r="L4" s="249"/>
      <c r="M4" s="249"/>
      <c r="N4" s="3"/>
      <c r="O4" s="3"/>
    </row>
    <row r="5" spans="1:15" x14ac:dyDescent="0.2">
      <c r="A5" s="30"/>
      <c r="B5" s="30"/>
      <c r="C5" s="30"/>
      <c r="D5" s="30"/>
      <c r="E5" s="30"/>
      <c r="F5" s="30"/>
      <c r="G5" s="30"/>
      <c r="H5" s="30"/>
      <c r="I5" s="30"/>
      <c r="J5" s="30"/>
      <c r="K5" s="30"/>
      <c r="L5" s="30"/>
      <c r="M5" s="30"/>
      <c r="N5" s="30"/>
      <c r="O5" s="30"/>
    </row>
    <row r="6" spans="1:15" ht="15" x14ac:dyDescent="0.25">
      <c r="C6" s="5"/>
      <c r="D6" s="51"/>
      <c r="E6" s="51"/>
      <c r="F6" s="51"/>
      <c r="G6" s="51"/>
      <c r="H6" s="51"/>
      <c r="I6" s="51"/>
      <c r="J6" s="51"/>
      <c r="K6" s="51"/>
      <c r="L6" s="51"/>
    </row>
    <row r="7" spans="1:15" ht="15" x14ac:dyDescent="0.25">
      <c r="A7" s="5"/>
      <c r="B7" s="5"/>
      <c r="C7" s="5"/>
      <c r="D7" s="51"/>
      <c r="E7" s="51"/>
      <c r="F7" s="51"/>
      <c r="G7" s="51"/>
      <c r="H7" s="51"/>
      <c r="I7" s="51"/>
      <c r="J7" s="51"/>
      <c r="K7" s="51"/>
      <c r="L7" s="51"/>
    </row>
    <row r="8" spans="1:15" ht="57" customHeight="1" x14ac:dyDescent="0.2">
      <c r="A8"/>
      <c r="B8" s="295" t="s">
        <v>138</v>
      </c>
      <c r="C8" s="294"/>
      <c r="D8" s="295" t="s">
        <v>139</v>
      </c>
      <c r="E8" s="294"/>
      <c r="F8" s="295" t="s">
        <v>140</v>
      </c>
      <c r="G8" s="294"/>
      <c r="H8" s="295" t="s">
        <v>141</v>
      </c>
      <c r="I8" s="294"/>
      <c r="J8" s="295" t="s">
        <v>145</v>
      </c>
      <c r="K8" s="293"/>
      <c r="L8" s="294"/>
      <c r="M8"/>
    </row>
    <row r="9" spans="1:15" s="11" customFormat="1" ht="20.25" customHeight="1" x14ac:dyDescent="0.2">
      <c r="A9" s="8"/>
      <c r="B9" s="9" t="s">
        <v>131</v>
      </c>
      <c r="C9" s="10" t="s">
        <v>67</v>
      </c>
      <c r="D9" s="9" t="s">
        <v>131</v>
      </c>
      <c r="E9" s="10" t="s">
        <v>67</v>
      </c>
      <c r="F9" s="9" t="s">
        <v>131</v>
      </c>
      <c r="G9" s="10" t="s">
        <v>67</v>
      </c>
      <c r="H9" s="9" t="s">
        <v>131</v>
      </c>
      <c r="I9" s="10" t="s">
        <v>67</v>
      </c>
      <c r="J9" s="140" t="s">
        <v>132</v>
      </c>
      <c r="K9" s="56" t="s">
        <v>67</v>
      </c>
      <c r="L9" s="10" t="s">
        <v>15</v>
      </c>
      <c r="M9"/>
    </row>
    <row r="10" spans="1:15" x14ac:dyDescent="0.2">
      <c r="A10" s="127" t="s">
        <v>16</v>
      </c>
      <c r="B10" s="36"/>
      <c r="C10" s="36"/>
      <c r="D10" s="36"/>
      <c r="E10" s="36"/>
      <c r="F10" s="36"/>
      <c r="G10" s="36"/>
      <c r="H10" s="36"/>
      <c r="I10" s="36"/>
      <c r="J10" s="36"/>
      <c r="K10" s="70"/>
      <c r="L10" s="151"/>
      <c r="M10"/>
    </row>
    <row r="11" spans="1:15" x14ac:dyDescent="0.2">
      <c r="A11" s="128" t="s">
        <v>17</v>
      </c>
      <c r="L11" s="142"/>
    </row>
    <row r="12" spans="1:15" x14ac:dyDescent="0.2">
      <c r="A12" s="129" t="s">
        <v>18</v>
      </c>
      <c r="B12" s="54">
        <v>271.26942127179302</v>
      </c>
      <c r="C12" s="53">
        <v>1.12015626446761</v>
      </c>
      <c r="D12" s="54">
        <v>265.21064970605602</v>
      </c>
      <c r="E12" s="53">
        <v>4.9815714189850704</v>
      </c>
      <c r="F12" s="54">
        <v>273.63393498664101</v>
      </c>
      <c r="G12" s="53">
        <v>2.4572950229909498</v>
      </c>
      <c r="H12" s="54">
        <v>244.62071494048001</v>
      </c>
      <c r="I12" s="53">
        <v>2.3927779071650299</v>
      </c>
      <c r="J12" s="54">
        <f t="shared" ref="J12:J22" si="0">B12-H12</f>
        <v>26.648706331313008</v>
      </c>
      <c r="K12" s="143">
        <v>2.7848265667836598</v>
      </c>
      <c r="L12" s="144">
        <f t="shared" ref="L12:L22" si="1">TDIST(ABS(J12)/K12,10000,2)</f>
        <v>1.3323006964597513E-21</v>
      </c>
    </row>
    <row r="13" spans="1:15" ht="12.75" customHeight="1" x14ac:dyDescent="0.2">
      <c r="A13" s="129" t="s">
        <v>19</v>
      </c>
      <c r="B13" s="54">
        <v>280.991248590559</v>
      </c>
      <c r="C13" s="53">
        <v>0.91789305422339995</v>
      </c>
      <c r="D13" s="54">
        <v>251.10777193300899</v>
      </c>
      <c r="E13" s="53">
        <v>5.2248842175516401</v>
      </c>
      <c r="F13" s="54">
        <v>283.49968446335401</v>
      </c>
      <c r="G13" s="53">
        <v>4.7105570821996299</v>
      </c>
      <c r="H13" s="54">
        <v>236.06351986015699</v>
      </c>
      <c r="I13" s="53">
        <v>2.6520130592008799</v>
      </c>
      <c r="J13" s="54">
        <f t="shared" si="0"/>
        <v>44.927728730402009</v>
      </c>
      <c r="K13" s="53">
        <v>2.8410804708245498</v>
      </c>
      <c r="L13" s="144">
        <f t="shared" si="1"/>
        <v>1.1812822965502501E-55</v>
      </c>
    </row>
    <row r="14" spans="1:15" x14ac:dyDescent="0.2">
      <c r="A14" s="129" t="s">
        <v>20</v>
      </c>
      <c r="B14" s="54">
        <v>270.87572460762999</v>
      </c>
      <c r="C14" s="53">
        <v>0.81877335925828199</v>
      </c>
      <c r="D14" s="54">
        <v>269.290954157361</v>
      </c>
      <c r="E14" s="53">
        <v>2.6062636968919</v>
      </c>
      <c r="F14" s="54">
        <v>261.39905856095999</v>
      </c>
      <c r="G14" s="53">
        <v>2.4629498421006999</v>
      </c>
      <c r="H14" s="54">
        <v>244.817125915487</v>
      </c>
      <c r="I14" s="53">
        <v>1.85959688857897</v>
      </c>
      <c r="J14" s="54">
        <f t="shared" si="0"/>
        <v>26.058598692142994</v>
      </c>
      <c r="K14" s="53">
        <v>2.07626874225077</v>
      </c>
      <c r="L14" s="144">
        <f t="shared" si="1"/>
        <v>7.3378127423884865E-36</v>
      </c>
    </row>
    <row r="15" spans="1:15" x14ac:dyDescent="0.2">
      <c r="A15" s="129" t="s">
        <v>21</v>
      </c>
      <c r="B15" s="54">
        <v>276.21428527706001</v>
      </c>
      <c r="C15" s="53">
        <v>0.92673401528997201</v>
      </c>
      <c r="D15" s="54" t="s">
        <v>30</v>
      </c>
      <c r="E15" s="53" t="s">
        <v>30</v>
      </c>
      <c r="F15" s="54">
        <v>257.052024022566</v>
      </c>
      <c r="G15" s="53">
        <v>10.590642581078599</v>
      </c>
      <c r="H15" s="54">
        <v>267.774727347436</v>
      </c>
      <c r="I15" s="53">
        <v>8.7660506303643899</v>
      </c>
      <c r="J15" s="54">
        <f t="shared" si="0"/>
        <v>8.4395579296240157</v>
      </c>
      <c r="K15" s="53">
        <v>8.9018584838626307</v>
      </c>
      <c r="L15" s="144">
        <f t="shared" si="1"/>
        <v>0.34311827553354246</v>
      </c>
    </row>
    <row r="16" spans="1:15" x14ac:dyDescent="0.2">
      <c r="A16" s="129" t="s">
        <v>22</v>
      </c>
      <c r="B16" s="54">
        <v>282.809648965664</v>
      </c>
      <c r="C16" s="53">
        <v>0.77507918627302896</v>
      </c>
      <c r="D16" s="54">
        <v>271.45280575784398</v>
      </c>
      <c r="E16" s="53">
        <v>9.5122184023596308</v>
      </c>
      <c r="F16" s="54">
        <v>276.121608431921</v>
      </c>
      <c r="G16" s="53">
        <v>5.7041277642451496</v>
      </c>
      <c r="H16" s="54">
        <v>240.435603366061</v>
      </c>
      <c r="I16" s="53">
        <v>2.3121694456387201</v>
      </c>
      <c r="J16" s="54">
        <f t="shared" si="0"/>
        <v>42.374045599602994</v>
      </c>
      <c r="K16" s="53">
        <v>2.4312496005975999</v>
      </c>
      <c r="L16" s="144">
        <f t="shared" si="1"/>
        <v>4.848045056727368E-67</v>
      </c>
    </row>
    <row r="17" spans="1:12" x14ac:dyDescent="0.2">
      <c r="A17" s="129" t="s">
        <v>23</v>
      </c>
      <c r="B17" s="54">
        <v>275.39501909306301</v>
      </c>
      <c r="C17" s="53">
        <v>0.54591481331805103</v>
      </c>
      <c r="D17" s="54">
        <v>269.89266967969201</v>
      </c>
      <c r="E17" s="53">
        <v>4.8042145308872</v>
      </c>
      <c r="F17" s="54">
        <v>259.99596121305302</v>
      </c>
      <c r="G17" s="53">
        <v>1.6205044991386699</v>
      </c>
      <c r="H17" s="54">
        <v>259.22566642680101</v>
      </c>
      <c r="I17" s="53">
        <v>5.1760101329354704</v>
      </c>
      <c r="J17" s="54">
        <f t="shared" si="0"/>
        <v>16.169352666262</v>
      </c>
      <c r="K17" s="53">
        <v>5.1162350926075399</v>
      </c>
      <c r="L17" s="144">
        <f t="shared" si="1"/>
        <v>1.5802224583192661E-3</v>
      </c>
    </row>
    <row r="18" spans="1:12" x14ac:dyDescent="0.2">
      <c r="A18" s="129" t="s">
        <v>24</v>
      </c>
      <c r="B18" s="54">
        <v>285.79014413597997</v>
      </c>
      <c r="C18" s="53">
        <v>0.71901347756754297</v>
      </c>
      <c r="D18" s="54">
        <v>258.00727923791601</v>
      </c>
      <c r="E18" s="53">
        <v>7.4323467781324997</v>
      </c>
      <c r="F18" s="54">
        <v>294.94138098402101</v>
      </c>
      <c r="G18" s="53">
        <v>6.0664136316669897</v>
      </c>
      <c r="H18" s="54">
        <v>239.36327073434799</v>
      </c>
      <c r="I18" s="53">
        <v>8.3728532531816402</v>
      </c>
      <c r="J18" s="54">
        <f t="shared" si="0"/>
        <v>46.42687340163198</v>
      </c>
      <c r="K18" s="53">
        <v>8.2559551313454307</v>
      </c>
      <c r="L18" s="144">
        <f t="shared" si="1"/>
        <v>1.922192892265881E-8</v>
      </c>
    </row>
    <row r="19" spans="1:12" x14ac:dyDescent="0.2">
      <c r="A19" s="129" t="s">
        <v>25</v>
      </c>
      <c r="B19" s="54">
        <v>260.258671719782</v>
      </c>
      <c r="C19" s="53">
        <v>0.69114824179029699</v>
      </c>
      <c r="D19" s="54">
        <v>243.92832251650401</v>
      </c>
      <c r="E19" s="53">
        <v>4.3423900883831097</v>
      </c>
      <c r="F19" s="54">
        <v>230.58119406089401</v>
      </c>
      <c r="G19" s="53">
        <v>3.2981622749081301</v>
      </c>
      <c r="H19" s="54">
        <v>204.72640750056499</v>
      </c>
      <c r="I19" s="53">
        <v>3.1536052357458302</v>
      </c>
      <c r="J19" s="54">
        <f t="shared" si="0"/>
        <v>55.532264219217012</v>
      </c>
      <c r="K19" s="53">
        <v>3.3852620517079299</v>
      </c>
      <c r="L19" s="144">
        <f t="shared" si="1"/>
        <v>1.0720465928450656E-59</v>
      </c>
    </row>
    <row r="20" spans="1:12" x14ac:dyDescent="0.2">
      <c r="A20" s="129" t="s">
        <v>26</v>
      </c>
      <c r="B20" s="54">
        <v>277.48555064038601</v>
      </c>
      <c r="C20" s="53">
        <v>1.0593030720386101</v>
      </c>
      <c r="D20" s="54">
        <v>250.43495697840899</v>
      </c>
      <c r="E20" s="53">
        <v>7.2530654306011204</v>
      </c>
      <c r="F20" s="54">
        <v>261.32007434134198</v>
      </c>
      <c r="G20" s="53">
        <v>5.3006673683122001</v>
      </c>
      <c r="H20" s="54">
        <v>232.824810353912</v>
      </c>
      <c r="I20" s="53">
        <v>2.98061160246387</v>
      </c>
      <c r="J20" s="54">
        <f t="shared" si="0"/>
        <v>44.66074028647401</v>
      </c>
      <c r="K20" s="53">
        <v>3.0960138663254799</v>
      </c>
      <c r="L20" s="144">
        <f t="shared" si="1"/>
        <v>1.0550942105301995E-46</v>
      </c>
    </row>
    <row r="21" spans="1:12" x14ac:dyDescent="0.2">
      <c r="A21" s="129" t="s">
        <v>27</v>
      </c>
      <c r="B21" s="54">
        <v>255.40308856732099</v>
      </c>
      <c r="C21" s="53">
        <v>1.1431241491578601</v>
      </c>
      <c r="D21" s="54">
        <v>258.59049347969699</v>
      </c>
      <c r="E21" s="53">
        <v>10.4793172434307</v>
      </c>
      <c r="F21" s="54">
        <v>264.89858121413403</v>
      </c>
      <c r="G21" s="53">
        <v>2.7008760911719998</v>
      </c>
      <c r="H21" s="54">
        <v>245.71410609882</v>
      </c>
      <c r="I21" s="53">
        <v>3.4514052941557001</v>
      </c>
      <c r="J21" s="54">
        <f t="shared" si="0"/>
        <v>9.6889824685009955</v>
      </c>
      <c r="K21" s="53">
        <v>3.5633684712594502</v>
      </c>
      <c r="L21" s="144">
        <f t="shared" si="1"/>
        <v>6.5582382517958933E-3</v>
      </c>
    </row>
    <row r="22" spans="1:12" x14ac:dyDescent="0.2">
      <c r="A22" s="129" t="s">
        <v>28</v>
      </c>
      <c r="B22" s="54">
        <v>248.956813860995</v>
      </c>
      <c r="C22" s="53">
        <v>1.1109729672347</v>
      </c>
      <c r="D22" s="54">
        <v>238.85359826938</v>
      </c>
      <c r="E22" s="53">
        <v>7.8241154522173701</v>
      </c>
      <c r="F22" s="54">
        <v>250.275490990755</v>
      </c>
      <c r="G22" s="53">
        <v>6.6191774020184697</v>
      </c>
      <c r="H22" s="54">
        <v>226.468313226958</v>
      </c>
      <c r="I22" s="53">
        <v>4.1786365124993603</v>
      </c>
      <c r="J22" s="54">
        <f t="shared" si="0"/>
        <v>22.488500634036996</v>
      </c>
      <c r="K22" s="53">
        <v>4.3636025278010502</v>
      </c>
      <c r="L22" s="144">
        <f t="shared" si="1"/>
        <v>2.6033535117418125E-7</v>
      </c>
    </row>
    <row r="23" spans="1:12" x14ac:dyDescent="0.2">
      <c r="A23" s="129" t="s">
        <v>29</v>
      </c>
      <c r="B23" s="54">
        <v>288.25896265156899</v>
      </c>
      <c r="C23" s="53">
        <v>0.73320680697922502</v>
      </c>
      <c r="D23" s="54" t="s">
        <v>30</v>
      </c>
      <c r="E23" s="53" t="s">
        <v>30</v>
      </c>
      <c r="F23" s="54" t="s">
        <v>30</v>
      </c>
      <c r="G23" s="53" t="s">
        <v>30</v>
      </c>
      <c r="H23" s="54" t="s">
        <v>30</v>
      </c>
      <c r="I23" s="53" t="s">
        <v>30</v>
      </c>
      <c r="J23" s="54" t="s">
        <v>30</v>
      </c>
      <c r="K23" s="54" t="s">
        <v>30</v>
      </c>
      <c r="L23" s="55" t="s">
        <v>30</v>
      </c>
    </row>
    <row r="24" spans="1:12" x14ac:dyDescent="0.2">
      <c r="A24" s="129" t="s">
        <v>31</v>
      </c>
      <c r="B24" s="54">
        <v>263.976001488142</v>
      </c>
      <c r="C24" s="53">
        <v>0.69992829428112702</v>
      </c>
      <c r="D24" s="54">
        <v>251.28356222266399</v>
      </c>
      <c r="E24" s="53">
        <v>10.7746440498009</v>
      </c>
      <c r="F24" s="54">
        <v>233.728514810109</v>
      </c>
      <c r="G24" s="53">
        <v>10.0667135119627</v>
      </c>
      <c r="H24" s="54">
        <v>227.84838607759499</v>
      </c>
      <c r="I24" s="53">
        <v>11.0527036012015</v>
      </c>
      <c r="J24" s="54">
        <f>B24-H24</f>
        <v>36.127615410547008</v>
      </c>
      <c r="K24" s="53">
        <v>11.0878008776694</v>
      </c>
      <c r="L24" s="144">
        <f>TDIST(ABS(J24)/K24,10000,2)</f>
        <v>1.1244763544044824E-3</v>
      </c>
    </row>
    <row r="25" spans="1:12" x14ac:dyDescent="0.2">
      <c r="A25" s="129" t="s">
        <v>32</v>
      </c>
      <c r="B25" s="54">
        <v>286.81103630225903</v>
      </c>
      <c r="C25" s="53">
        <v>0.75298723515307997</v>
      </c>
      <c r="D25" s="54">
        <v>254.81104256125201</v>
      </c>
      <c r="E25" s="53">
        <v>9.5698577989688598</v>
      </c>
      <c r="F25" s="54">
        <v>260.44510346703601</v>
      </c>
      <c r="G25" s="53">
        <v>6.1693079063656002</v>
      </c>
      <c r="H25" s="54">
        <v>231.885099395173</v>
      </c>
      <c r="I25" s="53">
        <v>3.8184880038217299</v>
      </c>
      <c r="J25" s="54">
        <f>B25-H25</f>
        <v>54.925936907086026</v>
      </c>
      <c r="K25" s="53">
        <v>3.9717559545429499</v>
      </c>
      <c r="L25" s="144">
        <f>TDIST(ABS(J25)/K25,10000,2)</f>
        <v>4.2346627485952579E-43</v>
      </c>
    </row>
    <row r="26" spans="1:12" x14ac:dyDescent="0.2">
      <c r="A26" s="129" t="s">
        <v>33</v>
      </c>
      <c r="B26" s="54">
        <v>285.12583501592002</v>
      </c>
      <c r="C26" s="53">
        <v>0.75002199729400199</v>
      </c>
      <c r="D26" s="54">
        <v>245.315557297233</v>
      </c>
      <c r="E26" s="53">
        <v>8.7272980023903699</v>
      </c>
      <c r="F26" s="54">
        <v>282.85513739683103</v>
      </c>
      <c r="G26" s="53">
        <v>7.7394918786617799</v>
      </c>
      <c r="H26" s="54">
        <v>234.30894390000699</v>
      </c>
      <c r="I26" s="53">
        <v>3.3561746120781399</v>
      </c>
      <c r="J26" s="54">
        <f>B26-H26</f>
        <v>50.816891115913023</v>
      </c>
      <c r="K26" s="53">
        <v>3.4904811576833699</v>
      </c>
      <c r="L26" s="144">
        <f>TDIST(ABS(J26)/K26,10000,2)</f>
        <v>1.5728037062121011E-47</v>
      </c>
    </row>
    <row r="27" spans="1:12" x14ac:dyDescent="0.2">
      <c r="A27" s="129" t="s">
        <v>34</v>
      </c>
      <c r="B27" s="54">
        <v>259.925496962789</v>
      </c>
      <c r="C27" s="53">
        <v>0.82418170100198296</v>
      </c>
      <c r="D27" s="54">
        <v>255.772211517578</v>
      </c>
      <c r="E27" s="53">
        <v>8.1859742047903197</v>
      </c>
      <c r="F27" s="54" t="s">
        <v>30</v>
      </c>
      <c r="G27" s="53" t="s">
        <v>30</v>
      </c>
      <c r="H27" s="54" t="s">
        <v>30</v>
      </c>
      <c r="I27" s="53" t="s">
        <v>30</v>
      </c>
      <c r="J27" s="54" t="s">
        <v>30</v>
      </c>
      <c r="K27" s="53" t="s">
        <v>30</v>
      </c>
      <c r="L27" s="55" t="s">
        <v>30</v>
      </c>
    </row>
    <row r="28" spans="1:12" x14ac:dyDescent="0.2">
      <c r="A28" s="129" t="s">
        <v>35</v>
      </c>
      <c r="B28" s="54">
        <v>277.64043094880799</v>
      </c>
      <c r="C28" s="53">
        <v>0.82834529575968696</v>
      </c>
      <c r="D28" s="54">
        <v>247.54480402429701</v>
      </c>
      <c r="E28" s="53">
        <v>3.8260079333795298</v>
      </c>
      <c r="F28" s="54">
        <v>263.353937150391</v>
      </c>
      <c r="G28" s="53">
        <v>7.0200665741034598</v>
      </c>
      <c r="H28" s="54">
        <v>271.802159760297</v>
      </c>
      <c r="I28" s="53">
        <v>7.1899315532774004</v>
      </c>
      <c r="J28" s="54">
        <f>B28-H28</f>
        <v>5.838271188510987</v>
      </c>
      <c r="K28" s="53">
        <v>7.2695686250684597</v>
      </c>
      <c r="L28" s="144">
        <f>TDIST(ABS(J28)/K28,10000,2)</f>
        <v>0.42192961546643204</v>
      </c>
    </row>
    <row r="29" spans="1:12" x14ac:dyDescent="0.2">
      <c r="A29" s="129" t="s">
        <v>36</v>
      </c>
      <c r="B29" s="54">
        <v>248.78543661143399</v>
      </c>
      <c r="C29" s="53">
        <v>0.64307184888299695</v>
      </c>
      <c r="D29" s="54">
        <v>247.37950964920901</v>
      </c>
      <c r="E29" s="53">
        <v>4.6052883533385902</v>
      </c>
      <c r="F29" s="54">
        <v>234.77208382373601</v>
      </c>
      <c r="G29" s="53">
        <v>2.71060627011662</v>
      </c>
      <c r="H29" s="54">
        <v>214.30448669289899</v>
      </c>
      <c r="I29" s="53">
        <v>4.1267922533069203</v>
      </c>
      <c r="J29" s="54">
        <f>B29-H29</f>
        <v>34.480949918535003</v>
      </c>
      <c r="K29" s="53">
        <v>4.3292478658806903</v>
      </c>
      <c r="L29" s="144">
        <f>TDIST(ABS(J29)/K29,10000,2)</f>
        <v>1.8372468253424885E-15</v>
      </c>
    </row>
    <row r="30" spans="1:12" x14ac:dyDescent="0.2">
      <c r="A30" s="129" t="s">
        <v>37</v>
      </c>
      <c r="B30" s="54">
        <v>289.34597948796198</v>
      </c>
      <c r="C30" s="53">
        <v>0.94821152519446095</v>
      </c>
      <c r="D30" s="54">
        <v>275.26245852020799</v>
      </c>
      <c r="E30" s="53">
        <v>6.3757933555590798</v>
      </c>
      <c r="F30" s="54">
        <v>271.708355758317</v>
      </c>
      <c r="G30" s="53">
        <v>5.4290891504557504</v>
      </c>
      <c r="H30" s="54">
        <v>227.57737520729901</v>
      </c>
      <c r="I30" s="53">
        <v>2.1986636906717099</v>
      </c>
      <c r="J30" s="54">
        <f>B30-H30</f>
        <v>61.76860428066297</v>
      </c>
      <c r="K30" s="53">
        <v>2.4111932948636601</v>
      </c>
      <c r="L30" s="144">
        <f>TDIST(ABS(J30)/K30,10000,2)</f>
        <v>3.046871442029069E-140</v>
      </c>
    </row>
    <row r="31" spans="1:12" x14ac:dyDescent="0.2">
      <c r="A31" s="129" t="s">
        <v>38</v>
      </c>
      <c r="B31" s="54">
        <v>258.02610294534003</v>
      </c>
      <c r="C31" s="53">
        <v>1.3639012468701699</v>
      </c>
      <c r="D31" s="54">
        <v>246.51476274027101</v>
      </c>
      <c r="E31" s="53">
        <v>5.5162451626470101</v>
      </c>
      <c r="F31" s="54">
        <v>249.97294500212001</v>
      </c>
      <c r="G31" s="53">
        <v>5.3218104507055104</v>
      </c>
      <c r="H31" s="54">
        <v>218.119807196153</v>
      </c>
      <c r="I31" s="53">
        <v>4.64160077973483</v>
      </c>
      <c r="J31" s="54">
        <f>B31-H31</f>
        <v>39.906295749187024</v>
      </c>
      <c r="K31" s="53">
        <v>5.1141824953514403</v>
      </c>
      <c r="L31" s="144">
        <f>TDIST(ABS(J31)/K31,10000,2)</f>
        <v>6.6464592311862516E-15</v>
      </c>
    </row>
    <row r="32" spans="1:12" x14ac:dyDescent="0.2">
      <c r="A32" s="129"/>
      <c r="L32" s="145"/>
    </row>
    <row r="33" spans="1:14" x14ac:dyDescent="0.2">
      <c r="A33" s="128" t="s">
        <v>39</v>
      </c>
      <c r="L33" s="145"/>
    </row>
    <row r="34" spans="1:14" x14ac:dyDescent="0.2">
      <c r="A34" s="129" t="s">
        <v>40</v>
      </c>
      <c r="B34" s="54">
        <v>283.18016678591601</v>
      </c>
      <c r="C34" s="53">
        <v>0.83637707804810302</v>
      </c>
      <c r="D34" s="54">
        <v>279.39220877576702</v>
      </c>
      <c r="E34" s="53">
        <v>4.5792357428255697</v>
      </c>
      <c r="F34" s="54">
        <v>285.19606410010198</v>
      </c>
      <c r="G34" s="53">
        <v>4.5523079520807102</v>
      </c>
      <c r="H34" s="54">
        <v>226.68020720757499</v>
      </c>
      <c r="I34" s="53">
        <v>4.4665738722570003</v>
      </c>
      <c r="J34" s="54">
        <f>B34-H34</f>
        <v>56.49995957834102</v>
      </c>
      <c r="K34" s="53">
        <v>4.47360782656175</v>
      </c>
      <c r="L34" s="144">
        <f>TDIST(ABS(J34)/K34,10000,2)</f>
        <v>2.7420124804542523E-36</v>
      </c>
    </row>
    <row r="35" spans="1:14" x14ac:dyDescent="0.2">
      <c r="A35" s="129" t="s">
        <v>41</v>
      </c>
      <c r="B35" s="54">
        <v>266.39441028786399</v>
      </c>
      <c r="C35" s="53">
        <v>1.0471625936064199</v>
      </c>
      <c r="D35" s="54">
        <v>249.86668933805399</v>
      </c>
      <c r="E35" s="53">
        <v>8.2271247731731094</v>
      </c>
      <c r="F35" s="54">
        <v>251.030393851837</v>
      </c>
      <c r="G35" s="53">
        <v>4.9436020498821902</v>
      </c>
      <c r="H35" s="54">
        <v>229.73651246206401</v>
      </c>
      <c r="I35" s="53">
        <v>4.6782375053832297</v>
      </c>
      <c r="J35" s="54">
        <f>B35-H35</f>
        <v>36.657897825799978</v>
      </c>
      <c r="K35" s="53">
        <v>4.8370942045829404</v>
      </c>
      <c r="L35" s="144">
        <f>TDIST(ABS(J35)/K35,10000,2)</f>
        <v>3.8059565678392036E-14</v>
      </c>
    </row>
    <row r="36" spans="1:14" x14ac:dyDescent="0.2">
      <c r="A36" s="129" t="s">
        <v>42</v>
      </c>
      <c r="B36" s="54">
        <v>260.58176272520097</v>
      </c>
      <c r="C36" s="53">
        <v>1.82890333864803</v>
      </c>
      <c r="D36" s="53" t="s">
        <v>30</v>
      </c>
      <c r="E36" s="53" t="s">
        <v>30</v>
      </c>
      <c r="F36" s="54">
        <v>258.75786806411401</v>
      </c>
      <c r="G36" s="53">
        <v>4.6685634406046601</v>
      </c>
      <c r="H36" s="54">
        <v>225.621424443932</v>
      </c>
      <c r="I36" s="53">
        <v>8.8052566045617002</v>
      </c>
      <c r="J36" s="54">
        <f>B36-H36</f>
        <v>34.960338281268974</v>
      </c>
      <c r="K36" s="53">
        <v>8.8024647984963096</v>
      </c>
      <c r="L36" s="144">
        <f>TDIST(ABS(J36)/K36,10000,2)</f>
        <v>7.1875900286546551E-5</v>
      </c>
    </row>
    <row r="37" spans="1:14" x14ac:dyDescent="0.2">
      <c r="A37" s="129" t="s">
        <v>43</v>
      </c>
      <c r="B37" s="54">
        <v>266.185530709955</v>
      </c>
      <c r="C37" s="53">
        <v>1.018531915809</v>
      </c>
      <c r="D37" s="54">
        <v>249.53750916073699</v>
      </c>
      <c r="E37" s="53">
        <v>8.0665376226402703</v>
      </c>
      <c r="F37" s="54">
        <v>251.21126506483699</v>
      </c>
      <c r="G37" s="53">
        <v>4.8441880596811302</v>
      </c>
      <c r="H37" s="54">
        <v>229.688395890138</v>
      </c>
      <c r="I37" s="53">
        <v>4.6313778764262903</v>
      </c>
      <c r="J37" s="54">
        <f>B37-H37</f>
        <v>36.497134819817006</v>
      </c>
      <c r="K37" s="53">
        <v>4.7950577485426598</v>
      </c>
      <c r="L37" s="144">
        <f>TDIST(ABS(J37)/K37,10000,2)</f>
        <v>2.9561087108883513E-14</v>
      </c>
    </row>
    <row r="38" spans="1:14" x14ac:dyDescent="0.2">
      <c r="A38" s="135"/>
      <c r="L38" s="145"/>
    </row>
    <row r="39" spans="1:14" x14ac:dyDescent="0.2">
      <c r="A39" s="128" t="s">
        <v>44</v>
      </c>
      <c r="B39" s="64">
        <f>AVERAGE(B12:B19,B20:B31,B34,B37)</f>
        <v>272.39593621092399</v>
      </c>
      <c r="C39" s="143">
        <f>SQRT(SUMSQ(C12:C19,C20:C31,C34,C37)/(COUNT(C12:C19,C20:C31,C34,C37)*COUNT(C12:C19,C20:C31,C34,C37)))</f>
        <v>0.19077544145745792</v>
      </c>
      <c r="D39" s="64">
        <f>AVERAGE(D12:D19,D20:D31,D34,D37)</f>
        <v>256.47915640925419</v>
      </c>
      <c r="E39" s="143">
        <f>SQRT(SUMSQ(E12:E19,E20:E31,E34,E37)/(COUNT(E12:E19,E20:E31,E34,E37)*COUNT(E12:E19,E20:E31,E34,E37)))</f>
        <v>1.5921863911159337</v>
      </c>
      <c r="F39" s="64">
        <f>AVERAGE(F12:F19,F20:F31,F34,F37)</f>
        <v>262.34811999215606</v>
      </c>
      <c r="G39" s="143">
        <f>SQRT(SUMSQ(G12:G19,G20:G31,G34,G37)/(COUNT(G12:G19,G20:G31,G34,G37)*COUNT(G12:G19,G20:G31,G34,G37)))</f>
        <v>1.2907527160243597</v>
      </c>
      <c r="H39" s="64">
        <f>AVERAGE(H12:H19,H20:H31,H34,H37)</f>
        <v>236.21245635490806</v>
      </c>
      <c r="I39" s="143">
        <f>SQRT(SUMSQ(I12:I19,I20:I31,I34,I37)/(COUNT(I12:I19,I20:I31,I34,I37)*COUNT(I12:I19,I20:I31,I34,I37)))</f>
        <v>1.1489296381769538</v>
      </c>
      <c r="J39" s="64">
        <f>B39-H39</f>
        <v>36.183479856015936</v>
      </c>
      <c r="K39" s="143">
        <f>SQRT(SUMSQ(K12:K19,K20:K31,K34,K37)/(COUNT(K12:K19,K20:K31,K34,K37)*COUNT(K12:K19,K20:K31,K34,K37)))</f>
        <v>1.1724692285261697</v>
      </c>
      <c r="L39" s="144">
        <f>TDIST(ABS(J39)/K39,100000,2)</f>
        <v>3.823805060252522E-208</v>
      </c>
    </row>
    <row r="40" spans="1:14" x14ac:dyDescent="0.2">
      <c r="A40" s="137"/>
      <c r="B40" s="120"/>
      <c r="C40" s="120"/>
      <c r="D40" s="120"/>
      <c r="E40" s="120"/>
      <c r="F40" s="120"/>
      <c r="G40" s="120"/>
      <c r="H40" s="120"/>
      <c r="I40" s="120"/>
      <c r="J40" s="120"/>
      <c r="K40" s="120"/>
      <c r="L40" s="147"/>
      <c r="M40" s="6"/>
      <c r="N40" s="6"/>
    </row>
    <row r="41" spans="1:14" x14ac:dyDescent="0.2">
      <c r="A41" s="138" t="s">
        <v>45</v>
      </c>
      <c r="B41" s="6"/>
      <c r="C41" s="6"/>
      <c r="D41" s="6"/>
      <c r="E41" s="6"/>
      <c r="F41" s="6"/>
      <c r="G41" s="6"/>
      <c r="H41" s="6"/>
      <c r="I41" s="6"/>
      <c r="J41" s="6"/>
      <c r="K41" s="6"/>
      <c r="L41" s="145"/>
      <c r="M41" s="6"/>
      <c r="N41" s="6"/>
    </row>
    <row r="42" spans="1:14" ht="12.75" customHeight="1" x14ac:dyDescent="0.2">
      <c r="A42" s="129" t="s">
        <v>68</v>
      </c>
      <c r="B42" s="64">
        <v>265.10360203072702</v>
      </c>
      <c r="C42" s="143">
        <v>0.83827362804529604</v>
      </c>
      <c r="D42" s="143" t="s">
        <v>30</v>
      </c>
      <c r="E42" s="143" t="s">
        <v>30</v>
      </c>
      <c r="F42" s="64">
        <v>269.47443547455202</v>
      </c>
      <c r="G42" s="143">
        <v>3.5163141096209101</v>
      </c>
      <c r="H42" s="64">
        <v>252.800951243702</v>
      </c>
      <c r="I42" s="143">
        <v>5.1699871720885398</v>
      </c>
      <c r="J42" s="64">
        <f>B42-H42</f>
        <v>12.302650787025016</v>
      </c>
      <c r="K42" s="143">
        <v>5.2452243435836703</v>
      </c>
      <c r="L42" s="144">
        <f>TDIST(ABS(J42)/K42,10000,2)</f>
        <v>1.9021236338146508E-2</v>
      </c>
      <c r="M42" s="6"/>
      <c r="N42" s="6"/>
    </row>
    <row r="43" spans="1:14" ht="12.75" customHeight="1" x14ac:dyDescent="0.2">
      <c r="A43" s="26" t="s">
        <v>316</v>
      </c>
      <c r="B43" s="22" t="s">
        <v>76</v>
      </c>
      <c r="C43" s="45" t="s">
        <v>76</v>
      </c>
      <c r="D43" s="22" t="s">
        <v>76</v>
      </c>
      <c r="E43" s="45" t="s">
        <v>76</v>
      </c>
      <c r="F43" s="22" t="s">
        <v>76</v>
      </c>
      <c r="G43" s="45" t="s">
        <v>76</v>
      </c>
      <c r="H43" s="22" t="s">
        <v>76</v>
      </c>
      <c r="I43" s="45" t="s">
        <v>76</v>
      </c>
      <c r="J43" s="22" t="s">
        <v>76</v>
      </c>
      <c r="K43" s="45" t="s">
        <v>76</v>
      </c>
      <c r="L43" s="146" t="s">
        <v>76</v>
      </c>
      <c r="M43" s="6"/>
      <c r="N43" s="6"/>
    </row>
    <row r="44" spans="1:14" ht="106.5" customHeight="1" x14ac:dyDescent="0.2">
      <c r="A44" s="252" t="s">
        <v>47</v>
      </c>
      <c r="B44" s="252"/>
      <c r="C44" s="252"/>
      <c r="D44" s="252"/>
      <c r="E44" s="252"/>
      <c r="F44" s="252"/>
      <c r="G44" s="252"/>
      <c r="H44" s="252"/>
      <c r="I44" s="252"/>
      <c r="J44" s="252"/>
      <c r="K44" s="252"/>
      <c r="L44" s="252"/>
    </row>
    <row r="45" spans="1:14" ht="58.5" customHeight="1" x14ac:dyDescent="0.2">
      <c r="A45" s="252" t="s">
        <v>317</v>
      </c>
      <c r="B45" s="252"/>
      <c r="C45" s="252"/>
      <c r="D45" s="252"/>
      <c r="E45" s="252"/>
      <c r="F45" s="252"/>
      <c r="G45" s="252"/>
      <c r="H45" s="252"/>
      <c r="I45" s="252"/>
      <c r="J45" s="252"/>
      <c r="K45" s="252"/>
      <c r="L45" s="252"/>
      <c r="M45"/>
    </row>
    <row r="46" spans="1:14" x14ac:dyDescent="0.2">
      <c r="A46" s="281" t="s">
        <v>323</v>
      </c>
      <c r="B46" s="281"/>
      <c r="C46" s="281"/>
      <c r="D46" s="281"/>
      <c r="E46" s="281"/>
      <c r="F46" s="281"/>
      <c r="G46" s="281"/>
      <c r="H46" s="281"/>
      <c r="I46" s="281"/>
      <c r="J46" s="281"/>
      <c r="K46" s="281"/>
      <c r="L46" s="281"/>
    </row>
    <row r="47" spans="1:14" ht="57" customHeight="1" x14ac:dyDescent="0.2">
      <c r="A47" s="281"/>
      <c r="B47" s="281"/>
      <c r="C47" s="281"/>
      <c r="D47" s="281"/>
      <c r="E47" s="281"/>
      <c r="F47" s="281"/>
      <c r="G47" s="281"/>
      <c r="H47" s="281"/>
      <c r="I47" s="281"/>
      <c r="J47" s="281"/>
      <c r="K47" s="281"/>
      <c r="L47" s="281"/>
      <c r="M47"/>
    </row>
    <row r="48" spans="1:14" x14ac:dyDescent="0.2">
      <c r="A48" s="28" t="s">
        <v>48</v>
      </c>
      <c r="J48"/>
      <c r="K48"/>
      <c r="L48"/>
      <c r="M48"/>
    </row>
    <row r="49" spans="1:11" x14ac:dyDescent="0.2">
      <c r="B49" s="29"/>
    </row>
    <row r="51" spans="1:11" x14ac:dyDescent="0.2">
      <c r="A51"/>
      <c r="B51"/>
      <c r="C51"/>
      <c r="D51"/>
      <c r="E51"/>
      <c r="F51"/>
      <c r="G51"/>
      <c r="H51"/>
      <c r="I51"/>
      <c r="J51"/>
      <c r="K51"/>
    </row>
    <row r="52" spans="1:11" x14ac:dyDescent="0.2">
      <c r="A52"/>
      <c r="B52"/>
      <c r="C52"/>
      <c r="D52"/>
      <c r="E52"/>
      <c r="F52"/>
      <c r="G52"/>
      <c r="H52"/>
      <c r="I52"/>
      <c r="J52"/>
      <c r="K52"/>
    </row>
    <row r="53" spans="1:11" x14ac:dyDescent="0.2">
      <c r="A53"/>
      <c r="B53"/>
      <c r="C53"/>
      <c r="D53"/>
      <c r="E53"/>
      <c r="F53"/>
      <c r="G53"/>
      <c r="H53"/>
      <c r="I53"/>
      <c r="J53"/>
      <c r="K53"/>
    </row>
    <row r="54" spans="1:11" x14ac:dyDescent="0.2">
      <c r="A54"/>
      <c r="B54"/>
      <c r="C54"/>
      <c r="D54"/>
      <c r="E54"/>
      <c r="F54"/>
      <c r="G54"/>
      <c r="H54"/>
      <c r="I54"/>
      <c r="J54"/>
      <c r="K54"/>
    </row>
  </sheetData>
  <mergeCells count="9">
    <mergeCell ref="A45:L45"/>
    <mergeCell ref="A44:L44"/>
    <mergeCell ref="A46:L47"/>
    <mergeCell ref="A2:M4"/>
    <mergeCell ref="B8:C8"/>
    <mergeCell ref="D8:E8"/>
    <mergeCell ref="F8:G8"/>
    <mergeCell ref="H8:I8"/>
    <mergeCell ref="J8:L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M53"/>
  <sheetViews>
    <sheetView zoomScaleNormal="100" workbookViewId="0">
      <selection activeCell="I19" sqref="I19"/>
    </sheetView>
  </sheetViews>
  <sheetFormatPr defaultRowHeight="12.75" x14ac:dyDescent="0.2"/>
  <cols>
    <col min="1" max="1" width="16.7109375" style="1" customWidth="1"/>
    <col min="2" max="2" width="6" style="1" customWidth="1"/>
    <col min="3" max="3" width="6.5703125" style="1" bestFit="1" customWidth="1"/>
    <col min="4" max="13" width="6" style="1" customWidth="1"/>
    <col min="14" max="23" width="9.140625" style="1"/>
    <col min="24" max="24" width="10.5703125" style="1" customWidth="1"/>
    <col min="25" max="16384" width="9.140625" style="1"/>
  </cols>
  <sheetData>
    <row r="1" spans="1:13" x14ac:dyDescent="0.2">
      <c r="A1" s="2" t="s">
        <v>49</v>
      </c>
      <c r="B1" s="2"/>
      <c r="C1" s="2"/>
      <c r="D1" s="2"/>
      <c r="E1" s="2"/>
      <c r="F1" s="2"/>
      <c r="G1" s="2"/>
      <c r="H1" s="2"/>
      <c r="I1" s="2"/>
      <c r="J1" s="2"/>
      <c r="K1" s="2"/>
      <c r="L1" s="2"/>
      <c r="M1" s="2"/>
    </row>
    <row r="2" spans="1:13" ht="12.75" customHeight="1" x14ac:dyDescent="0.2">
      <c r="A2" s="254" t="s">
        <v>50</v>
      </c>
      <c r="B2" s="254"/>
      <c r="C2" s="254"/>
      <c r="D2" s="254"/>
      <c r="E2" s="254"/>
      <c r="F2" s="254"/>
      <c r="G2" s="254"/>
      <c r="H2" s="254"/>
      <c r="I2" s="254"/>
      <c r="J2" s="254"/>
      <c r="K2" s="254"/>
      <c r="L2" s="254"/>
      <c r="M2" s="254"/>
    </row>
    <row r="3" spans="1:13" ht="10.5" customHeight="1" x14ac:dyDescent="0.2">
      <c r="A3" s="254"/>
      <c r="B3" s="254"/>
      <c r="C3" s="254"/>
      <c r="D3" s="254"/>
      <c r="E3" s="254"/>
      <c r="F3" s="254"/>
      <c r="G3" s="254"/>
      <c r="H3" s="254"/>
      <c r="I3" s="254"/>
      <c r="J3" s="254"/>
      <c r="K3" s="254"/>
      <c r="L3" s="254"/>
      <c r="M3" s="254"/>
    </row>
    <row r="4" spans="1:13" hidden="1" x14ac:dyDescent="0.2">
      <c r="A4" s="254"/>
      <c r="B4" s="254"/>
      <c r="C4" s="254"/>
      <c r="D4" s="254"/>
      <c r="E4" s="254"/>
      <c r="F4" s="254"/>
      <c r="G4" s="254"/>
      <c r="H4" s="254"/>
      <c r="I4" s="254"/>
      <c r="J4" s="254"/>
      <c r="K4" s="254"/>
      <c r="L4" s="254"/>
      <c r="M4" s="254"/>
    </row>
    <row r="5" spans="1:13" hidden="1" x14ac:dyDescent="0.2">
      <c r="A5" s="30"/>
      <c r="B5" s="30"/>
      <c r="C5" s="30"/>
      <c r="D5" s="30"/>
      <c r="E5" s="30"/>
      <c r="F5" s="30"/>
      <c r="G5" s="30"/>
      <c r="H5" s="30"/>
      <c r="I5" s="30"/>
      <c r="J5" s="30"/>
      <c r="K5" s="30"/>
      <c r="L5" s="30"/>
      <c r="M5" s="30"/>
    </row>
    <row r="6" spans="1:13" ht="4.5" customHeight="1" x14ac:dyDescent="0.25">
      <c r="A6" s="5"/>
      <c r="B6" s="6"/>
      <c r="C6" s="6"/>
    </row>
    <row r="7" spans="1:13" ht="39" customHeight="1" x14ac:dyDescent="0.2">
      <c r="A7" s="7"/>
      <c r="B7" s="255" t="s">
        <v>2</v>
      </c>
      <c r="C7" s="256"/>
      <c r="D7" s="255" t="s">
        <v>3</v>
      </c>
      <c r="E7" s="256"/>
      <c r="F7" s="255" t="s">
        <v>4</v>
      </c>
      <c r="G7" s="256"/>
      <c r="H7" s="255" t="s">
        <v>5</v>
      </c>
      <c r="I7" s="256"/>
      <c r="J7" s="255" t="s">
        <v>6</v>
      </c>
      <c r="K7" s="256"/>
      <c r="L7" s="255" t="s">
        <v>7</v>
      </c>
      <c r="M7" s="257"/>
    </row>
    <row r="8" spans="1:13" ht="90" customHeight="1" x14ac:dyDescent="0.2">
      <c r="A8"/>
      <c r="B8" s="258" t="s">
        <v>8</v>
      </c>
      <c r="C8" s="259"/>
      <c r="D8" s="258" t="s">
        <v>9</v>
      </c>
      <c r="E8" s="259"/>
      <c r="F8" s="258" t="s">
        <v>10</v>
      </c>
      <c r="G8" s="259"/>
      <c r="H8" s="258" t="s">
        <v>11</v>
      </c>
      <c r="I8" s="259"/>
      <c r="J8" s="258" t="s">
        <v>12</v>
      </c>
      <c r="K8" s="259"/>
      <c r="L8" s="258" t="s">
        <v>13</v>
      </c>
      <c r="M8" s="259"/>
    </row>
    <row r="9" spans="1:13" s="11" customFormat="1" ht="19.5" customHeight="1" x14ac:dyDescent="0.2">
      <c r="A9" s="8"/>
      <c r="B9" s="9" t="s">
        <v>14</v>
      </c>
      <c r="C9" s="10" t="s">
        <v>15</v>
      </c>
      <c r="D9" s="9" t="s">
        <v>14</v>
      </c>
      <c r="E9" s="10" t="s">
        <v>15</v>
      </c>
      <c r="F9" s="9" t="s">
        <v>14</v>
      </c>
      <c r="G9" s="10" t="s">
        <v>15</v>
      </c>
      <c r="H9" s="9" t="s">
        <v>14</v>
      </c>
      <c r="I9" s="10" t="s">
        <v>15</v>
      </c>
      <c r="J9" s="9" t="s">
        <v>14</v>
      </c>
      <c r="K9" s="10" t="s">
        <v>15</v>
      </c>
      <c r="L9" s="9" t="s">
        <v>14</v>
      </c>
      <c r="M9" s="10" t="s">
        <v>15</v>
      </c>
    </row>
    <row r="10" spans="1:13" x14ac:dyDescent="0.2">
      <c r="A10" s="12" t="s">
        <v>16</v>
      </c>
      <c r="B10"/>
      <c r="C10"/>
      <c r="D10"/>
      <c r="E10"/>
      <c r="F10"/>
      <c r="G10"/>
      <c r="H10"/>
      <c r="I10"/>
      <c r="J10"/>
      <c r="K10"/>
      <c r="L10"/>
      <c r="M10" s="13"/>
    </row>
    <row r="11" spans="1:13" x14ac:dyDescent="0.2">
      <c r="A11" s="14" t="s">
        <v>17</v>
      </c>
      <c r="B11"/>
      <c r="C11"/>
      <c r="D11"/>
      <c r="E11"/>
      <c r="F11"/>
      <c r="G11"/>
      <c r="H11"/>
      <c r="I11"/>
      <c r="J11"/>
      <c r="K11"/>
      <c r="L11"/>
      <c r="M11" s="13"/>
    </row>
    <row r="12" spans="1:13" x14ac:dyDescent="0.2">
      <c r="A12" s="15" t="s">
        <v>18</v>
      </c>
      <c r="B12" s="16">
        <v>8.2459372596039771</v>
      </c>
      <c r="C12" s="17">
        <v>2.4546495947528335E-2</v>
      </c>
      <c r="D12" s="16">
        <v>14.952462071603804</v>
      </c>
      <c r="E12" s="17">
        <v>2.4424906541753444E-15</v>
      </c>
      <c r="F12" s="16">
        <v>35.042339467964212</v>
      </c>
      <c r="G12" s="17">
        <v>0</v>
      </c>
      <c r="H12" s="16">
        <v>35.062270580002178</v>
      </c>
      <c r="I12" s="17">
        <v>0</v>
      </c>
      <c r="J12" s="16">
        <v>21.671234234720373</v>
      </c>
      <c r="K12" s="17">
        <v>0</v>
      </c>
      <c r="L12" s="16">
        <v>25.69791446772274</v>
      </c>
      <c r="M12" s="18">
        <v>3.0056914734899465E-9</v>
      </c>
    </row>
    <row r="13" spans="1:13" ht="12.75" customHeight="1" x14ac:dyDescent="0.2">
      <c r="A13" s="15" t="s">
        <v>19</v>
      </c>
      <c r="B13" s="16">
        <v>23.656407338607039</v>
      </c>
      <c r="C13" s="17">
        <v>2.2204460492503131E-16</v>
      </c>
      <c r="D13" s="16">
        <v>11.047936258114191</v>
      </c>
      <c r="E13" s="17">
        <v>3.5282887722587475E-13</v>
      </c>
      <c r="F13" s="16">
        <v>37.374705350213901</v>
      </c>
      <c r="G13" s="17">
        <v>0</v>
      </c>
      <c r="H13" s="16">
        <v>39.655625209872994</v>
      </c>
      <c r="I13" s="17">
        <v>0</v>
      </c>
      <c r="J13" s="16">
        <v>14.960624331108704</v>
      </c>
      <c r="K13" s="17">
        <v>3.2423952411875234E-10</v>
      </c>
      <c r="L13" s="16">
        <v>31.448169824201102</v>
      </c>
      <c r="M13" s="18">
        <v>0</v>
      </c>
    </row>
    <row r="14" spans="1:13" x14ac:dyDescent="0.2">
      <c r="A14" s="15" t="s">
        <v>20</v>
      </c>
      <c r="B14" s="16">
        <v>19.851696734629456</v>
      </c>
      <c r="C14" s="17">
        <v>0</v>
      </c>
      <c r="D14" s="16">
        <v>16.085138177809711</v>
      </c>
      <c r="E14" s="17">
        <v>0</v>
      </c>
      <c r="F14" s="16">
        <v>29.036192271221807</v>
      </c>
      <c r="G14" s="17">
        <v>0</v>
      </c>
      <c r="H14" s="16">
        <v>50.144832317173581</v>
      </c>
      <c r="I14" s="17">
        <v>0</v>
      </c>
      <c r="J14" s="16">
        <v>20.525992618525976</v>
      </c>
      <c r="K14" s="17">
        <v>0</v>
      </c>
      <c r="L14" s="16">
        <v>30.487369049678819</v>
      </c>
      <c r="M14" s="18">
        <v>0</v>
      </c>
    </row>
    <row r="15" spans="1:13" x14ac:dyDescent="0.2">
      <c r="A15" s="15" t="s">
        <v>21</v>
      </c>
      <c r="B15" s="16">
        <v>20.347876848632836</v>
      </c>
      <c r="C15" s="17">
        <v>5.3492765772489292E-12</v>
      </c>
      <c r="D15" s="16">
        <v>9.8113240376072213</v>
      </c>
      <c r="E15" s="17">
        <v>1.131611796711951E-6</v>
      </c>
      <c r="F15" s="16">
        <v>5.1723878390004074</v>
      </c>
      <c r="G15" s="17">
        <v>0.17558594145817441</v>
      </c>
      <c r="H15" s="16">
        <v>46.051125363162498</v>
      </c>
      <c r="I15" s="17">
        <v>0</v>
      </c>
      <c r="J15" s="16">
        <v>20.941910465960632</v>
      </c>
      <c r="K15" s="17">
        <v>3.0657427929625669E-8</v>
      </c>
      <c r="L15" s="16">
        <v>28.081340029234582</v>
      </c>
      <c r="M15" s="18">
        <v>1.1015854894935728E-11</v>
      </c>
    </row>
    <row r="16" spans="1:13" x14ac:dyDescent="0.2">
      <c r="A16" s="15" t="s">
        <v>22</v>
      </c>
      <c r="B16" s="16">
        <v>18.575605474583199</v>
      </c>
      <c r="C16" s="17">
        <v>3.0198066269804258E-14</v>
      </c>
      <c r="D16" s="16">
        <v>13.657466796675408</v>
      </c>
      <c r="E16" s="17">
        <v>1.4654943925052066E-13</v>
      </c>
      <c r="F16" s="16">
        <v>39.880738861383804</v>
      </c>
      <c r="G16" s="17">
        <v>0</v>
      </c>
      <c r="H16" s="16">
        <v>38.823609027040504</v>
      </c>
      <c r="I16" s="17">
        <v>0</v>
      </c>
      <c r="J16" s="16">
        <v>16.577578673149844</v>
      </c>
      <c r="K16" s="17">
        <v>0</v>
      </c>
      <c r="L16" s="16">
        <v>19.963784823000537</v>
      </c>
      <c r="M16" s="18">
        <v>3.9162006970627772E-11</v>
      </c>
    </row>
    <row r="17" spans="1:13" x14ac:dyDescent="0.2">
      <c r="A17" s="15" t="s">
        <v>23</v>
      </c>
      <c r="B17" s="16">
        <v>21.230543449410277</v>
      </c>
      <c r="C17" s="17">
        <v>0</v>
      </c>
      <c r="D17" s="16">
        <v>11.182119681794973</v>
      </c>
      <c r="E17" s="17">
        <v>0</v>
      </c>
      <c r="F17" s="16">
        <v>8.7459189842794558</v>
      </c>
      <c r="G17" s="17">
        <v>7.368404771298076E-3</v>
      </c>
      <c r="H17" s="16">
        <v>33.604412411634172</v>
      </c>
      <c r="I17" s="17">
        <v>0</v>
      </c>
      <c r="J17" s="16">
        <v>12.705205248464495</v>
      </c>
      <c r="K17" s="17">
        <v>1.6318058015940551E-12</v>
      </c>
      <c r="L17" s="16">
        <v>20.644555936625409</v>
      </c>
      <c r="M17" s="18">
        <v>0</v>
      </c>
    </row>
    <row r="18" spans="1:13" x14ac:dyDescent="0.2">
      <c r="A18" s="15" t="s">
        <v>24</v>
      </c>
      <c r="B18" s="16">
        <v>31.543845982258688</v>
      </c>
      <c r="C18" s="17">
        <v>0</v>
      </c>
      <c r="D18" s="16">
        <v>15.127242286348974</v>
      </c>
      <c r="E18" s="17">
        <v>0</v>
      </c>
      <c r="F18" s="16">
        <v>46.501511061968586</v>
      </c>
      <c r="G18" s="17">
        <v>3.4045501506874132E-7</v>
      </c>
      <c r="H18" s="16">
        <v>35.401172324609888</v>
      </c>
      <c r="I18" s="17">
        <v>0</v>
      </c>
      <c r="J18" s="16">
        <v>18.166243704743067</v>
      </c>
      <c r="K18" s="17">
        <v>5.5289106626332796E-14</v>
      </c>
      <c r="L18" s="16">
        <v>22.276890526462921</v>
      </c>
      <c r="M18" s="18">
        <v>1.2656542480726785E-13</v>
      </c>
    </row>
    <row r="19" spans="1:13" x14ac:dyDescent="0.2">
      <c r="A19" s="15" t="s">
        <v>25</v>
      </c>
      <c r="B19" s="16">
        <v>18.881431231511272</v>
      </c>
      <c r="C19" s="17">
        <v>0</v>
      </c>
      <c r="D19" s="16">
        <v>12.573752805799984</v>
      </c>
      <c r="E19" s="17">
        <v>0</v>
      </c>
      <c r="F19" s="16">
        <v>41.515860196791493</v>
      </c>
      <c r="G19" s="17">
        <v>0</v>
      </c>
      <c r="H19" s="16">
        <v>51.925770017951805</v>
      </c>
      <c r="I19" s="17">
        <v>0</v>
      </c>
      <c r="J19" s="16">
        <v>22.044007655199835</v>
      </c>
      <c r="K19" s="17">
        <v>0</v>
      </c>
      <c r="L19" s="16">
        <v>30.908158846397299</v>
      </c>
      <c r="M19" s="18">
        <v>0</v>
      </c>
    </row>
    <row r="20" spans="1:13" x14ac:dyDescent="0.2">
      <c r="A20" s="15" t="s">
        <v>26</v>
      </c>
      <c r="B20" s="16">
        <v>35.883712936997824</v>
      </c>
      <c r="C20" s="17">
        <v>0</v>
      </c>
      <c r="D20" s="16">
        <v>16.649418207462816</v>
      </c>
      <c r="E20" s="17">
        <v>0</v>
      </c>
      <c r="F20" s="16">
        <v>32.787597995786996</v>
      </c>
      <c r="G20" s="17">
        <v>0</v>
      </c>
      <c r="H20" s="16">
        <v>47.96841089950658</v>
      </c>
      <c r="I20" s="17">
        <v>0</v>
      </c>
      <c r="J20" s="16">
        <v>24.83362008107963</v>
      </c>
      <c r="K20" s="17">
        <v>5.4962701057093E-12</v>
      </c>
      <c r="L20" s="16">
        <v>22.770100998956707</v>
      </c>
      <c r="M20" s="18">
        <v>8.9788843027349685E-9</v>
      </c>
    </row>
    <row r="21" spans="1:13" x14ac:dyDescent="0.2">
      <c r="A21" s="15" t="s">
        <v>27</v>
      </c>
      <c r="B21" s="16">
        <v>10.526254974051653</v>
      </c>
      <c r="C21" s="17">
        <v>6.7591515645983868E-3</v>
      </c>
      <c r="D21" s="16">
        <v>14.214566411117801</v>
      </c>
      <c r="E21" s="17">
        <v>2.4158453015843406E-13</v>
      </c>
      <c r="F21" s="16">
        <v>20.644447180375607</v>
      </c>
      <c r="G21" s="17">
        <v>1.4683928517555955E-8</v>
      </c>
      <c r="H21" s="16">
        <v>45.668411440857597</v>
      </c>
      <c r="I21" s="17">
        <v>0</v>
      </c>
      <c r="J21" s="16">
        <v>20.499370770575126</v>
      </c>
      <c r="K21" s="17">
        <v>0</v>
      </c>
      <c r="L21" s="16">
        <v>16.539721815059067</v>
      </c>
      <c r="M21" s="18">
        <v>4.3774802143126124E-6</v>
      </c>
    </row>
    <row r="22" spans="1:13" x14ac:dyDescent="0.2">
      <c r="A22" s="15" t="s">
        <v>28</v>
      </c>
      <c r="B22" s="16">
        <v>15.676762950596014</v>
      </c>
      <c r="C22" s="17">
        <v>2.5969293333538701E-6</v>
      </c>
      <c r="D22" s="16">
        <v>10.319787327534414</v>
      </c>
      <c r="E22" s="17">
        <v>2.8927980011417276E-9</v>
      </c>
      <c r="F22" s="16">
        <v>22.120974981805887</v>
      </c>
      <c r="G22" s="17">
        <v>1.251671916779884E-6</v>
      </c>
      <c r="H22" s="16">
        <v>28.069412258926491</v>
      </c>
      <c r="I22" s="17">
        <v>0</v>
      </c>
      <c r="J22" s="16">
        <v>18.428216920344425</v>
      </c>
      <c r="K22" s="17">
        <v>3.8167864868654533E-7</v>
      </c>
      <c r="L22" s="16">
        <v>27.017746007299763</v>
      </c>
      <c r="M22" s="18">
        <v>2.2970070290284639E-11</v>
      </c>
    </row>
    <row r="23" spans="1:13" x14ac:dyDescent="0.2">
      <c r="A23" s="15" t="s">
        <v>29</v>
      </c>
      <c r="B23" s="16">
        <v>11.261142140528705</v>
      </c>
      <c r="C23" s="17">
        <v>1.5149446551676604E-5</v>
      </c>
      <c r="D23" s="16">
        <v>10.60345626652628</v>
      </c>
      <c r="E23" s="17">
        <v>7.0575567612252144E-10</v>
      </c>
      <c r="F23" s="16" t="s">
        <v>30</v>
      </c>
      <c r="G23" s="19" t="s">
        <v>30</v>
      </c>
      <c r="H23" s="16">
        <v>39.926710369343766</v>
      </c>
      <c r="I23" s="17">
        <v>0</v>
      </c>
      <c r="J23" s="16">
        <v>11.122923339044291</v>
      </c>
      <c r="K23" s="17">
        <v>2.6624844551292881E-9</v>
      </c>
      <c r="L23" s="16">
        <v>23.144204399204455</v>
      </c>
      <c r="M23" s="18">
        <v>2.4658053376924727E-12</v>
      </c>
    </row>
    <row r="24" spans="1:13" x14ac:dyDescent="0.2">
      <c r="A24" s="15" t="s">
        <v>31</v>
      </c>
      <c r="B24" s="16">
        <v>38.012099915027704</v>
      </c>
      <c r="C24" s="17">
        <v>0</v>
      </c>
      <c r="D24" s="16">
        <v>9.1316196453262251</v>
      </c>
      <c r="E24" s="17">
        <v>5.0182080713057076E-14</v>
      </c>
      <c r="F24" s="16">
        <v>40.715856469046685</v>
      </c>
      <c r="G24" s="17">
        <v>1.777656272570205E-4</v>
      </c>
      <c r="H24" s="16">
        <v>42.820700434640202</v>
      </c>
      <c r="I24" s="17">
        <v>0</v>
      </c>
      <c r="J24" s="16">
        <v>13.285043956451091</v>
      </c>
      <c r="K24" s="17">
        <v>5.8085758425363565E-11</v>
      </c>
      <c r="L24" s="16">
        <v>18.864146035019473</v>
      </c>
      <c r="M24" s="18">
        <v>6.0174087934683484E-14</v>
      </c>
    </row>
    <row r="25" spans="1:13" x14ac:dyDescent="0.2">
      <c r="A25" s="15" t="s">
        <v>32</v>
      </c>
      <c r="B25" s="16">
        <v>22.689505344910117</v>
      </c>
      <c r="C25" s="17">
        <v>0</v>
      </c>
      <c r="D25" s="16">
        <v>14.431200147767186</v>
      </c>
      <c r="E25" s="17">
        <v>0</v>
      </c>
      <c r="F25" s="16">
        <v>43.961894939952913</v>
      </c>
      <c r="G25" s="17">
        <v>0</v>
      </c>
      <c r="H25" s="16">
        <v>40.907779801596632</v>
      </c>
      <c r="I25" s="17">
        <v>0</v>
      </c>
      <c r="J25" s="16">
        <v>14.38660362834554</v>
      </c>
      <c r="K25" s="17">
        <v>4.8094861426761781E-13</v>
      </c>
      <c r="L25" s="16">
        <v>24.025370157858561</v>
      </c>
      <c r="M25" s="18">
        <v>2.1941781724876819E-10</v>
      </c>
    </row>
    <row r="26" spans="1:13" x14ac:dyDescent="0.2">
      <c r="A26" s="15" t="s">
        <v>33</v>
      </c>
      <c r="B26" s="16">
        <v>15.638849167191324</v>
      </c>
      <c r="C26" s="17">
        <v>4.8594883672592459E-10</v>
      </c>
      <c r="D26" s="16">
        <v>17.117040559992802</v>
      </c>
      <c r="E26" s="17">
        <v>0</v>
      </c>
      <c r="F26" s="16">
        <v>51.879443397586783</v>
      </c>
      <c r="G26" s="17">
        <v>0</v>
      </c>
      <c r="H26" s="16">
        <v>40.654883008963907</v>
      </c>
      <c r="I26" s="17">
        <v>0</v>
      </c>
      <c r="J26" s="16">
        <v>18.795461933528429</v>
      </c>
      <c r="K26" s="17">
        <v>4.4408920985006262E-16</v>
      </c>
      <c r="L26" s="16">
        <v>25.84142934338422</v>
      </c>
      <c r="M26" s="18">
        <v>3.4248925318003387E-7</v>
      </c>
    </row>
    <row r="27" spans="1:13" x14ac:dyDescent="0.2">
      <c r="A27" s="15" t="s">
        <v>34</v>
      </c>
      <c r="B27" s="16">
        <v>22.457795957917938</v>
      </c>
      <c r="C27" s="17">
        <v>0</v>
      </c>
      <c r="D27" s="16">
        <v>5.987355728051341</v>
      </c>
      <c r="E27" s="17">
        <v>5.2909182835958468E-4</v>
      </c>
      <c r="F27" s="16" t="s">
        <v>30</v>
      </c>
      <c r="G27" s="19" t="s">
        <v>30</v>
      </c>
      <c r="H27" s="16">
        <v>39.630274839055176</v>
      </c>
      <c r="I27" s="17">
        <v>0</v>
      </c>
      <c r="J27" s="16">
        <v>23.574980046548916</v>
      </c>
      <c r="K27" s="17">
        <v>3.0797586703101842E-13</v>
      </c>
      <c r="L27" s="16">
        <v>22.888773868354122</v>
      </c>
      <c r="M27" s="18">
        <v>1.3727063929991346E-10</v>
      </c>
    </row>
    <row r="28" spans="1:13" x14ac:dyDescent="0.2">
      <c r="A28" s="15" t="s">
        <v>35</v>
      </c>
      <c r="B28" s="16">
        <v>11.005101615731519</v>
      </c>
      <c r="C28" s="17">
        <v>5.9614358498549791E-6</v>
      </c>
      <c r="D28" s="16">
        <v>0.95290270326819382</v>
      </c>
      <c r="E28" s="17">
        <v>8.4569788163975979E-2</v>
      </c>
      <c r="F28" s="16">
        <v>1.2566575583616668</v>
      </c>
      <c r="G28" s="17">
        <v>0.62200422584593684</v>
      </c>
      <c r="H28" s="16">
        <v>40.665784545806105</v>
      </c>
      <c r="I28" s="17">
        <v>0</v>
      </c>
      <c r="J28" s="16">
        <v>29.743483377999155</v>
      </c>
      <c r="K28" s="17">
        <v>0</v>
      </c>
      <c r="L28" s="16">
        <v>17.731981190492206</v>
      </c>
      <c r="M28" s="18">
        <v>1.9773081652019187E-6</v>
      </c>
    </row>
    <row r="29" spans="1:13" x14ac:dyDescent="0.2">
      <c r="A29" s="15" t="s">
        <v>36</v>
      </c>
      <c r="B29" s="16">
        <v>30.406018250477331</v>
      </c>
      <c r="C29" s="17">
        <v>0</v>
      </c>
      <c r="D29" s="16">
        <v>14.26173777677559</v>
      </c>
      <c r="E29" s="17">
        <v>0</v>
      </c>
      <c r="F29" s="16">
        <v>31.404388316721992</v>
      </c>
      <c r="G29" s="17">
        <v>4.0900616227190767E-13</v>
      </c>
      <c r="H29" s="16">
        <v>41.148492083284879</v>
      </c>
      <c r="I29" s="17">
        <v>0</v>
      </c>
      <c r="J29" s="16">
        <v>15.244094801865003</v>
      </c>
      <c r="K29" s="17">
        <v>1.9950707752514063E-12</v>
      </c>
      <c r="L29" s="16">
        <v>20.407333253572403</v>
      </c>
      <c r="M29" s="18">
        <v>8.5709217501062085E-14</v>
      </c>
    </row>
    <row r="30" spans="1:13" x14ac:dyDescent="0.2">
      <c r="A30" s="15" t="s">
        <v>37</v>
      </c>
      <c r="B30" s="16">
        <v>18.504679424991025</v>
      </c>
      <c r="C30" s="17">
        <v>8.2578388571619143E-13</v>
      </c>
      <c r="D30" s="16">
        <v>14.791480465829693</v>
      </c>
      <c r="E30" s="17">
        <v>1.5543122344752192E-15</v>
      </c>
      <c r="F30" s="16">
        <v>53.380907219890616</v>
      </c>
      <c r="G30" s="17">
        <v>0</v>
      </c>
      <c r="H30" s="16">
        <v>42.086392299832653</v>
      </c>
      <c r="I30" s="17">
        <v>0</v>
      </c>
      <c r="J30" s="16">
        <v>12.748890571843674</v>
      </c>
      <c r="K30" s="17">
        <v>3.8102854205135372E-13</v>
      </c>
      <c r="L30" s="16">
        <v>27.567673370276282</v>
      </c>
      <c r="M30" s="18">
        <v>1.4665989978013272E-8</v>
      </c>
    </row>
    <row r="31" spans="1:13" x14ac:dyDescent="0.2">
      <c r="A31" s="15" t="s">
        <v>38</v>
      </c>
      <c r="B31" s="16">
        <v>12.382878181302999</v>
      </c>
      <c r="C31" s="17">
        <v>3.5527415338965085E-5</v>
      </c>
      <c r="D31" s="16">
        <v>15.622707088893492</v>
      </c>
      <c r="E31" s="17">
        <v>0</v>
      </c>
      <c r="F31" s="16">
        <v>22.313556061797101</v>
      </c>
      <c r="G31" s="17">
        <v>4.4567434187570143E-9</v>
      </c>
      <c r="H31" s="16">
        <v>56.933221394401272</v>
      </c>
      <c r="I31" s="17">
        <v>0</v>
      </c>
      <c r="J31" s="16">
        <v>32.001047722392599</v>
      </c>
      <c r="K31" s="17">
        <v>0</v>
      </c>
      <c r="L31" s="16">
        <v>27.473683434859794</v>
      </c>
      <c r="M31" s="18">
        <v>1.8555483816129481E-9</v>
      </c>
    </row>
    <row r="32" spans="1:13" x14ac:dyDescent="0.2">
      <c r="A32" s="15"/>
      <c r="B32"/>
      <c r="C32" s="17"/>
      <c r="D32"/>
      <c r="E32" s="17"/>
      <c r="F32"/>
      <c r="G32" s="17"/>
      <c r="H32"/>
      <c r="I32" s="17"/>
      <c r="J32"/>
      <c r="K32" s="17"/>
      <c r="L32"/>
      <c r="M32" s="18"/>
    </row>
    <row r="33" spans="1:13" x14ac:dyDescent="0.2">
      <c r="A33" s="14" t="s">
        <v>39</v>
      </c>
      <c r="B33"/>
      <c r="C33" s="17"/>
      <c r="D33"/>
      <c r="E33" s="17"/>
      <c r="F33"/>
      <c r="G33" s="17"/>
      <c r="H33"/>
      <c r="I33" s="17"/>
      <c r="J33"/>
      <c r="K33" s="17"/>
      <c r="L33"/>
      <c r="M33" s="18"/>
    </row>
    <row r="34" spans="1:13" x14ac:dyDescent="0.2">
      <c r="A34" s="15" t="s">
        <v>40</v>
      </c>
      <c r="B34" s="16">
        <v>22.298915072964689</v>
      </c>
      <c r="C34" s="17">
        <v>1.1586287484988134E-12</v>
      </c>
      <c r="D34" s="16">
        <v>16.404906228047707</v>
      </c>
      <c r="E34" s="17">
        <v>0</v>
      </c>
      <c r="F34" s="16">
        <v>46.529748430073909</v>
      </c>
      <c r="G34" s="17">
        <v>0</v>
      </c>
      <c r="H34" s="16">
        <v>46.126247039736711</v>
      </c>
      <c r="I34" s="17">
        <v>0</v>
      </c>
      <c r="J34" s="16">
        <v>16.313499356699481</v>
      </c>
      <c r="K34" s="17">
        <v>8.659739592076221E-15</v>
      </c>
      <c r="L34" s="16">
        <v>24.444257251977092</v>
      </c>
      <c r="M34" s="18">
        <v>1.7763568394002505E-15</v>
      </c>
    </row>
    <row r="35" spans="1:13" x14ac:dyDescent="0.2">
      <c r="A35" s="15" t="s">
        <v>41</v>
      </c>
      <c r="B35" s="16">
        <v>-3.1746731927899532</v>
      </c>
      <c r="C35" s="17">
        <v>0.23924903111072404</v>
      </c>
      <c r="D35" s="16">
        <v>13.479667896682884</v>
      </c>
      <c r="E35" s="17">
        <v>8.904579296142856E-10</v>
      </c>
      <c r="F35" s="16">
        <v>39.398499858146607</v>
      </c>
      <c r="G35" s="17">
        <v>2.9309887850104133E-14</v>
      </c>
      <c r="H35" s="16">
        <v>39.298075805744077</v>
      </c>
      <c r="I35" s="17">
        <v>0</v>
      </c>
      <c r="J35" s="16">
        <v>31.351684852363633</v>
      </c>
      <c r="K35" s="17">
        <v>0</v>
      </c>
      <c r="L35" s="16">
        <v>31.86767607802318</v>
      </c>
      <c r="M35" s="18">
        <v>1.021405182655144E-14</v>
      </c>
    </row>
    <row r="36" spans="1:13" x14ac:dyDescent="0.2">
      <c r="A36" s="15" t="s">
        <v>42</v>
      </c>
      <c r="B36" s="16">
        <v>5.2677136394892727</v>
      </c>
      <c r="C36" s="17">
        <v>0.40127440136874704</v>
      </c>
      <c r="D36" s="16">
        <v>12.436498515601102</v>
      </c>
      <c r="E36" s="17">
        <v>6.826863740982958E-9</v>
      </c>
      <c r="F36" s="16">
        <v>43.768283235023006</v>
      </c>
      <c r="G36" s="17">
        <v>3.3868337865339271E-6</v>
      </c>
      <c r="H36" s="16">
        <v>42.416804323543317</v>
      </c>
      <c r="I36" s="17">
        <v>0</v>
      </c>
      <c r="J36" s="16">
        <v>24.258426663161003</v>
      </c>
      <c r="K36" s="17">
        <v>2.1729062993358639E-11</v>
      </c>
      <c r="L36" s="16">
        <v>20.009648770892738</v>
      </c>
      <c r="M36" s="18">
        <v>8.6823703560057197E-7</v>
      </c>
    </row>
    <row r="37" spans="1:13" x14ac:dyDescent="0.2">
      <c r="A37" s="15" t="s">
        <v>43</v>
      </c>
      <c r="B37" s="16">
        <v>-2.8751568147263811</v>
      </c>
      <c r="C37" s="17">
        <v>0.24796030814127112</v>
      </c>
      <c r="D37" s="16">
        <v>13.414842043456986</v>
      </c>
      <c r="E37" s="17">
        <v>3.6571590200651372E-10</v>
      </c>
      <c r="F37" s="16">
        <v>39.483721739212683</v>
      </c>
      <c r="G37" s="17">
        <v>1.6209256159527285E-14</v>
      </c>
      <c r="H37" s="16">
        <v>39.397470998959108</v>
      </c>
      <c r="I37" s="17">
        <v>0</v>
      </c>
      <c r="J37" s="16">
        <v>31.074753837955882</v>
      </c>
      <c r="K37" s="17">
        <v>0</v>
      </c>
      <c r="L37" s="16">
        <v>31.569012235050081</v>
      </c>
      <c r="M37" s="18">
        <v>2.4424906541753444E-15</v>
      </c>
    </row>
    <row r="38" spans="1:13" x14ac:dyDescent="0.2">
      <c r="A38" s="20"/>
      <c r="B38"/>
      <c r="C38" s="17"/>
      <c r="D38"/>
      <c r="E38" s="17"/>
      <c r="F38"/>
      <c r="G38" s="17"/>
      <c r="H38"/>
      <c r="I38" s="17"/>
      <c r="J38"/>
      <c r="K38" s="17"/>
      <c r="L38"/>
      <c r="M38" s="18"/>
    </row>
    <row r="39" spans="1:13" x14ac:dyDescent="0.2">
      <c r="A39" s="14" t="s">
        <v>44</v>
      </c>
      <c r="B39" s="64">
        <v>19.372813792599914</v>
      </c>
      <c r="C39" s="125">
        <v>0</v>
      </c>
      <c r="D39" s="64">
        <v>12.651839214354879</v>
      </c>
      <c r="E39" s="125">
        <v>0</v>
      </c>
      <c r="F39" s="64">
        <v>31.869671391852165</v>
      </c>
      <c r="G39" s="125">
        <v>0</v>
      </c>
      <c r="H39" s="64">
        <v>41.939682212107186</v>
      </c>
      <c r="I39" s="125">
        <v>0</v>
      </c>
      <c r="J39" s="64">
        <v>19.529308512570253</v>
      </c>
      <c r="K39" s="125">
        <v>0</v>
      </c>
      <c r="L39" s="64">
        <v>24.536073493849528</v>
      </c>
      <c r="M39" s="18">
        <v>0</v>
      </c>
    </row>
    <row r="40" spans="1:13" x14ac:dyDescent="0.2">
      <c r="A40" s="31"/>
      <c r="B40" s="122"/>
      <c r="C40" s="223"/>
      <c r="D40" s="122"/>
      <c r="E40" s="223"/>
      <c r="F40" s="122"/>
      <c r="G40" s="223"/>
      <c r="H40" s="122"/>
      <c r="I40" s="223"/>
      <c r="J40" s="122"/>
      <c r="K40" s="223"/>
      <c r="L40" s="122"/>
      <c r="M40" s="24"/>
    </row>
    <row r="41" spans="1:13" x14ac:dyDescent="0.2">
      <c r="A41" s="25" t="s">
        <v>45</v>
      </c>
      <c r="B41" s="7"/>
      <c r="C41" s="125"/>
      <c r="D41" s="7"/>
      <c r="E41" s="125"/>
      <c r="F41" s="7"/>
      <c r="G41" s="125"/>
      <c r="H41" s="7"/>
      <c r="I41" s="125"/>
      <c r="J41" s="7"/>
      <c r="K41" s="125"/>
      <c r="L41" s="7"/>
      <c r="M41" s="18"/>
    </row>
    <row r="42" spans="1:13" ht="12.75" customHeight="1" x14ac:dyDescent="0.2">
      <c r="A42" s="15" t="s">
        <v>46</v>
      </c>
      <c r="B42" s="27">
        <v>3.2961237609116552</v>
      </c>
      <c r="C42" s="125">
        <v>0.1268144872309438</v>
      </c>
      <c r="D42" s="27">
        <v>8.1323292879105225</v>
      </c>
      <c r="E42" s="125">
        <v>1.8917833122245042E-7</v>
      </c>
      <c r="F42" s="27">
        <v>20.108472995178488</v>
      </c>
      <c r="G42" s="125">
        <v>2.3217802285202538E-6</v>
      </c>
      <c r="H42" s="27">
        <v>34.116369798712185</v>
      </c>
      <c r="I42" s="125">
        <v>0</v>
      </c>
      <c r="J42" s="27">
        <v>19.921293864142797</v>
      </c>
      <c r="K42" s="125">
        <v>1.113775738303957E-12</v>
      </c>
      <c r="L42" s="27">
        <v>23.726476119746621</v>
      </c>
      <c r="M42" s="18">
        <v>9.9793562080563447E-8</v>
      </c>
    </row>
    <row r="43" spans="1:13" ht="12.75" customHeight="1" x14ac:dyDescent="0.2">
      <c r="A43" s="26" t="s">
        <v>319</v>
      </c>
      <c r="B43" s="238" t="s">
        <v>76</v>
      </c>
      <c r="C43" s="239" t="s">
        <v>76</v>
      </c>
      <c r="D43" s="238" t="s">
        <v>76</v>
      </c>
      <c r="E43" s="239" t="s">
        <v>76</v>
      </c>
      <c r="F43" s="238" t="s">
        <v>76</v>
      </c>
      <c r="G43" s="239" t="s">
        <v>76</v>
      </c>
      <c r="H43" s="238" t="s">
        <v>76</v>
      </c>
      <c r="I43" s="239" t="s">
        <v>76</v>
      </c>
      <c r="J43" s="238" t="s">
        <v>76</v>
      </c>
      <c r="K43" s="239" t="s">
        <v>76</v>
      </c>
      <c r="L43" s="238" t="s">
        <v>76</v>
      </c>
      <c r="M43" s="242" t="s">
        <v>76</v>
      </c>
    </row>
    <row r="44" spans="1:13" ht="93" customHeight="1" x14ac:dyDescent="0.2">
      <c r="A44" s="252" t="s">
        <v>47</v>
      </c>
      <c r="B44" s="252"/>
      <c r="C44" s="252"/>
      <c r="D44" s="252"/>
      <c r="E44" s="252"/>
      <c r="F44" s="252"/>
      <c r="G44" s="252"/>
      <c r="H44" s="252"/>
      <c r="I44" s="252"/>
      <c r="J44" s="252"/>
      <c r="K44" s="252"/>
      <c r="L44" s="252"/>
      <c r="M44" s="252"/>
    </row>
    <row r="45" spans="1:13" x14ac:dyDescent="0.2">
      <c r="A45" s="28" t="s">
        <v>51</v>
      </c>
      <c r="B45" s="32"/>
      <c r="C45" s="32"/>
      <c r="D45" s="32"/>
      <c r="E45" s="32"/>
      <c r="F45" s="32"/>
      <c r="G45" s="32"/>
      <c r="H45" s="32"/>
      <c r="I45" s="32"/>
      <c r="J45" s="32"/>
      <c r="K45" s="32"/>
      <c r="L45" s="32"/>
      <c r="M45" s="32"/>
    </row>
    <row r="46" spans="1:13" ht="18" customHeight="1" x14ac:dyDescent="0.2">
      <c r="A46" s="253" t="s">
        <v>322</v>
      </c>
      <c r="B46" s="253"/>
      <c r="C46" s="253"/>
      <c r="D46" s="253"/>
      <c r="E46" s="253"/>
      <c r="F46" s="253"/>
      <c r="G46" s="253"/>
      <c r="H46" s="253"/>
      <c r="I46" s="253"/>
      <c r="J46" s="253"/>
      <c r="K46" s="253"/>
      <c r="L46" s="253"/>
      <c r="M46" s="253"/>
    </row>
    <row r="47" spans="1:13" x14ac:dyDescent="0.2">
      <c r="A47" s="253"/>
      <c r="B47" s="253"/>
      <c r="C47" s="253"/>
      <c r="D47" s="253"/>
      <c r="E47" s="253"/>
      <c r="F47" s="253"/>
      <c r="G47" s="253"/>
      <c r="H47" s="253"/>
      <c r="I47" s="253"/>
      <c r="J47" s="253"/>
      <c r="K47" s="253"/>
      <c r="L47" s="253"/>
      <c r="M47" s="253"/>
    </row>
    <row r="48" spans="1:13" ht="24.75" customHeight="1" x14ac:dyDescent="0.2">
      <c r="A48" s="253"/>
      <c r="B48" s="253"/>
      <c r="C48" s="253"/>
      <c r="D48" s="253"/>
      <c r="E48" s="253"/>
      <c r="F48" s="253"/>
      <c r="G48" s="253"/>
      <c r="H48" s="253"/>
      <c r="I48" s="253"/>
      <c r="J48" s="253"/>
      <c r="K48" s="253"/>
      <c r="L48" s="253"/>
      <c r="M48" s="253"/>
    </row>
    <row r="49" spans="1:6" x14ac:dyDescent="0.2">
      <c r="A49" s="28" t="s">
        <v>52</v>
      </c>
    </row>
    <row r="50" spans="1:6" x14ac:dyDescent="0.2">
      <c r="A50"/>
    </row>
    <row r="51" spans="1:6" x14ac:dyDescent="0.2">
      <c r="A51"/>
      <c r="B51"/>
      <c r="C51"/>
      <c r="D51"/>
      <c r="E51"/>
      <c r="F51"/>
    </row>
    <row r="52" spans="1:6" x14ac:dyDescent="0.2">
      <c r="A52"/>
      <c r="B52"/>
      <c r="C52"/>
      <c r="D52"/>
      <c r="E52"/>
      <c r="F52"/>
    </row>
    <row r="53" spans="1:6" x14ac:dyDescent="0.2">
      <c r="A53"/>
      <c r="B53"/>
      <c r="C53"/>
      <c r="D53"/>
      <c r="E53"/>
      <c r="F53"/>
    </row>
  </sheetData>
  <mergeCells count="15">
    <mergeCell ref="A44:M44"/>
    <mergeCell ref="A46:M48"/>
    <mergeCell ref="B8:C8"/>
    <mergeCell ref="D8:E8"/>
    <mergeCell ref="F8:G8"/>
    <mergeCell ref="H8:I8"/>
    <mergeCell ref="J8:K8"/>
    <mergeCell ref="L8:M8"/>
    <mergeCell ref="A2:M4"/>
    <mergeCell ref="B7:C7"/>
    <mergeCell ref="D7:E7"/>
    <mergeCell ref="F7:G7"/>
    <mergeCell ref="H7:I7"/>
    <mergeCell ref="J7:K7"/>
    <mergeCell ref="L7:M7"/>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tabColor rgb="FF92D050"/>
  </sheetPr>
  <dimension ref="A1:AZ49"/>
  <sheetViews>
    <sheetView zoomScaleNormal="100" workbookViewId="0">
      <selection activeCell="M18" sqref="M18"/>
    </sheetView>
  </sheetViews>
  <sheetFormatPr defaultRowHeight="12.75" x14ac:dyDescent="0.2"/>
  <cols>
    <col min="1" max="1" width="16.7109375" style="1" customWidth="1"/>
    <col min="2" max="6" width="4.85546875" style="1" customWidth="1"/>
    <col min="7" max="7" width="7.7109375" style="1" bestFit="1" customWidth="1"/>
    <col min="8" max="11" width="4.85546875" style="1" customWidth="1"/>
    <col min="12" max="13" width="9.140625" style="1"/>
    <col min="14" max="14" width="16.7109375" style="1" customWidth="1"/>
    <col min="15" max="24" width="5" style="1" customWidth="1"/>
    <col min="25" max="26" width="9.140625" style="1"/>
    <col min="27" max="27" width="16.7109375" style="1" customWidth="1"/>
    <col min="28" max="37" width="5.7109375" style="1" customWidth="1"/>
    <col min="38" max="39" width="9.140625" style="1"/>
    <col min="40" max="40" width="16.7109375" style="1" customWidth="1"/>
    <col min="41" max="50" width="5.28515625" style="1" customWidth="1"/>
    <col min="51" max="16384" width="9.140625" style="1"/>
  </cols>
  <sheetData>
    <row r="1" spans="1:52" x14ac:dyDescent="0.2">
      <c r="A1" s="2" t="s">
        <v>146</v>
      </c>
      <c r="B1" s="2"/>
      <c r="C1" s="2"/>
      <c r="D1" s="2"/>
      <c r="E1" s="2"/>
      <c r="F1" s="2"/>
      <c r="G1" s="2"/>
      <c r="H1" s="2"/>
      <c r="I1" s="2"/>
      <c r="J1" s="2"/>
      <c r="K1" s="2"/>
      <c r="N1" s="2" t="str">
        <f>$A$1</f>
        <v>Table A3.16 (L)</v>
      </c>
      <c r="O1" s="2"/>
      <c r="P1" s="2"/>
      <c r="Q1" s="2"/>
      <c r="R1" s="2"/>
      <c r="S1" s="2"/>
      <c r="T1" s="2"/>
      <c r="U1" s="2"/>
      <c r="V1" s="2"/>
      <c r="W1" s="2"/>
      <c r="X1" s="2"/>
      <c r="AA1" s="2" t="str">
        <f>$A$1</f>
        <v>Table A3.16 (L)</v>
      </c>
      <c r="AB1" s="2"/>
      <c r="AC1" s="2"/>
      <c r="AD1" s="2"/>
      <c r="AE1" s="2"/>
      <c r="AF1" s="2"/>
      <c r="AG1" s="2"/>
      <c r="AH1" s="2"/>
      <c r="AI1" s="2"/>
      <c r="AJ1" s="2"/>
      <c r="AK1" s="2"/>
      <c r="AN1" s="2" t="str">
        <f>$A$1</f>
        <v>Table A3.16 (L)</v>
      </c>
      <c r="AO1" s="2"/>
      <c r="AP1" s="2"/>
      <c r="AQ1" s="2"/>
      <c r="AR1" s="2"/>
      <c r="AS1" s="2"/>
      <c r="AT1" s="2"/>
      <c r="AU1" s="2"/>
      <c r="AV1" s="2"/>
      <c r="AW1" s="2"/>
      <c r="AX1" s="2"/>
    </row>
    <row r="2" spans="1:52" ht="12.75" customHeight="1" x14ac:dyDescent="0.2">
      <c r="A2" s="249" t="s">
        <v>147</v>
      </c>
      <c r="B2" s="249"/>
      <c r="C2" s="249"/>
      <c r="D2" s="249"/>
      <c r="E2" s="249"/>
      <c r="F2" s="249"/>
      <c r="G2" s="249"/>
      <c r="H2" s="249"/>
      <c r="I2" s="249"/>
      <c r="J2" s="249"/>
      <c r="K2" s="249"/>
      <c r="L2" s="249"/>
      <c r="M2" s="249"/>
      <c r="N2" s="249" t="str">
        <f>$A$2</f>
        <v>Percentage of adults at each proficiency level in literacy, by immigrant and language background</v>
      </c>
      <c r="O2" s="249"/>
      <c r="P2" s="249"/>
      <c r="Q2" s="249"/>
      <c r="R2" s="249"/>
      <c r="S2" s="249"/>
      <c r="T2" s="249"/>
      <c r="U2" s="249"/>
      <c r="V2" s="249"/>
      <c r="W2" s="249"/>
      <c r="X2" s="249"/>
      <c r="Y2" s="3"/>
      <c r="Z2" s="3"/>
      <c r="AA2" s="249" t="str">
        <f>$A$2</f>
        <v>Percentage of adults at each proficiency level in literacy, by immigrant and language background</v>
      </c>
      <c r="AB2" s="249"/>
      <c r="AC2" s="249"/>
      <c r="AD2" s="249"/>
      <c r="AE2" s="249"/>
      <c r="AF2" s="249"/>
      <c r="AG2" s="249"/>
      <c r="AH2" s="249"/>
      <c r="AI2" s="249"/>
      <c r="AJ2" s="249"/>
      <c r="AK2" s="249"/>
      <c r="AN2" s="249" t="str">
        <f>$A$2</f>
        <v>Percentage of adults at each proficiency level in literacy, by immigrant and language background</v>
      </c>
      <c r="AO2" s="249"/>
      <c r="AP2" s="249"/>
      <c r="AQ2" s="249"/>
      <c r="AR2" s="249"/>
      <c r="AS2" s="249"/>
      <c r="AT2" s="249"/>
      <c r="AU2" s="249"/>
      <c r="AV2" s="249"/>
      <c r="AW2" s="249"/>
      <c r="AX2" s="249"/>
    </row>
    <row r="3" spans="1:52" x14ac:dyDescent="0.2">
      <c r="A3" s="249"/>
      <c r="B3" s="249"/>
      <c r="C3" s="249"/>
      <c r="D3" s="249"/>
      <c r="E3" s="249"/>
      <c r="F3" s="249"/>
      <c r="G3" s="249"/>
      <c r="H3" s="249"/>
      <c r="I3" s="249"/>
      <c r="J3" s="249"/>
      <c r="K3" s="249"/>
      <c r="L3" s="249"/>
      <c r="M3" s="249"/>
      <c r="N3" s="249"/>
      <c r="O3" s="249"/>
      <c r="P3" s="249"/>
      <c r="Q3" s="249"/>
      <c r="R3" s="249"/>
      <c r="S3" s="249"/>
      <c r="T3" s="249"/>
      <c r="U3" s="249"/>
      <c r="V3" s="249"/>
      <c r="W3" s="249"/>
      <c r="X3" s="249"/>
      <c r="Y3" s="3"/>
      <c r="Z3" s="3"/>
      <c r="AA3" s="249"/>
      <c r="AB3" s="249"/>
      <c r="AC3" s="249"/>
      <c r="AD3" s="249"/>
      <c r="AE3" s="249"/>
      <c r="AF3" s="249"/>
      <c r="AG3" s="249"/>
      <c r="AH3" s="249"/>
      <c r="AI3" s="249"/>
      <c r="AJ3" s="249"/>
      <c r="AK3" s="249"/>
      <c r="AN3" s="249"/>
      <c r="AO3" s="249"/>
      <c r="AP3" s="249"/>
      <c r="AQ3" s="249"/>
      <c r="AR3" s="249"/>
      <c r="AS3" s="249"/>
      <c r="AT3" s="249"/>
      <c r="AU3" s="249"/>
      <c r="AV3" s="249"/>
      <c r="AW3" s="249"/>
      <c r="AX3" s="249"/>
    </row>
    <row r="4" spans="1:52"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3"/>
      <c r="Z4" s="3"/>
      <c r="AA4" s="249"/>
      <c r="AB4" s="249"/>
      <c r="AC4" s="249"/>
      <c r="AD4" s="249"/>
      <c r="AE4" s="249"/>
      <c r="AF4" s="249"/>
      <c r="AG4" s="249"/>
      <c r="AH4" s="249"/>
      <c r="AI4" s="249"/>
      <c r="AJ4" s="249"/>
      <c r="AK4" s="249"/>
      <c r="AN4" s="249"/>
      <c r="AO4" s="249"/>
      <c r="AP4" s="249"/>
      <c r="AQ4" s="249"/>
      <c r="AR4" s="249"/>
      <c r="AS4" s="249"/>
      <c r="AT4" s="249"/>
      <c r="AU4" s="249"/>
      <c r="AV4" s="249"/>
      <c r="AW4" s="249"/>
      <c r="AX4" s="249"/>
    </row>
    <row r="5" spans="1:52" x14ac:dyDescent="0.2">
      <c r="A5" s="30" t="s">
        <v>148</v>
      </c>
      <c r="B5" s="30"/>
      <c r="C5" s="30"/>
      <c r="D5" s="30"/>
      <c r="E5" s="30"/>
      <c r="F5" s="30"/>
      <c r="G5" s="30"/>
      <c r="H5" s="30"/>
      <c r="I5" s="30"/>
      <c r="J5" s="30"/>
      <c r="K5" s="30"/>
      <c r="N5" s="30" t="s">
        <v>149</v>
      </c>
      <c r="O5" s="30"/>
      <c r="P5" s="30"/>
      <c r="Q5" s="30"/>
      <c r="R5" s="30"/>
      <c r="S5" s="30"/>
      <c r="T5" s="30"/>
      <c r="U5" s="30"/>
      <c r="V5" s="30"/>
      <c r="W5" s="30"/>
      <c r="X5" s="30"/>
      <c r="AA5" s="30" t="s">
        <v>150</v>
      </c>
      <c r="AB5" s="30"/>
      <c r="AC5" s="30"/>
      <c r="AD5" s="30"/>
      <c r="AE5" s="30"/>
      <c r="AF5" s="30"/>
      <c r="AG5" s="30"/>
      <c r="AH5" s="30"/>
      <c r="AI5" s="30"/>
      <c r="AJ5" s="30"/>
      <c r="AK5" s="30"/>
      <c r="AN5" s="30" t="s">
        <v>151</v>
      </c>
      <c r="AO5" s="30"/>
      <c r="AP5" s="30"/>
      <c r="AQ5" s="30"/>
      <c r="AR5" s="30"/>
      <c r="AS5" s="30"/>
      <c r="AT5" s="30"/>
      <c r="AU5" s="30"/>
      <c r="AV5" s="30"/>
      <c r="AW5" s="30"/>
      <c r="AX5" s="30"/>
    </row>
    <row r="6" spans="1:52" customFormat="1" ht="24.75" customHeight="1" x14ac:dyDescent="0.2"/>
    <row r="7" spans="1:52" s="11" customFormat="1" ht="24.75" customHeight="1" x14ac:dyDescent="0.25">
      <c r="A7" s="154"/>
      <c r="B7" s="250" t="s">
        <v>138</v>
      </c>
      <c r="C7" s="262"/>
      <c r="D7" s="262"/>
      <c r="E7" s="262"/>
      <c r="F7" s="262"/>
      <c r="G7" s="262"/>
      <c r="H7" s="262"/>
      <c r="I7" s="262"/>
      <c r="J7" s="262"/>
      <c r="K7" s="251"/>
      <c r="N7" s="154"/>
      <c r="O7" s="250" t="s">
        <v>139</v>
      </c>
      <c r="P7" s="262"/>
      <c r="Q7" s="262"/>
      <c r="R7" s="262"/>
      <c r="S7" s="262"/>
      <c r="T7" s="262"/>
      <c r="U7" s="262"/>
      <c r="V7" s="262"/>
      <c r="W7" s="262"/>
      <c r="X7" s="251"/>
      <c r="AA7" s="154"/>
      <c r="AB7" s="296" t="s">
        <v>140</v>
      </c>
      <c r="AC7" s="296"/>
      <c r="AD7" s="296"/>
      <c r="AE7" s="296"/>
      <c r="AF7" s="296"/>
      <c r="AG7" s="296"/>
      <c r="AH7" s="296"/>
      <c r="AI7" s="296"/>
      <c r="AJ7" s="296"/>
      <c r="AK7" s="296"/>
      <c r="AN7" s="154"/>
      <c r="AO7" s="296" t="s">
        <v>141</v>
      </c>
      <c r="AP7" s="296"/>
      <c r="AQ7" s="296"/>
      <c r="AR7" s="296"/>
      <c r="AS7" s="296"/>
      <c r="AT7" s="296"/>
      <c r="AU7" s="296"/>
      <c r="AV7" s="296"/>
      <c r="AW7" s="296"/>
      <c r="AX7" s="296"/>
    </row>
    <row r="8" spans="1:52" ht="24" customHeight="1" x14ac:dyDescent="0.2">
      <c r="A8"/>
      <c r="B8" s="250" t="s">
        <v>61</v>
      </c>
      <c r="C8" s="251"/>
      <c r="D8" s="250" t="s">
        <v>62</v>
      </c>
      <c r="E8" s="251"/>
      <c r="F8" s="250" t="s">
        <v>63</v>
      </c>
      <c r="G8" s="251"/>
      <c r="H8" s="250" t="s">
        <v>64</v>
      </c>
      <c r="I8" s="251"/>
      <c r="J8" s="250" t="s">
        <v>65</v>
      </c>
      <c r="K8" s="251"/>
      <c r="N8"/>
      <c r="O8" s="250" t="s">
        <v>61</v>
      </c>
      <c r="P8" s="251"/>
      <c r="Q8" s="250" t="s">
        <v>62</v>
      </c>
      <c r="R8" s="251"/>
      <c r="S8" s="250" t="s">
        <v>63</v>
      </c>
      <c r="T8" s="251"/>
      <c r="U8" s="250" t="s">
        <v>64</v>
      </c>
      <c r="V8" s="251"/>
      <c r="W8" s="250" t="s">
        <v>65</v>
      </c>
      <c r="X8" s="251"/>
      <c r="AA8"/>
      <c r="AB8" s="250" t="s">
        <v>61</v>
      </c>
      <c r="AC8" s="251"/>
      <c r="AD8" s="250" t="s">
        <v>62</v>
      </c>
      <c r="AE8" s="251"/>
      <c r="AF8" s="250" t="s">
        <v>63</v>
      </c>
      <c r="AG8" s="251"/>
      <c r="AH8" s="250" t="s">
        <v>64</v>
      </c>
      <c r="AI8" s="251"/>
      <c r="AJ8" s="250" t="s">
        <v>65</v>
      </c>
      <c r="AK8" s="251"/>
      <c r="AN8"/>
      <c r="AO8" s="250" t="s">
        <v>61</v>
      </c>
      <c r="AP8" s="251"/>
      <c r="AQ8" s="250" t="s">
        <v>62</v>
      </c>
      <c r="AR8" s="251"/>
      <c r="AS8" s="250" t="s">
        <v>63</v>
      </c>
      <c r="AT8" s="251"/>
      <c r="AU8" s="250" t="s">
        <v>64</v>
      </c>
      <c r="AV8" s="251"/>
      <c r="AW8" s="250" t="s">
        <v>65</v>
      </c>
      <c r="AX8" s="251"/>
    </row>
    <row r="9" spans="1:52" s="11" customFormat="1" ht="20.25" customHeight="1" x14ac:dyDescent="0.2">
      <c r="A9" s="8"/>
      <c r="B9" s="34" t="s">
        <v>66</v>
      </c>
      <c r="C9" s="35" t="s">
        <v>67</v>
      </c>
      <c r="D9" s="34" t="s">
        <v>66</v>
      </c>
      <c r="E9" s="35" t="s">
        <v>67</v>
      </c>
      <c r="F9" s="34" t="s">
        <v>66</v>
      </c>
      <c r="G9" s="35" t="s">
        <v>67</v>
      </c>
      <c r="H9" s="34" t="s">
        <v>66</v>
      </c>
      <c r="I9" s="35" t="s">
        <v>67</v>
      </c>
      <c r="J9" s="34" t="s">
        <v>66</v>
      </c>
      <c r="K9" s="35" t="s">
        <v>67</v>
      </c>
      <c r="N9" s="8"/>
      <c r="O9" s="34" t="s">
        <v>66</v>
      </c>
      <c r="P9" s="35" t="s">
        <v>67</v>
      </c>
      <c r="Q9" s="34" t="s">
        <v>66</v>
      </c>
      <c r="R9" s="35" t="s">
        <v>67</v>
      </c>
      <c r="S9" s="34" t="s">
        <v>66</v>
      </c>
      <c r="T9" s="35" t="s">
        <v>67</v>
      </c>
      <c r="U9" s="34" t="s">
        <v>66</v>
      </c>
      <c r="V9" s="35" t="s">
        <v>67</v>
      </c>
      <c r="W9" s="34" t="s">
        <v>66</v>
      </c>
      <c r="X9" s="35" t="s">
        <v>67</v>
      </c>
      <c r="AA9" s="8"/>
      <c r="AB9" s="34" t="s">
        <v>66</v>
      </c>
      <c r="AC9" s="35" t="s">
        <v>67</v>
      </c>
      <c r="AD9" s="34" t="s">
        <v>66</v>
      </c>
      <c r="AE9" s="35" t="s">
        <v>67</v>
      </c>
      <c r="AF9" s="34" t="s">
        <v>66</v>
      </c>
      <c r="AG9" s="35" t="s">
        <v>67</v>
      </c>
      <c r="AH9" s="34" t="s">
        <v>66</v>
      </c>
      <c r="AI9" s="35" t="s">
        <v>67</v>
      </c>
      <c r="AJ9" s="34" t="s">
        <v>66</v>
      </c>
      <c r="AK9" s="35" t="s">
        <v>67</v>
      </c>
      <c r="AN9" s="8"/>
      <c r="AO9" s="34" t="s">
        <v>66</v>
      </c>
      <c r="AP9" s="35" t="s">
        <v>67</v>
      </c>
      <c r="AQ9" s="34" t="s">
        <v>66</v>
      </c>
      <c r="AR9" s="35" t="s">
        <v>67</v>
      </c>
      <c r="AS9" s="34" t="s">
        <v>66</v>
      </c>
      <c r="AT9" s="35" t="s">
        <v>67</v>
      </c>
      <c r="AU9" s="34" t="s">
        <v>66</v>
      </c>
      <c r="AV9" s="35" t="s">
        <v>67</v>
      </c>
      <c r="AW9" s="34" t="s">
        <v>66</v>
      </c>
      <c r="AX9" s="35" t="s">
        <v>67</v>
      </c>
    </row>
    <row r="10" spans="1:52" x14ac:dyDescent="0.2">
      <c r="A10" s="12" t="s">
        <v>16</v>
      </c>
      <c r="B10" s="36"/>
      <c r="C10" s="36"/>
      <c r="D10" s="36"/>
      <c r="E10" s="36"/>
      <c r="F10" s="36"/>
      <c r="G10" s="36"/>
      <c r="H10" s="36"/>
      <c r="I10" s="36"/>
      <c r="J10" s="36"/>
      <c r="K10" s="37"/>
      <c r="M10" s="38"/>
      <c r="N10" s="39" t="s">
        <v>16</v>
      </c>
      <c r="O10" s="36"/>
      <c r="P10" s="36"/>
      <c r="Q10" s="36"/>
      <c r="R10" s="36"/>
      <c r="S10" s="36"/>
      <c r="T10" s="36"/>
      <c r="U10" s="36"/>
      <c r="V10" s="36"/>
      <c r="W10" s="36"/>
      <c r="X10" s="40"/>
      <c r="Z10" s="38"/>
      <c r="AA10" s="39" t="s">
        <v>16</v>
      </c>
      <c r="AB10" s="36"/>
      <c r="AC10" s="36"/>
      <c r="AD10" s="36"/>
      <c r="AE10" s="36"/>
      <c r="AF10" s="36"/>
      <c r="AG10" s="36"/>
      <c r="AH10" s="36"/>
      <c r="AI10" s="36"/>
      <c r="AJ10" s="36"/>
      <c r="AK10" s="40"/>
      <c r="AM10" s="38"/>
      <c r="AN10" s="39" t="s">
        <v>16</v>
      </c>
      <c r="AO10" s="36"/>
      <c r="AP10" s="36"/>
      <c r="AQ10" s="36"/>
      <c r="AR10" s="36"/>
      <c r="AS10" s="36"/>
      <c r="AT10" s="36"/>
      <c r="AU10" s="36"/>
      <c r="AV10" s="36"/>
      <c r="AW10" s="36"/>
      <c r="AX10" s="40"/>
    </row>
    <row r="11" spans="1:52" x14ac:dyDescent="0.2">
      <c r="A11" s="14" t="s">
        <v>17</v>
      </c>
      <c r="B11"/>
      <c r="C11"/>
      <c r="D11"/>
      <c r="E11"/>
      <c r="F11"/>
      <c r="G11"/>
      <c r="H11"/>
      <c r="I11"/>
      <c r="J11"/>
      <c r="K11" s="13"/>
      <c r="M11" s="38"/>
      <c r="N11" s="41" t="s">
        <v>17</v>
      </c>
      <c r="O11"/>
      <c r="P11"/>
      <c r="Q11"/>
      <c r="R11"/>
      <c r="S11"/>
      <c r="T11"/>
      <c r="U11"/>
      <c r="V11"/>
      <c r="W11"/>
      <c r="X11" s="13"/>
      <c r="Z11" s="38"/>
      <c r="AA11" s="41" t="s">
        <v>17</v>
      </c>
      <c r="AB11"/>
      <c r="AC11"/>
      <c r="AD11"/>
      <c r="AE11"/>
      <c r="AF11"/>
      <c r="AG11"/>
      <c r="AH11"/>
      <c r="AI11"/>
      <c r="AJ11"/>
      <c r="AK11" s="13"/>
      <c r="AM11" s="38"/>
      <c r="AN11" s="41" t="s">
        <v>17</v>
      </c>
      <c r="AO11"/>
      <c r="AP11"/>
      <c r="AQ11"/>
      <c r="AR11"/>
      <c r="AS11"/>
      <c r="AT11"/>
      <c r="AU11"/>
      <c r="AV11"/>
      <c r="AW11"/>
      <c r="AX11" s="13"/>
    </row>
    <row r="12" spans="1:52" x14ac:dyDescent="0.2">
      <c r="A12" s="15" t="s">
        <v>18</v>
      </c>
      <c r="B12" s="16">
        <v>1.73102356690144</v>
      </c>
      <c r="C12" s="42">
        <v>0.28063001811862198</v>
      </c>
      <c r="D12" s="16">
        <v>8.6955859111728397</v>
      </c>
      <c r="E12" s="42">
        <v>0.60648967357627903</v>
      </c>
      <c r="F12" s="16">
        <v>29.5949798260676</v>
      </c>
      <c r="G12" s="42">
        <v>0.86388230561942403</v>
      </c>
      <c r="H12" s="16">
        <v>41.802785109250799</v>
      </c>
      <c r="I12" s="42">
        <v>1.0863048002256499</v>
      </c>
      <c r="J12" s="16">
        <v>18.1730733892099</v>
      </c>
      <c r="K12" s="43">
        <v>0.94720683793888305</v>
      </c>
      <c r="M12" s="155"/>
      <c r="N12" s="28" t="s">
        <v>18</v>
      </c>
      <c r="O12" s="16">
        <v>2.8520742967182899</v>
      </c>
      <c r="P12" s="42">
        <v>1.46575862136112</v>
      </c>
      <c r="Q12" s="16">
        <v>10.262230009409899</v>
      </c>
      <c r="R12" s="42">
        <v>2.8545400557543101</v>
      </c>
      <c r="S12" s="16">
        <v>33.747571375956298</v>
      </c>
      <c r="T12" s="42">
        <v>5.4226913491195301</v>
      </c>
      <c r="U12" s="16">
        <v>42.038938491706602</v>
      </c>
      <c r="V12" s="42">
        <v>5.7816588138342402</v>
      </c>
      <c r="W12" s="16">
        <v>11.099185826208901</v>
      </c>
      <c r="X12" s="43">
        <v>3.0849457254180899</v>
      </c>
      <c r="Z12" s="155"/>
      <c r="AA12" s="28" t="s">
        <v>18</v>
      </c>
      <c r="AB12" s="16">
        <v>2.71970040666121</v>
      </c>
      <c r="AC12" s="42">
        <v>0.75857734445251701</v>
      </c>
      <c r="AD12" s="16">
        <v>7.4746632314904398</v>
      </c>
      <c r="AE12" s="42">
        <v>1.2705417091927</v>
      </c>
      <c r="AF12" s="16">
        <v>26.409657611979899</v>
      </c>
      <c r="AG12" s="42">
        <v>2.0725729068974199</v>
      </c>
      <c r="AH12" s="16">
        <v>40.949198124142903</v>
      </c>
      <c r="AI12" s="42">
        <v>2.5255491684053299</v>
      </c>
      <c r="AJ12" s="16">
        <v>22.446780625725498</v>
      </c>
      <c r="AK12" s="43">
        <v>2.0790306908106402</v>
      </c>
      <c r="AM12" s="155"/>
      <c r="AN12" s="28" t="s">
        <v>18</v>
      </c>
      <c r="AO12" s="16">
        <v>10.8420392323047</v>
      </c>
      <c r="AP12" s="42">
        <v>1.24988813791112</v>
      </c>
      <c r="AQ12" s="16">
        <v>15.923145904605001</v>
      </c>
      <c r="AR12" s="42">
        <v>1.58531664199772</v>
      </c>
      <c r="AS12" s="16">
        <v>32.636659354744801</v>
      </c>
      <c r="AT12" s="42">
        <v>2.1577518504987601</v>
      </c>
      <c r="AU12" s="16">
        <v>30.686405362482201</v>
      </c>
      <c r="AV12" s="42">
        <v>2.1823945727780401</v>
      </c>
      <c r="AW12" s="16">
        <v>9.6821142125202897</v>
      </c>
      <c r="AX12" s="43">
        <v>1.44746286768628</v>
      </c>
      <c r="AZ12" s="44"/>
    </row>
    <row r="13" spans="1:52" ht="12.75" customHeight="1" x14ac:dyDescent="0.2">
      <c r="A13" s="15" t="s">
        <v>19</v>
      </c>
      <c r="B13" s="16">
        <v>0.98710830966543694</v>
      </c>
      <c r="C13" s="42">
        <v>0.26693447513925</v>
      </c>
      <c r="D13" s="16">
        <v>10.8479098306405</v>
      </c>
      <c r="E13" s="42">
        <v>0.69147679058573897</v>
      </c>
      <c r="F13" s="16">
        <v>38.140755783160301</v>
      </c>
      <c r="G13" s="42">
        <v>1.03468403943765</v>
      </c>
      <c r="H13" s="16">
        <v>40.941619612198302</v>
      </c>
      <c r="I13" s="42">
        <v>0.97264135484249303</v>
      </c>
      <c r="J13" s="16">
        <v>9.0826064643355409</v>
      </c>
      <c r="K13" s="43">
        <v>0.55367130792454899</v>
      </c>
      <c r="M13" s="155"/>
      <c r="N13" s="28" t="s">
        <v>19</v>
      </c>
      <c r="O13" s="16" t="s">
        <v>30</v>
      </c>
      <c r="P13" s="42" t="s">
        <v>30</v>
      </c>
      <c r="Q13" s="16" t="s">
        <v>30</v>
      </c>
      <c r="R13" s="42" t="s">
        <v>30</v>
      </c>
      <c r="S13" s="16" t="s">
        <v>30</v>
      </c>
      <c r="T13" s="42" t="s">
        <v>30</v>
      </c>
      <c r="U13" s="16" t="s">
        <v>30</v>
      </c>
      <c r="V13" s="42" t="s">
        <v>30</v>
      </c>
      <c r="W13" s="16" t="s">
        <v>30</v>
      </c>
      <c r="X13" s="43" t="s">
        <v>30</v>
      </c>
      <c r="Z13" s="155"/>
      <c r="AA13" s="28" t="s">
        <v>19</v>
      </c>
      <c r="AB13" s="16">
        <v>3.1199371275232002</v>
      </c>
      <c r="AC13" s="42">
        <v>1.8084341790285201</v>
      </c>
      <c r="AD13" s="16">
        <v>10.794466340773701</v>
      </c>
      <c r="AE13" s="42">
        <v>3.1983913086674098</v>
      </c>
      <c r="AF13" s="16">
        <v>29.793560904843201</v>
      </c>
      <c r="AG13" s="42">
        <v>4.6002846539700801</v>
      </c>
      <c r="AH13" s="16">
        <v>39.850437648773003</v>
      </c>
      <c r="AI13" s="42">
        <v>5.7384973623236499</v>
      </c>
      <c r="AJ13" s="16">
        <v>16.441597978087</v>
      </c>
      <c r="AK13" s="43">
        <v>3.2799780698372198</v>
      </c>
      <c r="AM13" s="155"/>
      <c r="AN13" s="28" t="s">
        <v>19</v>
      </c>
      <c r="AO13" s="16">
        <v>12.2280770805842</v>
      </c>
      <c r="AP13" s="42">
        <v>1.6069470628488201</v>
      </c>
      <c r="AQ13" s="16">
        <v>26.977457423803401</v>
      </c>
      <c r="AR13" s="42">
        <v>2.2931522151674399</v>
      </c>
      <c r="AS13" s="16">
        <v>37.757189141126098</v>
      </c>
      <c r="AT13" s="42">
        <v>2.5701282629583702</v>
      </c>
      <c r="AU13" s="16">
        <v>19.9072655913095</v>
      </c>
      <c r="AV13" s="42">
        <v>2.2306875116587301</v>
      </c>
      <c r="AW13" s="16">
        <v>3.1300107631769198</v>
      </c>
      <c r="AX13" s="43">
        <v>0.94347183413603897</v>
      </c>
      <c r="AZ13" s="44"/>
    </row>
    <row r="14" spans="1:52" x14ac:dyDescent="0.2">
      <c r="A14" s="15" t="s">
        <v>20</v>
      </c>
      <c r="B14" s="16">
        <v>2.1729886086516799</v>
      </c>
      <c r="C14" s="42">
        <v>0.204849945968614</v>
      </c>
      <c r="D14" s="16">
        <v>10.6755040162097</v>
      </c>
      <c r="E14" s="42">
        <v>0.51023224197677397</v>
      </c>
      <c r="F14" s="16">
        <v>31.180288768400398</v>
      </c>
      <c r="G14" s="42">
        <v>0.78076088887722495</v>
      </c>
      <c r="H14" s="16">
        <v>40.282191154166199</v>
      </c>
      <c r="I14" s="42">
        <v>0.85361271260245897</v>
      </c>
      <c r="J14" s="16">
        <v>15.6882667428993</v>
      </c>
      <c r="K14" s="43">
        <v>0.57329527313399398</v>
      </c>
      <c r="M14" s="155"/>
      <c r="N14" s="28" t="s">
        <v>20</v>
      </c>
      <c r="O14" s="16">
        <v>2.4778549713265501</v>
      </c>
      <c r="P14" s="42">
        <v>0.56774558657388596</v>
      </c>
      <c r="Q14" s="16">
        <v>10.744499751609901</v>
      </c>
      <c r="R14" s="42">
        <v>1.6847280033424801</v>
      </c>
      <c r="S14" s="16">
        <v>32.8043451507192</v>
      </c>
      <c r="T14" s="42">
        <v>2.7859438951566999</v>
      </c>
      <c r="U14" s="16">
        <v>38.455826986666501</v>
      </c>
      <c r="V14" s="42">
        <v>2.3645615405937002</v>
      </c>
      <c r="W14" s="16">
        <v>15.492639497391201</v>
      </c>
      <c r="X14" s="43">
        <v>1.9693749451881</v>
      </c>
      <c r="Z14" s="155"/>
      <c r="AA14" s="28" t="s">
        <v>20</v>
      </c>
      <c r="AB14" s="16">
        <v>4.2240606863684498</v>
      </c>
      <c r="AC14" s="42">
        <v>1.00789287401464</v>
      </c>
      <c r="AD14" s="16">
        <v>14.5901925316918</v>
      </c>
      <c r="AE14" s="42">
        <v>1.58142044246728</v>
      </c>
      <c r="AF14" s="16">
        <v>35.012153182246898</v>
      </c>
      <c r="AG14" s="42">
        <v>2.4873203158222701</v>
      </c>
      <c r="AH14" s="16">
        <v>34.202584499767198</v>
      </c>
      <c r="AI14" s="42">
        <v>2.06734156103518</v>
      </c>
      <c r="AJ14" s="16">
        <v>11.9710090999257</v>
      </c>
      <c r="AK14" s="43">
        <v>1.51339421876972</v>
      </c>
      <c r="AM14" s="155"/>
      <c r="AN14" s="28" t="s">
        <v>20</v>
      </c>
      <c r="AO14" s="16">
        <v>10.716972809122201</v>
      </c>
      <c r="AP14" s="42">
        <v>0.86732491637437703</v>
      </c>
      <c r="AQ14" s="16">
        <v>20.306080100694999</v>
      </c>
      <c r="AR14" s="42">
        <v>1.2322718231282299</v>
      </c>
      <c r="AS14" s="16">
        <v>33.442049570780497</v>
      </c>
      <c r="AT14" s="42">
        <v>1.58649747191775</v>
      </c>
      <c r="AU14" s="16">
        <v>28.4175320102703</v>
      </c>
      <c r="AV14" s="42">
        <v>1.61129191722383</v>
      </c>
      <c r="AW14" s="16">
        <v>7.0066236623993303</v>
      </c>
      <c r="AX14" s="43">
        <v>0.93542819932035504</v>
      </c>
      <c r="AZ14" s="44"/>
    </row>
    <row r="15" spans="1:52" x14ac:dyDescent="0.2">
      <c r="A15" s="15" t="s">
        <v>21</v>
      </c>
      <c r="B15" s="16">
        <v>1.4816621013731801</v>
      </c>
      <c r="C15" s="42">
        <v>0.31556559522201</v>
      </c>
      <c r="D15" s="16">
        <v>10.1716467170375</v>
      </c>
      <c r="E15" s="42">
        <v>0.751368349947799</v>
      </c>
      <c r="F15" s="16">
        <v>37.716358016884499</v>
      </c>
      <c r="G15" s="42">
        <v>1.6526248884758601</v>
      </c>
      <c r="H15" s="16">
        <v>42.015844269709198</v>
      </c>
      <c r="I15" s="42">
        <v>1.4016851185094299</v>
      </c>
      <c r="J15" s="16">
        <v>8.6144888949955494</v>
      </c>
      <c r="K15" s="43">
        <v>0.84610507843282901</v>
      </c>
      <c r="M15" s="155"/>
      <c r="N15" s="28" t="s">
        <v>21</v>
      </c>
      <c r="O15" s="16" t="s">
        <v>30</v>
      </c>
      <c r="P15" s="42" t="s">
        <v>30</v>
      </c>
      <c r="Q15" s="16" t="s">
        <v>30</v>
      </c>
      <c r="R15" s="42" t="s">
        <v>30</v>
      </c>
      <c r="S15" s="16" t="s">
        <v>30</v>
      </c>
      <c r="T15" s="42" t="s">
        <v>30</v>
      </c>
      <c r="U15" s="16" t="s">
        <v>30</v>
      </c>
      <c r="V15" s="42" t="s">
        <v>30</v>
      </c>
      <c r="W15" s="16" t="s">
        <v>30</v>
      </c>
      <c r="X15" s="43" t="s">
        <v>30</v>
      </c>
      <c r="Z15" s="155"/>
      <c r="AA15" s="28" t="s">
        <v>21</v>
      </c>
      <c r="AB15" s="16" t="s">
        <v>30</v>
      </c>
      <c r="AC15" s="42" t="s">
        <v>30</v>
      </c>
      <c r="AD15" s="16" t="s">
        <v>30</v>
      </c>
      <c r="AE15" s="42" t="s">
        <v>30</v>
      </c>
      <c r="AF15" s="16" t="s">
        <v>30</v>
      </c>
      <c r="AG15" s="42" t="s">
        <v>30</v>
      </c>
      <c r="AH15" s="16" t="s">
        <v>30</v>
      </c>
      <c r="AI15" s="42" t="s">
        <v>30</v>
      </c>
      <c r="AJ15" s="16" t="s">
        <v>30</v>
      </c>
      <c r="AK15" s="43" t="s">
        <v>30</v>
      </c>
      <c r="AM15" s="155"/>
      <c r="AN15" s="28" t="s">
        <v>21</v>
      </c>
      <c r="AO15" s="16" t="s">
        <v>30</v>
      </c>
      <c r="AP15" s="42" t="s">
        <v>30</v>
      </c>
      <c r="AQ15" s="16" t="s">
        <v>30</v>
      </c>
      <c r="AR15" s="42" t="s">
        <v>30</v>
      </c>
      <c r="AS15" s="16" t="s">
        <v>30</v>
      </c>
      <c r="AT15" s="42" t="s">
        <v>30</v>
      </c>
      <c r="AU15" s="16" t="s">
        <v>30</v>
      </c>
      <c r="AV15" s="42" t="s">
        <v>30</v>
      </c>
      <c r="AW15" s="16" t="s">
        <v>30</v>
      </c>
      <c r="AX15" s="43" t="s">
        <v>30</v>
      </c>
      <c r="AZ15" s="44"/>
    </row>
    <row r="16" spans="1:52" x14ac:dyDescent="0.2">
      <c r="A16" s="15" t="s">
        <v>22</v>
      </c>
      <c r="B16" s="16">
        <v>2.01817061877207</v>
      </c>
      <c r="C16" s="42">
        <v>0.27470453943977802</v>
      </c>
      <c r="D16" s="16">
        <v>10.629404142154799</v>
      </c>
      <c r="E16" s="42">
        <v>0.60347969323100703</v>
      </c>
      <c r="F16" s="16">
        <v>34.490423961009903</v>
      </c>
      <c r="G16" s="42">
        <v>0.90119330756871796</v>
      </c>
      <c r="H16" s="16">
        <v>42.245770879903901</v>
      </c>
      <c r="I16" s="42">
        <v>0.88233486005389805</v>
      </c>
      <c r="J16" s="16">
        <v>10.616230398159299</v>
      </c>
      <c r="K16" s="43">
        <v>0.59066118822423097</v>
      </c>
      <c r="M16" s="155"/>
      <c r="N16" s="28" t="s">
        <v>22</v>
      </c>
      <c r="O16" s="16" t="s">
        <v>30</v>
      </c>
      <c r="P16" s="42" t="s">
        <v>30</v>
      </c>
      <c r="Q16" s="16" t="s">
        <v>30</v>
      </c>
      <c r="R16" s="42" t="s">
        <v>30</v>
      </c>
      <c r="S16" s="16" t="s">
        <v>30</v>
      </c>
      <c r="T16" s="42" t="s">
        <v>30</v>
      </c>
      <c r="U16" s="16" t="s">
        <v>30</v>
      </c>
      <c r="V16" s="42" t="s">
        <v>30</v>
      </c>
      <c r="W16" s="16" t="s">
        <v>30</v>
      </c>
      <c r="X16" s="43" t="s">
        <v>30</v>
      </c>
      <c r="Z16" s="155"/>
      <c r="AA16" s="28" t="s">
        <v>22</v>
      </c>
      <c r="AB16" s="16" t="s">
        <v>30</v>
      </c>
      <c r="AC16" s="42" t="s">
        <v>30</v>
      </c>
      <c r="AD16" s="16" t="s">
        <v>30</v>
      </c>
      <c r="AE16" s="42" t="s">
        <v>30</v>
      </c>
      <c r="AF16" s="16" t="s">
        <v>30</v>
      </c>
      <c r="AG16" s="42" t="s">
        <v>30</v>
      </c>
      <c r="AH16" s="16" t="s">
        <v>30</v>
      </c>
      <c r="AI16" s="42" t="s">
        <v>30</v>
      </c>
      <c r="AJ16" s="16" t="s">
        <v>30</v>
      </c>
      <c r="AK16" s="43" t="s">
        <v>30</v>
      </c>
      <c r="AM16" s="155"/>
      <c r="AN16" s="28" t="s">
        <v>22</v>
      </c>
      <c r="AO16" s="16">
        <v>19.2657320920157</v>
      </c>
      <c r="AP16" s="42">
        <v>1.2898219927774399</v>
      </c>
      <c r="AQ16" s="16">
        <v>23.071719950193099</v>
      </c>
      <c r="AR16" s="42">
        <v>1.6515990206439499</v>
      </c>
      <c r="AS16" s="16">
        <v>31.133857346199399</v>
      </c>
      <c r="AT16" s="42">
        <v>1.54399412752554</v>
      </c>
      <c r="AU16" s="16">
        <v>21.803474699247801</v>
      </c>
      <c r="AV16" s="42">
        <v>1.54774786777897</v>
      </c>
      <c r="AW16" s="16">
        <v>4.7252159123439297</v>
      </c>
      <c r="AX16" s="43">
        <v>0.71320315645963805</v>
      </c>
      <c r="AZ16" s="44"/>
    </row>
    <row r="17" spans="1:52" x14ac:dyDescent="0.2">
      <c r="A17" s="15" t="s">
        <v>23</v>
      </c>
      <c r="B17" s="16">
        <v>1.64992254506462</v>
      </c>
      <c r="C17" s="42">
        <v>0.18433045145250701</v>
      </c>
      <c r="D17" s="16">
        <v>9.6743962077250991</v>
      </c>
      <c r="E17" s="42">
        <v>0.50974813733942903</v>
      </c>
      <c r="F17" s="16">
        <v>33.229807570731502</v>
      </c>
      <c r="G17" s="42">
        <v>0.72649345110762198</v>
      </c>
      <c r="H17" s="16">
        <v>42.436479724496799</v>
      </c>
      <c r="I17" s="42">
        <v>0.94042156956407896</v>
      </c>
      <c r="J17" s="16">
        <v>13.009393951982</v>
      </c>
      <c r="K17" s="43">
        <v>0.59357432497722495</v>
      </c>
      <c r="M17" s="155"/>
      <c r="N17" s="28" t="s">
        <v>23</v>
      </c>
      <c r="O17" s="16">
        <v>2.8353707416009599</v>
      </c>
      <c r="P17" s="42">
        <v>1.7370302265875801</v>
      </c>
      <c r="Q17" s="16">
        <v>12.848407011937001</v>
      </c>
      <c r="R17" s="42">
        <v>3.7515390484090498</v>
      </c>
      <c r="S17" s="16">
        <v>33.350633030037798</v>
      </c>
      <c r="T17" s="42">
        <v>5.4100577433142298</v>
      </c>
      <c r="U17" s="16">
        <v>39.950144354144904</v>
      </c>
      <c r="V17" s="42">
        <v>4.7455270059145196</v>
      </c>
      <c r="W17" s="16">
        <v>11.0154448622794</v>
      </c>
      <c r="X17" s="43">
        <v>2.90013934741549</v>
      </c>
      <c r="Z17" s="155"/>
      <c r="AA17" s="28" t="s">
        <v>23</v>
      </c>
      <c r="AB17" s="16">
        <v>3.7401785436310901</v>
      </c>
      <c r="AC17" s="42">
        <v>0.789471118561199</v>
      </c>
      <c r="AD17" s="16">
        <v>19.134070387293502</v>
      </c>
      <c r="AE17" s="42">
        <v>1.9335747039936799</v>
      </c>
      <c r="AF17" s="16">
        <v>42.923143877346902</v>
      </c>
      <c r="AG17" s="42">
        <v>2.3033907805571099</v>
      </c>
      <c r="AH17" s="16">
        <v>30.4016768201279</v>
      </c>
      <c r="AI17" s="42">
        <v>2.0512126466987799</v>
      </c>
      <c r="AJ17" s="16">
        <v>3.8009303716006202</v>
      </c>
      <c r="AK17" s="43">
        <v>0.92235351199053495</v>
      </c>
      <c r="AM17" s="155"/>
      <c r="AN17" s="28" t="s">
        <v>23</v>
      </c>
      <c r="AO17" s="16" t="s">
        <v>30</v>
      </c>
      <c r="AP17" s="42" t="s">
        <v>30</v>
      </c>
      <c r="AQ17" s="16" t="s">
        <v>30</v>
      </c>
      <c r="AR17" s="42" t="s">
        <v>30</v>
      </c>
      <c r="AS17" s="16" t="s">
        <v>30</v>
      </c>
      <c r="AT17" s="42" t="s">
        <v>30</v>
      </c>
      <c r="AU17" s="16" t="s">
        <v>30</v>
      </c>
      <c r="AV17" s="42" t="s">
        <v>30</v>
      </c>
      <c r="AW17" s="16" t="s">
        <v>30</v>
      </c>
      <c r="AX17" s="43" t="s">
        <v>30</v>
      </c>
      <c r="AZ17" s="44"/>
    </row>
    <row r="18" spans="1:52" x14ac:dyDescent="0.2">
      <c r="A18" s="15" t="s">
        <v>24</v>
      </c>
      <c r="B18" s="16">
        <v>1.2752422067654701</v>
      </c>
      <c r="C18" s="42">
        <v>0.20383003824013701</v>
      </c>
      <c r="D18" s="16">
        <v>7.4114237350422396</v>
      </c>
      <c r="E18" s="42">
        <v>0.44585242923250501</v>
      </c>
      <c r="F18" s="16">
        <v>26.581232518345701</v>
      </c>
      <c r="G18" s="42">
        <v>0.87034743272149195</v>
      </c>
      <c r="H18" s="16">
        <v>41.613447647429403</v>
      </c>
      <c r="I18" s="42">
        <v>0.81802263139935405</v>
      </c>
      <c r="J18" s="16">
        <v>23.1186538924172</v>
      </c>
      <c r="K18" s="43">
        <v>0.63708631063906196</v>
      </c>
      <c r="M18" s="155"/>
      <c r="N18" s="28" t="s">
        <v>24</v>
      </c>
      <c r="O18" s="16" t="s">
        <v>30</v>
      </c>
      <c r="P18" s="42" t="s">
        <v>30</v>
      </c>
      <c r="Q18" s="16" t="s">
        <v>30</v>
      </c>
      <c r="R18" s="42" t="s">
        <v>30</v>
      </c>
      <c r="S18" s="16" t="s">
        <v>30</v>
      </c>
      <c r="T18" s="42" t="s">
        <v>30</v>
      </c>
      <c r="U18" s="16" t="s">
        <v>30</v>
      </c>
      <c r="V18" s="42" t="s">
        <v>30</v>
      </c>
      <c r="W18" s="16" t="s">
        <v>30</v>
      </c>
      <c r="X18" s="43" t="s">
        <v>30</v>
      </c>
      <c r="Z18" s="155"/>
      <c r="AA18" s="28" t="s">
        <v>24</v>
      </c>
      <c r="AB18" s="16" t="s">
        <v>30</v>
      </c>
      <c r="AC18" s="42" t="s">
        <v>30</v>
      </c>
      <c r="AD18" s="16" t="s">
        <v>30</v>
      </c>
      <c r="AE18" s="42" t="s">
        <v>30</v>
      </c>
      <c r="AF18" s="16" t="s">
        <v>30</v>
      </c>
      <c r="AG18" s="42" t="s">
        <v>30</v>
      </c>
      <c r="AH18" s="16" t="s">
        <v>30</v>
      </c>
      <c r="AI18" s="42" t="s">
        <v>30</v>
      </c>
      <c r="AJ18" s="16" t="s">
        <v>30</v>
      </c>
      <c r="AK18" s="43" t="s">
        <v>30</v>
      </c>
      <c r="AM18" s="155"/>
      <c r="AN18" s="28" t="s">
        <v>24</v>
      </c>
      <c r="AO18" s="16" t="s">
        <v>30</v>
      </c>
      <c r="AP18" s="42" t="s">
        <v>30</v>
      </c>
      <c r="AQ18" s="16" t="s">
        <v>30</v>
      </c>
      <c r="AR18" s="42" t="s">
        <v>30</v>
      </c>
      <c r="AS18" s="16" t="s">
        <v>30</v>
      </c>
      <c r="AT18" s="42" t="s">
        <v>30</v>
      </c>
      <c r="AU18" s="16" t="s">
        <v>30</v>
      </c>
      <c r="AV18" s="42" t="s">
        <v>30</v>
      </c>
      <c r="AW18" s="16" t="s">
        <v>30</v>
      </c>
      <c r="AX18" s="43" t="s">
        <v>30</v>
      </c>
      <c r="AZ18" s="44"/>
    </row>
    <row r="19" spans="1:52" x14ac:dyDescent="0.2">
      <c r="A19" s="15" t="s">
        <v>25</v>
      </c>
      <c r="B19" s="16">
        <v>3.4098379254534898</v>
      </c>
      <c r="C19" s="42">
        <v>0.29207500264848402</v>
      </c>
      <c r="D19" s="16">
        <v>14.9126166130433</v>
      </c>
      <c r="E19" s="42">
        <v>0.55843459836401999</v>
      </c>
      <c r="F19" s="16">
        <v>36.400844936563999</v>
      </c>
      <c r="G19" s="42">
        <v>0.905107128397449</v>
      </c>
      <c r="H19" s="16">
        <v>36.6215358194275</v>
      </c>
      <c r="I19" s="42">
        <v>0.811789577155686</v>
      </c>
      <c r="J19" s="16">
        <v>8.6298190804252197</v>
      </c>
      <c r="K19" s="43">
        <v>0.40705797094483998</v>
      </c>
      <c r="M19" s="155"/>
      <c r="N19" s="28" t="s">
        <v>25</v>
      </c>
      <c r="O19" s="16" t="s">
        <v>30</v>
      </c>
      <c r="P19" s="42" t="s">
        <v>30</v>
      </c>
      <c r="Q19" s="16" t="s">
        <v>30</v>
      </c>
      <c r="R19" s="42" t="s">
        <v>30</v>
      </c>
      <c r="S19" s="16" t="s">
        <v>30</v>
      </c>
      <c r="T19" s="42" t="s">
        <v>30</v>
      </c>
      <c r="U19" s="16" t="s">
        <v>30</v>
      </c>
      <c r="V19" s="42" t="s">
        <v>30</v>
      </c>
      <c r="W19" s="16" t="s">
        <v>30</v>
      </c>
      <c r="X19" s="43" t="s">
        <v>30</v>
      </c>
      <c r="Z19" s="155"/>
      <c r="AA19" s="28" t="s">
        <v>25</v>
      </c>
      <c r="AB19" s="16">
        <v>11.6592495899729</v>
      </c>
      <c r="AC19" s="42">
        <v>1.8003487778526801</v>
      </c>
      <c r="AD19" s="16">
        <v>22.250711974673401</v>
      </c>
      <c r="AE19" s="42">
        <v>2.1838721461377801</v>
      </c>
      <c r="AF19" s="16">
        <v>38.374293554609203</v>
      </c>
      <c r="AG19" s="42">
        <v>2.5934964951506099</v>
      </c>
      <c r="AH19" s="16">
        <v>23.999023217837699</v>
      </c>
      <c r="AI19" s="42">
        <v>2.5667143068035299</v>
      </c>
      <c r="AJ19" s="16">
        <v>3.5041411585210702</v>
      </c>
      <c r="AK19" s="43">
        <v>1.3298236975786499</v>
      </c>
      <c r="AM19" s="155"/>
      <c r="AN19" s="28" t="s">
        <v>25</v>
      </c>
      <c r="AO19" s="16">
        <v>23.222035663874902</v>
      </c>
      <c r="AP19" s="42">
        <v>2.1343307642966698</v>
      </c>
      <c r="AQ19" s="16">
        <v>27.2742367420521</v>
      </c>
      <c r="AR19" s="42">
        <v>2.4463265413281099</v>
      </c>
      <c r="AS19" s="16">
        <v>31.005989860997499</v>
      </c>
      <c r="AT19" s="42">
        <v>2.27576372451936</v>
      </c>
      <c r="AU19" s="16">
        <v>16.044151315883099</v>
      </c>
      <c r="AV19" s="42">
        <v>1.97886280330602</v>
      </c>
      <c r="AW19" s="16">
        <v>1.8526594647689101</v>
      </c>
      <c r="AX19" s="43">
        <v>0.69514945210717705</v>
      </c>
      <c r="AZ19" s="44"/>
    </row>
    <row r="20" spans="1:52" x14ac:dyDescent="0.2">
      <c r="A20" s="15" t="s">
        <v>26</v>
      </c>
      <c r="B20" s="16">
        <v>2.24737865884188</v>
      </c>
      <c r="C20" s="42">
        <v>0.32921679574302798</v>
      </c>
      <c r="D20" s="16">
        <v>11.9022428225013</v>
      </c>
      <c r="E20" s="42">
        <v>0.72576940290500602</v>
      </c>
      <c r="F20" s="16">
        <v>33.666307645449798</v>
      </c>
      <c r="G20" s="42">
        <v>1.1154634939663901</v>
      </c>
      <c r="H20" s="16">
        <v>40.136610839627899</v>
      </c>
      <c r="I20" s="42">
        <v>1.11390480008665</v>
      </c>
      <c r="J20" s="16">
        <v>12.047460033579201</v>
      </c>
      <c r="K20" s="43">
        <v>0.75970111988712297</v>
      </c>
      <c r="M20" s="155"/>
      <c r="N20" s="28" t="s">
        <v>26</v>
      </c>
      <c r="O20" s="16" t="s">
        <v>30</v>
      </c>
      <c r="P20" s="42" t="s">
        <v>30</v>
      </c>
      <c r="Q20" s="16" t="s">
        <v>30</v>
      </c>
      <c r="R20" s="42" t="s">
        <v>30</v>
      </c>
      <c r="S20" s="16" t="s">
        <v>30</v>
      </c>
      <c r="T20" s="42" t="s">
        <v>30</v>
      </c>
      <c r="U20" s="16" t="s">
        <v>30</v>
      </c>
      <c r="V20" s="42" t="s">
        <v>30</v>
      </c>
      <c r="W20" s="16" t="s">
        <v>30</v>
      </c>
      <c r="X20" s="43" t="s">
        <v>30</v>
      </c>
      <c r="Z20" s="155"/>
      <c r="AA20" s="28" t="s">
        <v>26</v>
      </c>
      <c r="AB20" s="16">
        <v>6.2951308655702203</v>
      </c>
      <c r="AC20" s="42">
        <v>2.99238360356496</v>
      </c>
      <c r="AD20" s="16">
        <v>18.546594024578798</v>
      </c>
      <c r="AE20" s="42">
        <v>5.03047306648602</v>
      </c>
      <c r="AF20" s="16">
        <v>37.846257649170802</v>
      </c>
      <c r="AG20" s="42">
        <v>5.7632521164800403</v>
      </c>
      <c r="AH20" s="16">
        <v>33.043503030230802</v>
      </c>
      <c r="AI20" s="42">
        <v>4.6348688008405396</v>
      </c>
      <c r="AJ20" s="16">
        <v>4.2685144304493701</v>
      </c>
      <c r="AK20" s="43">
        <v>1.9540731057363301</v>
      </c>
      <c r="AM20" s="155"/>
      <c r="AN20" s="28" t="s">
        <v>26</v>
      </c>
      <c r="AO20" s="16">
        <v>10.3938683729627</v>
      </c>
      <c r="AP20" s="42">
        <v>1.75859700800192</v>
      </c>
      <c r="AQ20" s="16">
        <v>32.484188462244497</v>
      </c>
      <c r="AR20" s="42">
        <v>2.7647090292113301</v>
      </c>
      <c r="AS20" s="16">
        <v>37.304061810489202</v>
      </c>
      <c r="AT20" s="42">
        <v>3.6994502381365502</v>
      </c>
      <c r="AU20" s="16">
        <v>16.048540869381402</v>
      </c>
      <c r="AV20" s="42">
        <v>2.2823358108825</v>
      </c>
      <c r="AW20" s="16">
        <v>3.7693404849221399</v>
      </c>
      <c r="AX20" s="43">
        <v>1.1036454486362</v>
      </c>
      <c r="AZ20" s="44"/>
    </row>
    <row r="21" spans="1:52" x14ac:dyDescent="0.2">
      <c r="A21" s="15" t="s">
        <v>27</v>
      </c>
      <c r="B21" s="16">
        <v>3.70278995932525</v>
      </c>
      <c r="C21" s="42">
        <v>0.44640398540401699</v>
      </c>
      <c r="D21" s="16">
        <v>13.348576278336701</v>
      </c>
      <c r="E21" s="42">
        <v>0.986547268721364</v>
      </c>
      <c r="F21" s="16">
        <v>37.738755347503698</v>
      </c>
      <c r="G21" s="42">
        <v>0.97543089557630602</v>
      </c>
      <c r="H21" s="16">
        <v>36.588687631875501</v>
      </c>
      <c r="I21" s="42">
        <v>1.10388343707102</v>
      </c>
      <c r="J21" s="16">
        <v>8.6211907829588306</v>
      </c>
      <c r="K21" s="43">
        <v>0.64288078460211395</v>
      </c>
      <c r="M21" s="155"/>
      <c r="N21" s="28" t="s">
        <v>27</v>
      </c>
      <c r="O21" s="16" t="s">
        <v>30</v>
      </c>
      <c r="P21" s="42" t="s">
        <v>30</v>
      </c>
      <c r="Q21" s="16" t="s">
        <v>30</v>
      </c>
      <c r="R21" s="42" t="s">
        <v>30</v>
      </c>
      <c r="S21" s="16" t="s">
        <v>30</v>
      </c>
      <c r="T21" s="42" t="s">
        <v>30</v>
      </c>
      <c r="U21" s="16" t="s">
        <v>30</v>
      </c>
      <c r="V21" s="42" t="s">
        <v>30</v>
      </c>
      <c r="W21" s="16" t="s">
        <v>30</v>
      </c>
      <c r="X21" s="43" t="s">
        <v>30</v>
      </c>
      <c r="Z21" s="155"/>
      <c r="AA21" s="28" t="s">
        <v>27</v>
      </c>
      <c r="AB21" s="16">
        <v>3.0196623477133699</v>
      </c>
      <c r="AC21" s="42">
        <v>0.89787046205299803</v>
      </c>
      <c r="AD21" s="16">
        <v>9.2697697373847898</v>
      </c>
      <c r="AE21" s="42">
        <v>1.81504906798864</v>
      </c>
      <c r="AF21" s="16">
        <v>36.934738917614901</v>
      </c>
      <c r="AG21" s="42">
        <v>2.8108926281266302</v>
      </c>
      <c r="AH21" s="16">
        <v>39.9942213822738</v>
      </c>
      <c r="AI21" s="42">
        <v>2.9364998828172202</v>
      </c>
      <c r="AJ21" s="16">
        <v>10.781607615013201</v>
      </c>
      <c r="AK21" s="43">
        <v>1.4848449771072301</v>
      </c>
      <c r="AM21" s="155"/>
      <c r="AN21" s="28" t="s">
        <v>27</v>
      </c>
      <c r="AO21" s="16">
        <v>11.127393574508799</v>
      </c>
      <c r="AP21" s="42">
        <v>1.9953194013207101</v>
      </c>
      <c r="AQ21" s="16">
        <v>16.838923002176401</v>
      </c>
      <c r="AR21" s="42">
        <v>2.43056141522483</v>
      </c>
      <c r="AS21" s="16">
        <v>38.531369013949799</v>
      </c>
      <c r="AT21" s="42">
        <v>3.1917408848772801</v>
      </c>
      <c r="AU21" s="16">
        <v>27.992175158542299</v>
      </c>
      <c r="AV21" s="42">
        <v>2.9013168156142499</v>
      </c>
      <c r="AW21" s="16">
        <v>4.8884930295193296</v>
      </c>
      <c r="AX21" s="43">
        <v>1.0933908473690299</v>
      </c>
      <c r="AZ21" s="44"/>
    </row>
    <row r="22" spans="1:52" x14ac:dyDescent="0.2">
      <c r="A22" s="15" t="s">
        <v>28</v>
      </c>
      <c r="B22" s="16">
        <v>4.4484204140535697</v>
      </c>
      <c r="C22" s="42">
        <v>0.53590984697620203</v>
      </c>
      <c r="D22" s="16">
        <v>21.699023074147501</v>
      </c>
      <c r="E22" s="42">
        <v>1.0505025721651</v>
      </c>
      <c r="F22" s="16">
        <v>42.371594787286597</v>
      </c>
      <c r="G22" s="42">
        <v>1.06972011348897</v>
      </c>
      <c r="H22" s="16">
        <v>27.9240473673017</v>
      </c>
      <c r="I22" s="42">
        <v>1.11681059071678</v>
      </c>
      <c r="J22" s="16">
        <v>3.5569143572106299</v>
      </c>
      <c r="K22" s="43">
        <v>0.42683068263803597</v>
      </c>
      <c r="M22" s="155"/>
      <c r="N22" s="28" t="s">
        <v>28</v>
      </c>
      <c r="O22" s="16" t="s">
        <v>30</v>
      </c>
      <c r="P22" s="42" t="s">
        <v>30</v>
      </c>
      <c r="Q22" s="16" t="s">
        <v>30</v>
      </c>
      <c r="R22" s="42" t="s">
        <v>30</v>
      </c>
      <c r="S22" s="16" t="s">
        <v>30</v>
      </c>
      <c r="T22" s="42" t="s">
        <v>30</v>
      </c>
      <c r="U22" s="16" t="s">
        <v>30</v>
      </c>
      <c r="V22" s="42" t="s">
        <v>30</v>
      </c>
      <c r="W22" s="16" t="s">
        <v>30</v>
      </c>
      <c r="X22" s="43" t="s">
        <v>30</v>
      </c>
      <c r="Z22" s="155"/>
      <c r="AA22" s="28" t="s">
        <v>28</v>
      </c>
      <c r="AB22" s="16" t="s">
        <v>30</v>
      </c>
      <c r="AC22" s="42" t="s">
        <v>30</v>
      </c>
      <c r="AD22" s="16" t="s">
        <v>30</v>
      </c>
      <c r="AE22" s="42" t="s">
        <v>30</v>
      </c>
      <c r="AF22" s="16" t="s">
        <v>30</v>
      </c>
      <c r="AG22" s="42" t="s">
        <v>30</v>
      </c>
      <c r="AH22" s="16" t="s">
        <v>30</v>
      </c>
      <c r="AI22" s="42" t="s">
        <v>30</v>
      </c>
      <c r="AJ22" s="16" t="s">
        <v>30</v>
      </c>
      <c r="AK22" s="43" t="s">
        <v>30</v>
      </c>
      <c r="AM22" s="155"/>
      <c r="AN22" s="28" t="s">
        <v>28</v>
      </c>
      <c r="AO22" s="16">
        <v>17.828705039760901</v>
      </c>
      <c r="AP22" s="42">
        <v>3.5540647639456</v>
      </c>
      <c r="AQ22" s="16">
        <v>30.205986057873002</v>
      </c>
      <c r="AR22" s="42">
        <v>4.3132481258225104</v>
      </c>
      <c r="AS22" s="16">
        <v>39.273668699605999</v>
      </c>
      <c r="AT22" s="42">
        <v>4.5369813887769697</v>
      </c>
      <c r="AU22" s="16">
        <v>11.454669791161599</v>
      </c>
      <c r="AV22" s="42">
        <v>2.62225499448251</v>
      </c>
      <c r="AW22" s="16">
        <v>1.2369704115985101</v>
      </c>
      <c r="AX22" s="43">
        <v>0.83060248501797096</v>
      </c>
      <c r="AZ22" s="44"/>
    </row>
    <row r="23" spans="1:52" x14ac:dyDescent="0.2">
      <c r="A23" s="15" t="s">
        <v>29</v>
      </c>
      <c r="B23" s="16">
        <v>0.57003081551772705</v>
      </c>
      <c r="C23" s="42">
        <v>0.15477590084774101</v>
      </c>
      <c r="D23" s="16">
        <v>4.29257693631485</v>
      </c>
      <c r="E23" s="42">
        <v>0.42320601680520098</v>
      </c>
      <c r="F23" s="16">
        <v>23.0595431362078</v>
      </c>
      <c r="G23" s="42">
        <v>0.76305846683185297</v>
      </c>
      <c r="H23" s="16">
        <v>49.216141755270698</v>
      </c>
      <c r="I23" s="42">
        <v>1.00060709383024</v>
      </c>
      <c r="J23" s="16">
        <v>22.8617073566889</v>
      </c>
      <c r="K23" s="43">
        <v>0.75059608597917904</v>
      </c>
      <c r="M23" s="155"/>
      <c r="N23" s="28" t="s">
        <v>29</v>
      </c>
      <c r="O23" s="16" t="s">
        <v>30</v>
      </c>
      <c r="P23" s="42" t="s">
        <v>30</v>
      </c>
      <c r="Q23" s="16" t="s">
        <v>30</v>
      </c>
      <c r="R23" s="42" t="s">
        <v>30</v>
      </c>
      <c r="S23" s="16" t="s">
        <v>30</v>
      </c>
      <c r="T23" s="42" t="s">
        <v>30</v>
      </c>
      <c r="U23" s="16" t="s">
        <v>30</v>
      </c>
      <c r="V23" s="42" t="s">
        <v>30</v>
      </c>
      <c r="W23" s="16" t="s">
        <v>30</v>
      </c>
      <c r="X23" s="43" t="s">
        <v>30</v>
      </c>
      <c r="Z23" s="155"/>
      <c r="AA23" s="28" t="s">
        <v>29</v>
      </c>
      <c r="AB23" s="16" t="s">
        <v>30</v>
      </c>
      <c r="AC23" s="42" t="s">
        <v>30</v>
      </c>
      <c r="AD23" s="16" t="s">
        <v>30</v>
      </c>
      <c r="AE23" s="42" t="s">
        <v>30</v>
      </c>
      <c r="AF23" s="16" t="s">
        <v>30</v>
      </c>
      <c r="AG23" s="42" t="s">
        <v>30</v>
      </c>
      <c r="AH23" s="16" t="s">
        <v>30</v>
      </c>
      <c r="AI23" s="42" t="s">
        <v>30</v>
      </c>
      <c r="AJ23" s="16" t="s">
        <v>30</v>
      </c>
      <c r="AK23" s="43" t="s">
        <v>30</v>
      </c>
      <c r="AM23" s="155"/>
      <c r="AN23" s="28" t="s">
        <v>29</v>
      </c>
      <c r="AO23" s="16" t="s">
        <v>30</v>
      </c>
      <c r="AP23" s="42" t="s">
        <v>30</v>
      </c>
      <c r="AQ23" s="16" t="s">
        <v>30</v>
      </c>
      <c r="AR23" s="42" t="s">
        <v>30</v>
      </c>
      <c r="AS23" s="16" t="s">
        <v>30</v>
      </c>
      <c r="AT23" s="42" t="s">
        <v>30</v>
      </c>
      <c r="AU23" s="16" t="s">
        <v>30</v>
      </c>
      <c r="AV23" s="42" t="s">
        <v>30</v>
      </c>
      <c r="AW23" s="16" t="s">
        <v>30</v>
      </c>
      <c r="AX23" s="43" t="s">
        <v>30</v>
      </c>
      <c r="AZ23" s="44"/>
    </row>
    <row r="24" spans="1:52" x14ac:dyDescent="0.2">
      <c r="A24" s="15" t="s">
        <v>31</v>
      </c>
      <c r="B24" s="16">
        <v>2.0166396188166602</v>
      </c>
      <c r="C24" s="42">
        <v>0.20595194025833899</v>
      </c>
      <c r="D24" s="16">
        <v>10.4349812493942</v>
      </c>
      <c r="E24" s="42">
        <v>0.52907385265026097</v>
      </c>
      <c r="F24" s="16">
        <v>37.0831714872931</v>
      </c>
      <c r="G24" s="42">
        <v>0.85868081193711399</v>
      </c>
      <c r="H24" s="16">
        <v>42.251930609907603</v>
      </c>
      <c r="I24" s="42">
        <v>0.93353417233797997</v>
      </c>
      <c r="J24" s="16">
        <v>8.2132770345885309</v>
      </c>
      <c r="K24" s="43">
        <v>0.52782283059185697</v>
      </c>
      <c r="M24" s="155"/>
      <c r="N24" s="28" t="s">
        <v>31</v>
      </c>
      <c r="O24" s="16" t="s">
        <v>30</v>
      </c>
      <c r="P24" s="42" t="s">
        <v>30</v>
      </c>
      <c r="Q24" s="16" t="s">
        <v>30</v>
      </c>
      <c r="R24" s="42" t="s">
        <v>30</v>
      </c>
      <c r="S24" s="16" t="s">
        <v>30</v>
      </c>
      <c r="T24" s="42" t="s">
        <v>30</v>
      </c>
      <c r="U24" s="16" t="s">
        <v>30</v>
      </c>
      <c r="V24" s="42" t="s">
        <v>30</v>
      </c>
      <c r="W24" s="16" t="s">
        <v>30</v>
      </c>
      <c r="X24" s="43" t="s">
        <v>30</v>
      </c>
      <c r="Z24" s="155"/>
      <c r="AA24" s="28" t="s">
        <v>31</v>
      </c>
      <c r="AB24" s="16" t="s">
        <v>30</v>
      </c>
      <c r="AC24" s="42" t="s">
        <v>30</v>
      </c>
      <c r="AD24" s="16" t="s">
        <v>30</v>
      </c>
      <c r="AE24" s="42" t="s">
        <v>30</v>
      </c>
      <c r="AF24" s="16" t="s">
        <v>30</v>
      </c>
      <c r="AG24" s="42" t="s">
        <v>30</v>
      </c>
      <c r="AH24" s="16" t="s">
        <v>30</v>
      </c>
      <c r="AI24" s="42" t="s">
        <v>30</v>
      </c>
      <c r="AJ24" s="16" t="s">
        <v>30</v>
      </c>
      <c r="AK24" s="43" t="s">
        <v>30</v>
      </c>
      <c r="AM24" s="155"/>
      <c r="AN24" s="28" t="s">
        <v>31</v>
      </c>
      <c r="AO24" s="16" t="s">
        <v>30</v>
      </c>
      <c r="AP24" s="42" t="s">
        <v>30</v>
      </c>
      <c r="AQ24" s="16" t="s">
        <v>30</v>
      </c>
      <c r="AR24" s="42" t="s">
        <v>30</v>
      </c>
      <c r="AS24" s="16" t="s">
        <v>30</v>
      </c>
      <c r="AT24" s="42" t="s">
        <v>30</v>
      </c>
      <c r="AU24" s="16" t="s">
        <v>30</v>
      </c>
      <c r="AV24" s="42" t="s">
        <v>30</v>
      </c>
      <c r="AW24" s="16" t="s">
        <v>30</v>
      </c>
      <c r="AX24" s="43" t="s">
        <v>30</v>
      </c>
      <c r="AZ24" s="44"/>
    </row>
    <row r="25" spans="1:52" x14ac:dyDescent="0.2">
      <c r="A25" s="15" t="s">
        <v>32</v>
      </c>
      <c r="B25" s="16">
        <v>1.1386673529500499</v>
      </c>
      <c r="C25" s="42">
        <v>0.19895641871727601</v>
      </c>
      <c r="D25" s="16">
        <v>7.0451722173402498</v>
      </c>
      <c r="E25" s="42">
        <v>0.45887504257206801</v>
      </c>
      <c r="F25" s="16">
        <v>26.598864628426998</v>
      </c>
      <c r="G25" s="42">
        <v>0.750220144925416</v>
      </c>
      <c r="H25" s="16">
        <v>44.805391735380802</v>
      </c>
      <c r="I25" s="42">
        <v>0.82641770909671297</v>
      </c>
      <c r="J25" s="16">
        <v>20.411904065902</v>
      </c>
      <c r="K25" s="43">
        <v>0.74203703084135897</v>
      </c>
      <c r="M25" s="155"/>
      <c r="N25" s="28" t="s">
        <v>32</v>
      </c>
      <c r="O25" s="16" t="s">
        <v>30</v>
      </c>
      <c r="P25" s="42" t="s">
        <v>30</v>
      </c>
      <c r="Q25" s="16" t="s">
        <v>30</v>
      </c>
      <c r="R25" s="42" t="s">
        <v>30</v>
      </c>
      <c r="S25" s="16" t="s">
        <v>30</v>
      </c>
      <c r="T25" s="42" t="s">
        <v>30</v>
      </c>
      <c r="U25" s="16" t="s">
        <v>30</v>
      </c>
      <c r="V25" s="42" t="s">
        <v>30</v>
      </c>
      <c r="W25" s="16" t="s">
        <v>30</v>
      </c>
      <c r="X25" s="43" t="s">
        <v>30</v>
      </c>
      <c r="Z25" s="155"/>
      <c r="AA25" s="28" t="s">
        <v>32</v>
      </c>
      <c r="AB25" s="16" t="s">
        <v>30</v>
      </c>
      <c r="AC25" s="42" t="s">
        <v>30</v>
      </c>
      <c r="AD25" s="16" t="s">
        <v>30</v>
      </c>
      <c r="AE25" s="42" t="s">
        <v>30</v>
      </c>
      <c r="AF25" s="16" t="s">
        <v>30</v>
      </c>
      <c r="AG25" s="42" t="s">
        <v>30</v>
      </c>
      <c r="AH25" s="16" t="s">
        <v>30</v>
      </c>
      <c r="AI25" s="42" t="s">
        <v>30</v>
      </c>
      <c r="AJ25" s="16" t="s">
        <v>30</v>
      </c>
      <c r="AK25" s="43" t="s">
        <v>30</v>
      </c>
      <c r="AM25" s="155"/>
      <c r="AN25" s="28" t="s">
        <v>32</v>
      </c>
      <c r="AO25" s="16">
        <v>14.442991255500999</v>
      </c>
      <c r="AP25" s="42">
        <v>2.5374540758618802</v>
      </c>
      <c r="AQ25" s="16">
        <v>25.9531123241754</v>
      </c>
      <c r="AR25" s="42">
        <v>2.7231857544094198</v>
      </c>
      <c r="AS25" s="16">
        <v>29.498954765569302</v>
      </c>
      <c r="AT25" s="42">
        <v>2.79939942841732</v>
      </c>
      <c r="AU25" s="16">
        <v>25.395631979490901</v>
      </c>
      <c r="AV25" s="42">
        <v>3.2749728527469899</v>
      </c>
      <c r="AW25" s="16">
        <v>4.7093096752634196</v>
      </c>
      <c r="AX25" s="43">
        <v>1.725566589804</v>
      </c>
      <c r="AZ25" s="44"/>
    </row>
    <row r="26" spans="1:52" x14ac:dyDescent="0.2">
      <c r="A26" s="15" t="s">
        <v>33</v>
      </c>
      <c r="B26" s="16">
        <v>1.05475937180871</v>
      </c>
      <c r="C26" s="42">
        <v>0.22500984117085099</v>
      </c>
      <c r="D26" s="16">
        <v>7.7535700136610402</v>
      </c>
      <c r="E26" s="42">
        <v>0.62261978351729597</v>
      </c>
      <c r="F26" s="16">
        <v>30.890579867418602</v>
      </c>
      <c r="G26" s="42">
        <v>0.90925808118070295</v>
      </c>
      <c r="H26" s="16">
        <v>45.3505081574964</v>
      </c>
      <c r="I26" s="42">
        <v>1.0086937151905799</v>
      </c>
      <c r="J26" s="16">
        <v>14.9505825896153</v>
      </c>
      <c r="K26" s="43">
        <v>0.69848707823661504</v>
      </c>
      <c r="M26" s="155"/>
      <c r="N26" s="28" t="s">
        <v>33</v>
      </c>
      <c r="O26" s="16" t="s">
        <v>30</v>
      </c>
      <c r="P26" s="42" t="s">
        <v>30</v>
      </c>
      <c r="Q26" s="16" t="s">
        <v>30</v>
      </c>
      <c r="R26" s="42" t="s">
        <v>30</v>
      </c>
      <c r="S26" s="16" t="s">
        <v>30</v>
      </c>
      <c r="T26" s="42" t="s">
        <v>30</v>
      </c>
      <c r="U26" s="16" t="s">
        <v>30</v>
      </c>
      <c r="V26" s="42" t="s">
        <v>30</v>
      </c>
      <c r="W26" s="16" t="s">
        <v>30</v>
      </c>
      <c r="X26" s="43" t="s">
        <v>30</v>
      </c>
      <c r="Z26" s="155"/>
      <c r="AA26" s="28" t="s">
        <v>33</v>
      </c>
      <c r="AB26" s="16" t="s">
        <v>30</v>
      </c>
      <c r="AC26" s="42" t="s">
        <v>30</v>
      </c>
      <c r="AD26" s="16" t="s">
        <v>30</v>
      </c>
      <c r="AE26" s="42" t="s">
        <v>30</v>
      </c>
      <c r="AF26" s="16" t="s">
        <v>30</v>
      </c>
      <c r="AG26" s="42" t="s">
        <v>30</v>
      </c>
      <c r="AH26" s="16" t="s">
        <v>30</v>
      </c>
      <c r="AI26" s="42" t="s">
        <v>30</v>
      </c>
      <c r="AJ26" s="16" t="s">
        <v>30</v>
      </c>
      <c r="AK26" s="43" t="s">
        <v>30</v>
      </c>
      <c r="AM26" s="155"/>
      <c r="AN26" s="28" t="s">
        <v>33</v>
      </c>
      <c r="AO26" s="16" t="s">
        <v>30</v>
      </c>
      <c r="AP26" s="42" t="s">
        <v>30</v>
      </c>
      <c r="AQ26" s="16" t="s">
        <v>30</v>
      </c>
      <c r="AR26" s="42" t="s">
        <v>30</v>
      </c>
      <c r="AS26" s="16" t="s">
        <v>30</v>
      </c>
      <c r="AT26" s="42" t="s">
        <v>30</v>
      </c>
      <c r="AU26" s="16" t="s">
        <v>30</v>
      </c>
      <c r="AV26" s="42" t="s">
        <v>30</v>
      </c>
      <c r="AW26" s="16" t="s">
        <v>30</v>
      </c>
      <c r="AX26" s="43" t="s">
        <v>30</v>
      </c>
      <c r="AZ26" s="44"/>
    </row>
    <row r="27" spans="1:52" x14ac:dyDescent="0.2">
      <c r="A27" s="15" t="s">
        <v>34</v>
      </c>
      <c r="B27" s="16">
        <v>3.9016993635003501</v>
      </c>
      <c r="C27" s="42">
        <v>0.31703807098008002</v>
      </c>
      <c r="D27" s="16">
        <v>14.800143456156</v>
      </c>
      <c r="E27" s="42">
        <v>0.65319280451601902</v>
      </c>
      <c r="F27" s="16">
        <v>36.552700157119602</v>
      </c>
      <c r="G27" s="42">
        <v>0.93240493301096705</v>
      </c>
      <c r="H27" s="16">
        <v>35.105385098617496</v>
      </c>
      <c r="I27" s="42">
        <v>0.86553092011304</v>
      </c>
      <c r="J27" s="16">
        <v>9.6400719246065005</v>
      </c>
      <c r="K27" s="43">
        <v>0.50700932340530303</v>
      </c>
      <c r="M27" s="155"/>
      <c r="N27" s="28" t="s">
        <v>34</v>
      </c>
      <c r="O27" s="16" t="s">
        <v>30</v>
      </c>
      <c r="P27" s="42" t="s">
        <v>30</v>
      </c>
      <c r="Q27" s="16" t="s">
        <v>30</v>
      </c>
      <c r="R27" s="42" t="s">
        <v>30</v>
      </c>
      <c r="S27" s="16" t="s">
        <v>30</v>
      </c>
      <c r="T27" s="42" t="s">
        <v>30</v>
      </c>
      <c r="U27" s="16" t="s">
        <v>30</v>
      </c>
      <c r="V27" s="42" t="s">
        <v>30</v>
      </c>
      <c r="W27" s="16" t="s">
        <v>30</v>
      </c>
      <c r="X27" s="43" t="s">
        <v>30</v>
      </c>
      <c r="Z27" s="155"/>
      <c r="AA27" s="28" t="s">
        <v>34</v>
      </c>
      <c r="AB27" s="16" t="s">
        <v>30</v>
      </c>
      <c r="AC27" s="42" t="s">
        <v>30</v>
      </c>
      <c r="AD27" s="16" t="s">
        <v>30</v>
      </c>
      <c r="AE27" s="42" t="s">
        <v>30</v>
      </c>
      <c r="AF27" s="16" t="s">
        <v>30</v>
      </c>
      <c r="AG27" s="42" t="s">
        <v>30</v>
      </c>
      <c r="AH27" s="16" t="s">
        <v>30</v>
      </c>
      <c r="AI27" s="42" t="s">
        <v>30</v>
      </c>
      <c r="AJ27" s="16" t="s">
        <v>30</v>
      </c>
      <c r="AK27" s="43" t="s">
        <v>30</v>
      </c>
      <c r="AM27" s="155"/>
      <c r="AN27" s="28" t="s">
        <v>34</v>
      </c>
      <c r="AO27" s="16" t="s">
        <v>30</v>
      </c>
      <c r="AP27" s="42" t="s">
        <v>30</v>
      </c>
      <c r="AQ27" s="16" t="s">
        <v>30</v>
      </c>
      <c r="AR27" s="42" t="s">
        <v>30</v>
      </c>
      <c r="AS27" s="16" t="s">
        <v>30</v>
      </c>
      <c r="AT27" s="42" t="s">
        <v>30</v>
      </c>
      <c r="AU27" s="16" t="s">
        <v>30</v>
      </c>
      <c r="AV27" s="42" t="s">
        <v>30</v>
      </c>
      <c r="AW27" s="16" t="s">
        <v>30</v>
      </c>
      <c r="AX27" s="43" t="s">
        <v>30</v>
      </c>
      <c r="AZ27" s="44"/>
    </row>
    <row r="28" spans="1:52" x14ac:dyDescent="0.2">
      <c r="A28" s="15" t="s">
        <v>35</v>
      </c>
      <c r="B28" s="16">
        <v>1.55375525202662</v>
      </c>
      <c r="C28" s="42">
        <v>0.221994130234619</v>
      </c>
      <c r="D28" s="16">
        <v>9.3592186829809094</v>
      </c>
      <c r="E28" s="42">
        <v>0.55501826065780802</v>
      </c>
      <c r="F28" s="16">
        <v>35.971198509202303</v>
      </c>
      <c r="G28" s="42">
        <v>0.95094138070188095</v>
      </c>
      <c r="H28" s="16">
        <v>45.348035404031002</v>
      </c>
      <c r="I28" s="42">
        <v>0.93094211110383696</v>
      </c>
      <c r="J28" s="16">
        <v>7.7677921517591804</v>
      </c>
      <c r="K28" s="43">
        <v>0.54301560562369899</v>
      </c>
      <c r="M28" s="155"/>
      <c r="N28" s="28" t="s">
        <v>35</v>
      </c>
      <c r="O28" s="16">
        <v>7.8363770917816504</v>
      </c>
      <c r="P28" s="42">
        <v>2.2034923224488701</v>
      </c>
      <c r="Q28" s="16">
        <v>15.936051042942299</v>
      </c>
      <c r="R28" s="42">
        <v>2.6960424570866102</v>
      </c>
      <c r="S28" s="16">
        <v>41.019875210654902</v>
      </c>
      <c r="T28" s="42">
        <v>3.8418320493674898</v>
      </c>
      <c r="U28" s="16">
        <v>31.515341275515802</v>
      </c>
      <c r="V28" s="42">
        <v>3.4907435983328798</v>
      </c>
      <c r="W28" s="16">
        <v>3.6923553791053001</v>
      </c>
      <c r="X28" s="43">
        <v>1.3893673088412699</v>
      </c>
      <c r="Z28" s="155"/>
      <c r="AA28" s="28" t="s">
        <v>35</v>
      </c>
      <c r="AB28" s="16" t="s">
        <v>30</v>
      </c>
      <c r="AC28" s="42" t="s">
        <v>30</v>
      </c>
      <c r="AD28" s="16" t="s">
        <v>30</v>
      </c>
      <c r="AE28" s="42" t="s">
        <v>30</v>
      </c>
      <c r="AF28" s="16" t="s">
        <v>30</v>
      </c>
      <c r="AG28" s="42" t="s">
        <v>30</v>
      </c>
      <c r="AH28" s="16" t="s">
        <v>30</v>
      </c>
      <c r="AI28" s="42" t="s">
        <v>30</v>
      </c>
      <c r="AJ28" s="16" t="s">
        <v>30</v>
      </c>
      <c r="AK28" s="43" t="s">
        <v>30</v>
      </c>
      <c r="AM28" s="155"/>
      <c r="AN28" s="28" t="s">
        <v>35</v>
      </c>
      <c r="AO28" s="16" t="s">
        <v>30</v>
      </c>
      <c r="AP28" s="42" t="s">
        <v>30</v>
      </c>
      <c r="AQ28" s="16" t="s">
        <v>30</v>
      </c>
      <c r="AR28" s="42" t="s">
        <v>30</v>
      </c>
      <c r="AS28" s="16" t="s">
        <v>30</v>
      </c>
      <c r="AT28" s="42" t="s">
        <v>30</v>
      </c>
      <c r="AU28" s="16" t="s">
        <v>30</v>
      </c>
      <c r="AV28" s="42" t="s">
        <v>30</v>
      </c>
      <c r="AW28" s="16" t="s">
        <v>30</v>
      </c>
      <c r="AX28" s="43" t="s">
        <v>30</v>
      </c>
      <c r="AZ28" s="44"/>
    </row>
    <row r="29" spans="1:52" x14ac:dyDescent="0.2">
      <c r="A29" s="15" t="s">
        <v>36</v>
      </c>
      <c r="B29" s="16">
        <v>5.8910295618575903</v>
      </c>
      <c r="C29" s="42">
        <v>0.44211247742975901</v>
      </c>
      <c r="D29" s="16">
        <v>19.4301959176412</v>
      </c>
      <c r="E29" s="42">
        <v>0.88260428001066904</v>
      </c>
      <c r="F29" s="16">
        <v>39.913272392672503</v>
      </c>
      <c r="G29" s="42">
        <v>0.79278423306291401</v>
      </c>
      <c r="H29" s="16">
        <v>29.644744781181799</v>
      </c>
      <c r="I29" s="42">
        <v>0.781942409202383</v>
      </c>
      <c r="J29" s="16">
        <v>5.1207573466469301</v>
      </c>
      <c r="K29" s="43">
        <v>0.41732572134908402</v>
      </c>
      <c r="M29" s="155"/>
      <c r="N29" s="28" t="s">
        <v>36</v>
      </c>
      <c r="O29" s="16">
        <v>11.3178800363977</v>
      </c>
      <c r="P29" s="42">
        <v>2.2566501233124399</v>
      </c>
      <c r="Q29" s="16">
        <v>16.312465370412401</v>
      </c>
      <c r="R29" s="42">
        <v>4.1637092974380696</v>
      </c>
      <c r="S29" s="16">
        <v>36.988649343715799</v>
      </c>
      <c r="T29" s="42">
        <v>5.4142513423362599</v>
      </c>
      <c r="U29" s="16">
        <v>30.264972512027501</v>
      </c>
      <c r="V29" s="42">
        <v>4.9716343600192703</v>
      </c>
      <c r="W29" s="16">
        <v>5.1160327374465799</v>
      </c>
      <c r="X29" s="43">
        <v>2.30561041861661</v>
      </c>
      <c r="Z29" s="155"/>
      <c r="AA29" s="28" t="s">
        <v>36</v>
      </c>
      <c r="AB29" s="16">
        <v>9.9942603912283392</v>
      </c>
      <c r="AC29" s="42">
        <v>1.76621145768202</v>
      </c>
      <c r="AD29" s="16">
        <v>26.6480653055728</v>
      </c>
      <c r="AE29" s="42">
        <v>2.8862594523368701</v>
      </c>
      <c r="AF29" s="16">
        <v>40.517178482505301</v>
      </c>
      <c r="AG29" s="42">
        <v>3.3338503442013598</v>
      </c>
      <c r="AH29" s="16">
        <v>19.716082553896399</v>
      </c>
      <c r="AI29" s="42">
        <v>2.8070491680343901</v>
      </c>
      <c r="AJ29" s="16">
        <v>3.1244132667972</v>
      </c>
      <c r="AK29" s="43">
        <v>1.1740300186877499</v>
      </c>
      <c r="AM29" s="155"/>
      <c r="AN29" s="28" t="s">
        <v>36</v>
      </c>
      <c r="AO29" s="16">
        <v>23.184147221851699</v>
      </c>
      <c r="AP29" s="42">
        <v>3.1221575126840602</v>
      </c>
      <c r="AQ29" s="16">
        <v>29.208061394136401</v>
      </c>
      <c r="AR29" s="42">
        <v>3.68532156731606</v>
      </c>
      <c r="AS29" s="16">
        <v>31.5212497093456</v>
      </c>
      <c r="AT29" s="42">
        <v>3.4967306509578</v>
      </c>
      <c r="AU29" s="16">
        <v>13.7705084229059</v>
      </c>
      <c r="AV29" s="42">
        <v>3.0260103261203302</v>
      </c>
      <c r="AW29" s="16">
        <v>2.3160332517603601</v>
      </c>
      <c r="AX29" s="43">
        <v>1.17089761114802</v>
      </c>
      <c r="AZ29" s="44"/>
    </row>
    <row r="30" spans="1:52" x14ac:dyDescent="0.2">
      <c r="A30" s="15" t="s">
        <v>37</v>
      </c>
      <c r="B30" s="16">
        <v>0.577250736508229</v>
      </c>
      <c r="C30" s="42">
        <v>0.168947473496357</v>
      </c>
      <c r="D30" s="16">
        <v>6.35841718077958</v>
      </c>
      <c r="E30" s="42">
        <v>0.49635313700565598</v>
      </c>
      <c r="F30" s="16">
        <v>29.085748845760602</v>
      </c>
      <c r="G30" s="42">
        <v>1.1002495495236</v>
      </c>
      <c r="H30" s="16">
        <v>45.598389459699</v>
      </c>
      <c r="I30" s="42">
        <v>1.0381714833314999</v>
      </c>
      <c r="J30" s="16">
        <v>18.3801937772526</v>
      </c>
      <c r="K30" s="43">
        <v>0.66352221980255499</v>
      </c>
      <c r="M30" s="155"/>
      <c r="N30" s="28" t="s">
        <v>37</v>
      </c>
      <c r="O30" s="16" t="s">
        <v>30</v>
      </c>
      <c r="P30" s="42" t="s">
        <v>30</v>
      </c>
      <c r="Q30" s="16" t="s">
        <v>30</v>
      </c>
      <c r="R30" s="42" t="s">
        <v>30</v>
      </c>
      <c r="S30" s="16" t="s">
        <v>30</v>
      </c>
      <c r="T30" s="42" t="s">
        <v>30</v>
      </c>
      <c r="U30" s="16" t="s">
        <v>30</v>
      </c>
      <c r="V30" s="42" t="s">
        <v>30</v>
      </c>
      <c r="W30" s="16" t="s">
        <v>30</v>
      </c>
      <c r="X30" s="43" t="s">
        <v>30</v>
      </c>
      <c r="Z30" s="155"/>
      <c r="AA30" s="28" t="s">
        <v>37</v>
      </c>
      <c r="AB30" s="16" t="s">
        <v>30</v>
      </c>
      <c r="AC30" s="42" t="s">
        <v>30</v>
      </c>
      <c r="AD30" s="16" t="s">
        <v>30</v>
      </c>
      <c r="AE30" s="42" t="s">
        <v>30</v>
      </c>
      <c r="AF30" s="16" t="s">
        <v>30</v>
      </c>
      <c r="AG30" s="42" t="s">
        <v>30</v>
      </c>
      <c r="AH30" s="16" t="s">
        <v>30</v>
      </c>
      <c r="AI30" s="42" t="s">
        <v>30</v>
      </c>
      <c r="AJ30" s="16" t="s">
        <v>30</v>
      </c>
      <c r="AK30" s="43" t="s">
        <v>30</v>
      </c>
      <c r="AM30" s="155"/>
      <c r="AN30" s="28" t="s">
        <v>37</v>
      </c>
      <c r="AO30" s="16">
        <v>20.5533149584139</v>
      </c>
      <c r="AP30" s="42">
        <v>2.1098263243577202</v>
      </c>
      <c r="AQ30" s="16">
        <v>25.918707624101199</v>
      </c>
      <c r="AR30" s="42">
        <v>2.6700784145085299</v>
      </c>
      <c r="AS30" s="16">
        <v>26.8204421119408</v>
      </c>
      <c r="AT30" s="42">
        <v>2.3570609370178199</v>
      </c>
      <c r="AU30" s="16">
        <v>21.696236343125001</v>
      </c>
      <c r="AV30" s="42">
        <v>1.95524263120826</v>
      </c>
      <c r="AW30" s="16">
        <v>5.0112989624191604</v>
      </c>
      <c r="AX30" s="43">
        <v>0.882321447560795</v>
      </c>
      <c r="AZ30" s="44"/>
    </row>
    <row r="31" spans="1:52" x14ac:dyDescent="0.2">
      <c r="A31" s="15" t="s">
        <v>38</v>
      </c>
      <c r="B31" s="16">
        <v>2.0405514431713301</v>
      </c>
      <c r="C31" s="42">
        <v>0.31263822867493002</v>
      </c>
      <c r="D31" s="16">
        <v>12.154829983629901</v>
      </c>
      <c r="E31" s="42">
        <v>0.73517091842689397</v>
      </c>
      <c r="F31" s="16">
        <v>34.1957993169136</v>
      </c>
      <c r="G31" s="42">
        <v>1.2627881552106399</v>
      </c>
      <c r="H31" s="16">
        <v>38.510549255439003</v>
      </c>
      <c r="I31" s="42">
        <v>1.1747513150689499</v>
      </c>
      <c r="J31" s="16">
        <v>13.098270000846201</v>
      </c>
      <c r="K31" s="43">
        <v>0.88282571990257097</v>
      </c>
      <c r="M31" s="155"/>
      <c r="N31" s="28" t="s">
        <v>38</v>
      </c>
      <c r="O31" s="16">
        <v>4.7548485201679398</v>
      </c>
      <c r="P31" s="42">
        <v>1.89771690780865</v>
      </c>
      <c r="Q31" s="16">
        <v>13.8577716157859</v>
      </c>
      <c r="R31" s="42">
        <v>3.4591876029566202</v>
      </c>
      <c r="S31" s="16">
        <v>40.0194365384571</v>
      </c>
      <c r="T31" s="42">
        <v>6.3822946606265898</v>
      </c>
      <c r="U31" s="16">
        <v>28.993432613737301</v>
      </c>
      <c r="V31" s="42">
        <v>5.9885198483312196</v>
      </c>
      <c r="W31" s="16">
        <v>12.3745107118517</v>
      </c>
      <c r="X31" s="43">
        <v>3.2150621341055801</v>
      </c>
      <c r="Z31" s="155"/>
      <c r="AA31" s="28" t="s">
        <v>38</v>
      </c>
      <c r="AB31" s="16">
        <v>4.2782286323226897</v>
      </c>
      <c r="AC31" s="42">
        <v>2.4564644853747399</v>
      </c>
      <c r="AD31" s="16">
        <v>17.150267668906299</v>
      </c>
      <c r="AE31" s="42">
        <v>4.2984963135488199</v>
      </c>
      <c r="AF31" s="16">
        <v>35.106586072297198</v>
      </c>
      <c r="AG31" s="42">
        <v>5.5731487057367399</v>
      </c>
      <c r="AH31" s="16">
        <v>32.714283644412198</v>
      </c>
      <c r="AI31" s="42">
        <v>4.3737704739109002</v>
      </c>
      <c r="AJ31" s="16">
        <v>10.750633982061601</v>
      </c>
      <c r="AK31" s="43">
        <v>3.1189160089746002</v>
      </c>
      <c r="AM31" s="155"/>
      <c r="AN31" s="28" t="s">
        <v>38</v>
      </c>
      <c r="AO31" s="16">
        <v>18.956165875339899</v>
      </c>
      <c r="AP31" s="42">
        <v>2.9650549733210099</v>
      </c>
      <c r="AQ31" s="16">
        <v>27.9183888725134</v>
      </c>
      <c r="AR31" s="42">
        <v>2.8238511555707602</v>
      </c>
      <c r="AS31" s="16">
        <v>29.998445431477901</v>
      </c>
      <c r="AT31" s="42">
        <v>3.20744129431296</v>
      </c>
      <c r="AU31" s="16">
        <v>18.683030880766399</v>
      </c>
      <c r="AV31" s="42">
        <v>2.1312122965633198</v>
      </c>
      <c r="AW31" s="16">
        <v>4.4439689399022804</v>
      </c>
      <c r="AX31" s="43">
        <v>1.09857858598543</v>
      </c>
      <c r="AZ31" s="44"/>
    </row>
    <row r="32" spans="1:52" x14ac:dyDescent="0.2">
      <c r="A32" s="15"/>
      <c r="B32" s="16"/>
      <c r="C32"/>
      <c r="D32" s="16"/>
      <c r="E32"/>
      <c r="F32" s="16"/>
      <c r="G32"/>
      <c r="H32" s="16"/>
      <c r="I32"/>
      <c r="J32" s="16"/>
      <c r="K32" s="13"/>
      <c r="M32" s="155"/>
      <c r="N32" s="28"/>
      <c r="O32" s="16"/>
      <c r="P32"/>
      <c r="Q32" s="16"/>
      <c r="R32"/>
      <c r="S32" s="16"/>
      <c r="T32"/>
      <c r="U32" s="16"/>
      <c r="V32"/>
      <c r="W32" s="16"/>
      <c r="X32" s="13"/>
      <c r="Z32" s="155"/>
      <c r="AA32" s="28"/>
      <c r="AB32"/>
      <c r="AC32"/>
      <c r="AD32"/>
      <c r="AE32"/>
      <c r="AF32"/>
      <c r="AG32"/>
      <c r="AH32"/>
      <c r="AI32"/>
      <c r="AJ32"/>
      <c r="AK32" s="13"/>
      <c r="AM32" s="155"/>
      <c r="AN32" s="28"/>
      <c r="AO32"/>
      <c r="AP32"/>
      <c r="AQ32"/>
      <c r="AR32"/>
      <c r="AS32"/>
      <c r="AT32"/>
      <c r="AU32"/>
      <c r="AV32"/>
      <c r="AW32"/>
      <c r="AX32" s="13"/>
      <c r="AZ32" s="44"/>
    </row>
    <row r="33" spans="1:52" x14ac:dyDescent="0.2">
      <c r="A33" s="14" t="s">
        <v>39</v>
      </c>
      <c r="B33" s="16"/>
      <c r="C33"/>
      <c r="D33" s="16"/>
      <c r="E33"/>
      <c r="F33" s="16"/>
      <c r="G33"/>
      <c r="H33" s="16"/>
      <c r="I33"/>
      <c r="J33" s="16"/>
      <c r="K33" s="13"/>
      <c r="M33" s="155"/>
      <c r="N33" s="41" t="s">
        <v>39</v>
      </c>
      <c r="O33" s="16"/>
      <c r="P33"/>
      <c r="Q33" s="16"/>
      <c r="R33"/>
      <c r="S33" s="16"/>
      <c r="T33"/>
      <c r="U33" s="16"/>
      <c r="V33"/>
      <c r="W33" s="16"/>
      <c r="X33" s="13"/>
      <c r="Z33" s="155"/>
      <c r="AA33" s="41" t="s">
        <v>39</v>
      </c>
      <c r="AB33"/>
      <c r="AC33"/>
      <c r="AD33"/>
      <c r="AE33"/>
      <c r="AF33"/>
      <c r="AG33"/>
      <c r="AH33"/>
      <c r="AI33"/>
      <c r="AJ33"/>
      <c r="AK33" s="13"/>
      <c r="AM33" s="155"/>
      <c r="AN33" s="41" t="s">
        <v>39</v>
      </c>
      <c r="AO33"/>
      <c r="AP33"/>
      <c r="AQ33"/>
      <c r="AR33"/>
      <c r="AS33"/>
      <c r="AT33"/>
      <c r="AU33"/>
      <c r="AV33"/>
      <c r="AW33"/>
      <c r="AX33" s="13"/>
      <c r="AZ33" s="44"/>
    </row>
    <row r="34" spans="1:52" x14ac:dyDescent="0.2">
      <c r="A34" s="15" t="s">
        <v>40</v>
      </c>
      <c r="B34" s="16">
        <v>1.7693805115782699</v>
      </c>
      <c r="C34" s="42">
        <v>0.245333134889166</v>
      </c>
      <c r="D34" s="16">
        <v>11.018200190077</v>
      </c>
      <c r="E34" s="42">
        <v>0.61349080350961005</v>
      </c>
      <c r="F34" s="16">
        <v>31.314146326582001</v>
      </c>
      <c r="G34" s="42">
        <v>0.94562532630768303</v>
      </c>
      <c r="H34" s="16">
        <v>42.2014285704428</v>
      </c>
      <c r="I34" s="42">
        <v>1.0441639001671601</v>
      </c>
      <c r="J34" s="16">
        <v>13.6968444013199</v>
      </c>
      <c r="K34" s="43">
        <v>0.68150042209955497</v>
      </c>
      <c r="M34" s="155"/>
      <c r="N34" s="28" t="s">
        <v>40</v>
      </c>
      <c r="O34" s="16">
        <v>4.4619722589687303</v>
      </c>
      <c r="P34" s="42">
        <v>1.8055203205943899</v>
      </c>
      <c r="Q34" s="16">
        <v>12.0879036168603</v>
      </c>
      <c r="R34" s="42">
        <v>3.5418160753930401</v>
      </c>
      <c r="S34" s="16">
        <v>31.330841132957101</v>
      </c>
      <c r="T34" s="42">
        <v>4.4031128820341596</v>
      </c>
      <c r="U34" s="16">
        <v>40.655438629842699</v>
      </c>
      <c r="V34" s="42">
        <v>4.3730915461047397</v>
      </c>
      <c r="W34" s="16">
        <v>11.4638443613711</v>
      </c>
      <c r="X34" s="43">
        <v>2.8219198409184298</v>
      </c>
      <c r="Z34" s="155"/>
      <c r="AA34" s="28" t="s">
        <v>40</v>
      </c>
      <c r="AB34" s="16">
        <v>2.0155133746168699</v>
      </c>
      <c r="AC34" s="42">
        <v>1.45607154936204</v>
      </c>
      <c r="AD34" s="16">
        <v>11.441424522736501</v>
      </c>
      <c r="AE34" s="42">
        <v>3.05667814696743</v>
      </c>
      <c r="AF34" s="16">
        <v>29.341637494976698</v>
      </c>
      <c r="AG34" s="42">
        <v>4.5892198291166002</v>
      </c>
      <c r="AH34" s="16">
        <v>45.182236019238999</v>
      </c>
      <c r="AI34" s="42">
        <v>5.3641090656997203</v>
      </c>
      <c r="AJ34" s="16">
        <v>12.0191885884309</v>
      </c>
      <c r="AK34" s="43">
        <v>3.7954553628781902</v>
      </c>
      <c r="AM34" s="155"/>
      <c r="AN34" s="28" t="s">
        <v>40</v>
      </c>
      <c r="AO34" s="16">
        <v>22.608034990978901</v>
      </c>
      <c r="AP34" s="42">
        <v>2.9933037052167402</v>
      </c>
      <c r="AQ34" s="16">
        <v>29.663179770488799</v>
      </c>
      <c r="AR34" s="42">
        <v>4.0603202033595203</v>
      </c>
      <c r="AS34" s="16">
        <v>29.201525588568401</v>
      </c>
      <c r="AT34" s="42">
        <v>4.1159149665744001</v>
      </c>
      <c r="AU34" s="16">
        <v>15.1349540598292</v>
      </c>
      <c r="AV34" s="42">
        <v>3.6291465359669099</v>
      </c>
      <c r="AW34" s="16">
        <v>3.3923055901346801</v>
      </c>
      <c r="AX34" s="43">
        <v>1.8065262548754999</v>
      </c>
      <c r="AZ34" s="44"/>
    </row>
    <row r="35" spans="1:52" x14ac:dyDescent="0.2">
      <c r="A35" s="15" t="s">
        <v>41</v>
      </c>
      <c r="B35" s="16">
        <v>2.21975652101351</v>
      </c>
      <c r="C35" s="42">
        <v>0.34770389970174898</v>
      </c>
      <c r="D35" s="16">
        <v>11.929166668074799</v>
      </c>
      <c r="E35" s="42">
        <v>0.70535223477075504</v>
      </c>
      <c r="F35" s="16">
        <v>33.843893848007703</v>
      </c>
      <c r="G35" s="42">
        <v>1.15192471664639</v>
      </c>
      <c r="H35" s="16">
        <v>37.870090384642303</v>
      </c>
      <c r="I35" s="42">
        <v>1.1183046188394801</v>
      </c>
      <c r="J35" s="16">
        <v>14.137092578261701</v>
      </c>
      <c r="K35" s="43">
        <v>0.83756067027422598</v>
      </c>
      <c r="M35" s="155"/>
      <c r="N35" s="28" t="s">
        <v>41</v>
      </c>
      <c r="O35" s="16" t="s">
        <v>30</v>
      </c>
      <c r="P35" s="42" t="s">
        <v>30</v>
      </c>
      <c r="Q35" s="16" t="s">
        <v>30</v>
      </c>
      <c r="R35" s="42" t="s">
        <v>30</v>
      </c>
      <c r="S35" s="16" t="s">
        <v>30</v>
      </c>
      <c r="T35" s="42" t="s">
        <v>30</v>
      </c>
      <c r="U35" s="16" t="s">
        <v>30</v>
      </c>
      <c r="V35" s="42" t="s">
        <v>30</v>
      </c>
      <c r="W35" s="16" t="s">
        <v>30</v>
      </c>
      <c r="X35" s="43" t="s">
        <v>30</v>
      </c>
      <c r="Z35" s="155"/>
      <c r="AA35" s="28" t="s">
        <v>41</v>
      </c>
      <c r="AB35" s="16">
        <v>4.29225839627646</v>
      </c>
      <c r="AC35" s="42">
        <v>1.7690858607104101</v>
      </c>
      <c r="AD35" s="16">
        <v>18.014165564699301</v>
      </c>
      <c r="AE35" s="42">
        <v>3.0275228121156301</v>
      </c>
      <c r="AF35" s="16">
        <v>29.8256618131397</v>
      </c>
      <c r="AG35" s="42">
        <v>3.3876010379218799</v>
      </c>
      <c r="AH35" s="16">
        <v>33.750859985374603</v>
      </c>
      <c r="AI35" s="42">
        <v>3.3874424954433699</v>
      </c>
      <c r="AJ35" s="16">
        <v>14.1170542405099</v>
      </c>
      <c r="AK35" s="43">
        <v>3.17824396947187</v>
      </c>
      <c r="AM35" s="155"/>
      <c r="AN35" s="28" t="s">
        <v>41</v>
      </c>
      <c r="AO35" s="16">
        <v>12.783701209612399</v>
      </c>
      <c r="AP35" s="42">
        <v>2.4836635079582501</v>
      </c>
      <c r="AQ35" s="16">
        <v>21.916397869862902</v>
      </c>
      <c r="AR35" s="42">
        <v>3.41458877863165</v>
      </c>
      <c r="AS35" s="16">
        <v>31.9575270457273</v>
      </c>
      <c r="AT35" s="42">
        <v>4.0990937246093502</v>
      </c>
      <c r="AU35" s="16">
        <v>26.764991031762499</v>
      </c>
      <c r="AV35" s="42">
        <v>3.5022232641410298</v>
      </c>
      <c r="AW35" s="16">
        <v>6.5773828430348802</v>
      </c>
      <c r="AX35" s="43">
        <v>1.7434060167227801</v>
      </c>
      <c r="AZ35" s="44"/>
    </row>
    <row r="36" spans="1:52" x14ac:dyDescent="0.2">
      <c r="A36" s="15" t="s">
        <v>42</v>
      </c>
      <c r="B36" s="16">
        <v>2.2775610225787801</v>
      </c>
      <c r="C36" s="42">
        <v>0.52166142745487398</v>
      </c>
      <c r="D36" s="16">
        <v>15.0254018034857</v>
      </c>
      <c r="E36" s="42">
        <v>1.0425056027778099</v>
      </c>
      <c r="F36" s="16">
        <v>36.920171440174499</v>
      </c>
      <c r="G36" s="42">
        <v>1.5817567971716</v>
      </c>
      <c r="H36" s="16">
        <v>35.360458187413698</v>
      </c>
      <c r="I36" s="42">
        <v>1.7247645939176499</v>
      </c>
      <c r="J36" s="16">
        <v>10.416407546347299</v>
      </c>
      <c r="K36" s="43">
        <v>0.74525662353627398</v>
      </c>
      <c r="M36" s="155"/>
      <c r="N36" s="28" t="s">
        <v>42</v>
      </c>
      <c r="O36" s="16" t="s">
        <v>30</v>
      </c>
      <c r="P36" s="42" t="s">
        <v>30</v>
      </c>
      <c r="Q36" s="16" t="s">
        <v>30</v>
      </c>
      <c r="R36" s="42" t="s">
        <v>30</v>
      </c>
      <c r="S36" s="16" t="s">
        <v>30</v>
      </c>
      <c r="T36" s="42" t="s">
        <v>30</v>
      </c>
      <c r="U36" s="16" t="s">
        <v>30</v>
      </c>
      <c r="V36" s="42" t="s">
        <v>30</v>
      </c>
      <c r="W36" s="16" t="s">
        <v>30</v>
      </c>
      <c r="X36" s="43" t="s">
        <v>30</v>
      </c>
      <c r="Z36" s="155"/>
      <c r="AA36" s="28" t="s">
        <v>42</v>
      </c>
      <c r="AB36" s="16">
        <v>1.6329855995768301</v>
      </c>
      <c r="AC36" s="42">
        <v>1.13323523296332</v>
      </c>
      <c r="AD36" s="16">
        <v>10.9800192868778</v>
      </c>
      <c r="AE36" s="42">
        <v>3.9048435762150899</v>
      </c>
      <c r="AF36" s="16">
        <v>41.047048440344099</v>
      </c>
      <c r="AG36" s="42">
        <v>5.8950121218048404</v>
      </c>
      <c r="AH36" s="16">
        <v>38.497379646119001</v>
      </c>
      <c r="AI36" s="42">
        <v>5.7783185230688101</v>
      </c>
      <c r="AJ36" s="16">
        <v>7.84256702708237</v>
      </c>
      <c r="AK36" s="43">
        <v>2.69335950099806</v>
      </c>
      <c r="AM36" s="155"/>
      <c r="AN36" s="28" t="s">
        <v>42</v>
      </c>
      <c r="AO36" s="16" t="s">
        <v>30</v>
      </c>
      <c r="AP36" s="42" t="s">
        <v>30</v>
      </c>
      <c r="AQ36" s="16" t="s">
        <v>30</v>
      </c>
      <c r="AR36" s="42" t="s">
        <v>30</v>
      </c>
      <c r="AS36" s="16" t="s">
        <v>30</v>
      </c>
      <c r="AT36" s="42" t="s">
        <v>30</v>
      </c>
      <c r="AU36" s="16" t="s">
        <v>30</v>
      </c>
      <c r="AV36" s="42" t="s">
        <v>30</v>
      </c>
      <c r="AW36" s="16" t="s">
        <v>30</v>
      </c>
      <c r="AX36" s="43" t="s">
        <v>30</v>
      </c>
      <c r="AZ36" s="44"/>
    </row>
    <row r="37" spans="1:52" x14ac:dyDescent="0.2">
      <c r="A37" s="15" t="s">
        <v>43</v>
      </c>
      <c r="B37" s="16">
        <v>2.2218337465390499</v>
      </c>
      <c r="C37" s="42">
        <v>0.34308974004040899</v>
      </c>
      <c r="D37" s="16">
        <v>12.040430989748399</v>
      </c>
      <c r="E37" s="42">
        <v>0.68628083725264599</v>
      </c>
      <c r="F37" s="16">
        <v>33.954440988196602</v>
      </c>
      <c r="G37" s="42">
        <v>1.12383879491025</v>
      </c>
      <c r="H37" s="16">
        <v>37.7799058502439</v>
      </c>
      <c r="I37" s="42">
        <v>1.08404616659341</v>
      </c>
      <c r="J37" s="16">
        <v>14.003388425272</v>
      </c>
      <c r="K37" s="43">
        <v>0.81079967811840503</v>
      </c>
      <c r="M37" s="155"/>
      <c r="N37" s="28" t="s">
        <v>43</v>
      </c>
      <c r="O37" s="16" t="s">
        <v>30</v>
      </c>
      <c r="P37" s="42" t="s">
        <v>30</v>
      </c>
      <c r="Q37" s="16" t="s">
        <v>30</v>
      </c>
      <c r="R37" s="42" t="s">
        <v>30</v>
      </c>
      <c r="S37" s="16" t="s">
        <v>30</v>
      </c>
      <c r="T37" s="42" t="s">
        <v>30</v>
      </c>
      <c r="U37" s="16" t="s">
        <v>30</v>
      </c>
      <c r="V37" s="42" t="s">
        <v>30</v>
      </c>
      <c r="W37" s="16" t="s">
        <v>30</v>
      </c>
      <c r="X37" s="43" t="s">
        <v>30</v>
      </c>
      <c r="Z37" s="155"/>
      <c r="AA37" s="28" t="s">
        <v>43</v>
      </c>
      <c r="AB37" s="16">
        <v>4.2300147855927603</v>
      </c>
      <c r="AC37" s="42">
        <v>1.72781122201266</v>
      </c>
      <c r="AD37" s="16">
        <v>17.849522560434298</v>
      </c>
      <c r="AE37" s="42">
        <v>2.96738661165364</v>
      </c>
      <c r="AF37" s="16">
        <v>30.0883124225175</v>
      </c>
      <c r="AG37" s="42">
        <v>3.3270597485907598</v>
      </c>
      <c r="AH37" s="16">
        <v>33.861958223296099</v>
      </c>
      <c r="AI37" s="42">
        <v>3.3149075566180599</v>
      </c>
      <c r="AJ37" s="16">
        <v>13.970192008159399</v>
      </c>
      <c r="AK37" s="43">
        <v>3.1171983375158598</v>
      </c>
      <c r="AM37" s="155"/>
      <c r="AN37" s="28" t="s">
        <v>43</v>
      </c>
      <c r="AO37" s="16">
        <v>12.768369105783201</v>
      </c>
      <c r="AP37" s="42">
        <v>2.4504510779358002</v>
      </c>
      <c r="AQ37" s="16">
        <v>21.959842563980501</v>
      </c>
      <c r="AR37" s="42">
        <v>3.3888928182405902</v>
      </c>
      <c r="AS37" s="16">
        <v>31.9850913851187</v>
      </c>
      <c r="AT37" s="42">
        <v>4.0529526057326901</v>
      </c>
      <c r="AU37" s="16">
        <v>26.7478790915732</v>
      </c>
      <c r="AV37" s="42">
        <v>3.4651720026577202</v>
      </c>
      <c r="AW37" s="16">
        <v>6.53881785354457</v>
      </c>
      <c r="AX37" s="43">
        <v>1.7194751238436901</v>
      </c>
      <c r="AZ37" s="44"/>
    </row>
    <row r="38" spans="1:52" x14ac:dyDescent="0.2">
      <c r="A38" s="20"/>
      <c r="B38"/>
      <c r="C38"/>
      <c r="D38"/>
      <c r="E38"/>
      <c r="F38"/>
      <c r="G38"/>
      <c r="H38"/>
      <c r="I38"/>
      <c r="J38"/>
      <c r="K38" s="13"/>
      <c r="M38" s="155"/>
      <c r="N38"/>
      <c r="O38"/>
      <c r="P38"/>
      <c r="Q38"/>
      <c r="R38"/>
      <c r="S38"/>
      <c r="T38"/>
      <c r="U38"/>
      <c r="V38"/>
      <c r="W38"/>
      <c r="X38" s="13"/>
      <c r="Z38" s="155"/>
      <c r="AA38"/>
      <c r="AB38"/>
      <c r="AC38"/>
      <c r="AD38"/>
      <c r="AE38"/>
      <c r="AF38"/>
      <c r="AG38"/>
      <c r="AH38"/>
      <c r="AI38"/>
      <c r="AJ38"/>
      <c r="AK38" s="13"/>
      <c r="AM38" s="155"/>
      <c r="AN38"/>
      <c r="AO38"/>
      <c r="AP38"/>
      <c r="AQ38"/>
      <c r="AR38"/>
      <c r="AS38"/>
      <c r="AT38"/>
      <c r="AU38"/>
      <c r="AV38"/>
      <c r="AW38"/>
      <c r="AX38" s="13"/>
      <c r="AZ38" s="44"/>
    </row>
    <row r="39" spans="1:52" x14ac:dyDescent="0.2">
      <c r="A39" s="14" t="s">
        <v>44</v>
      </c>
      <c r="B39" s="64">
        <f>AVERAGE(B12:B19,B20:B31,B34,B37)</f>
        <v>2.1754610313246667</v>
      </c>
      <c r="C39" s="143">
        <f>SQRT(SUMSQ(C12:C19,C20:C31,C34,C37)/(COUNT(C12:C19,C20:C31,C34,C37)*COUNT(C12:C19,C20:C31,C34,C37)))</f>
        <v>6.3126764882890485E-2</v>
      </c>
      <c r="D39" s="64">
        <f t="shared" ref="D39" si="0">AVERAGE(D12:D19,D20:D31,D34,D37)</f>
        <v>11.120730280260673</v>
      </c>
      <c r="E39" s="143">
        <f t="shared" ref="E39" si="1">SQRT(SUMSQ(E12:E19,E20:E31,E34,E37)/(COUNT(E12:E19,E20:E31,E34,E37)*COUNT(E12:E19,E20:E31,E34,E37)))</f>
        <v>0.14094012685108748</v>
      </c>
      <c r="F39" s="64">
        <f t="shared" ref="F39" si="2">AVERAGE(F12:F19,F20:F31,F34,F37)</f>
        <v>33.624127946236257</v>
      </c>
      <c r="G39" s="143">
        <f t="shared" ref="G39" si="3">SQRT(SUMSQ(G12:G19,G20:G31,G34,G37)/(COUNT(G12:G19,G20:G31,G34,G37)*COUNT(G12:G19,G20:G31,G34,G37)))</f>
        <v>0.21070553465913558</v>
      </c>
      <c r="H39" s="64">
        <f t="shared" ref="H39" si="4">AVERAGE(H12:H19,H20:H31,H34,H37)</f>
        <v>40.382792306049886</v>
      </c>
      <c r="I39" s="143">
        <f t="shared" ref="I39" si="5">SQRT(SUMSQ(I12:I19,I20:I31,I34,I37)/(COUNT(I12:I19,I20:I31,I34,I37)*COUNT(I12:I19,I20:I31,I34,I37)))</f>
        <v>0.21339822446667181</v>
      </c>
      <c r="J39" s="64">
        <f t="shared" ref="J39" si="6">AVERAGE(J12:J19,J20:J31,J34,J37)</f>
        <v>12.695585775575944</v>
      </c>
      <c r="K39" s="55">
        <f t="shared" ref="K39" si="7">SQRT(SUMSQ(K12:K19,K20:K31,K34,K37)/(COUNT(K12:K19,K20:K31,K34,K37)*COUNT(K12:K19,K20:K31,K34,K37)))</f>
        <v>0.1411419473217051</v>
      </c>
      <c r="M39" s="155"/>
      <c r="N39" s="47" t="s">
        <v>44</v>
      </c>
      <c r="O39" s="22">
        <f>AVERAGE(O12:O19,O20:O31,O34,O37)</f>
        <v>5.2194825595659742</v>
      </c>
      <c r="P39" s="45">
        <f>SQRT(SUMSQ(P12:P19,P20:P31,P34,P37)/(COUNT(P12:P19,P20:P31,P34,P37)*COUNT(P12:P19,P20:P31,P34,P37)))</f>
        <v>0.67456923034141036</v>
      </c>
      <c r="Q39" s="22">
        <f t="shared" ref="Q39" si="8">AVERAGE(Q12:Q19,Q20:Q31,Q34,Q37)</f>
        <v>13.149904059851098</v>
      </c>
      <c r="R39" s="45">
        <f t="shared" ref="R39" si="9">SQRT(SUMSQ(R12:R19,R20:R31,R34,R37)/(COUNT(R12:R19,R20:R31,R34,R37)*COUNT(R12:R19,R20:R31,R34,R37)))</f>
        <v>1.2303667334085029</v>
      </c>
      <c r="S39" s="22">
        <f t="shared" ref="S39" si="10">AVERAGE(S12:S19,S20:S31,S34,S37)</f>
        <v>35.60876454035688</v>
      </c>
      <c r="T39" s="45">
        <f t="shared" ref="T39" si="11">SQRT(SUMSQ(T12:T19,T20:T31,T34,T37)/(COUNT(T12:T19,T20:T31,T34,T37)*COUNT(T12:T19,T20:T31,T34,T37)))</f>
        <v>1.8660810672139643</v>
      </c>
      <c r="U39" s="22">
        <f t="shared" ref="U39" si="12">AVERAGE(U12:U19,U20:U31,U34,U37)</f>
        <v>35.982013551948754</v>
      </c>
      <c r="V39" s="45">
        <f t="shared" ref="V39" si="13">SQRT(SUMSQ(V12:V19,V20:V31,V34,V37)/(COUNT(V12:V19,V20:V31,V34,V37)*COUNT(V12:V19,V20:V31,V34,V37)))</f>
        <v>1.7695121846303126</v>
      </c>
      <c r="W39" s="22">
        <f t="shared" ref="W39" si="14">AVERAGE(W12:W19,W20:W31,W34,W37)</f>
        <v>10.036287625093454</v>
      </c>
      <c r="X39" s="46">
        <f t="shared" ref="X39" si="15">SQRT(SUMSQ(X12:X19,X20:X31,X34,X37)/(COUNT(X12:X19,X20:X31,X34,X37)*COUNT(X12:X19,X20:X31,X34,X37)))</f>
        <v>0.983041646656307</v>
      </c>
      <c r="Z39" s="155"/>
      <c r="AA39" s="47" t="s">
        <v>44</v>
      </c>
      <c r="AB39" s="22">
        <f>AVERAGE(AB12:AB19,AB20:AB31,AB34,AB37)</f>
        <v>5.026903341018282</v>
      </c>
      <c r="AC39" s="45">
        <f>SQRT(SUMSQ(AC12:AC19,AC20:AC31,AC34,AC37)/(COUNT(AC12:AC19,AC20:AC31,AC34,AC37)*COUNT(AC12:AC19,AC20:AC31,AC34,AC37)))</f>
        <v>0.5202190402961423</v>
      </c>
      <c r="AD39" s="22">
        <f t="shared" ref="AD39" si="16">AVERAGE(AD12:AD19,AD20:AD31,AD34,AD37)</f>
        <v>15.922704389594212</v>
      </c>
      <c r="AE39" s="45">
        <f t="shared" ref="AE39" si="17">SQRT(SUMSQ(AE12:AE19,AE20:AE31,AE34,AE37)/(COUNT(AE12:AE19,AE20:AE31,AE34,AE37)*COUNT(AE12:AE19,AE20:AE31,AE34,AE37)))</f>
        <v>0.89261975687237005</v>
      </c>
      <c r="AF39" s="22">
        <f t="shared" ref="AF39" si="18">AVERAGE(AF12:AF19,AF20:AF31,AF34,AF37)</f>
        <v>34.758865470009873</v>
      </c>
      <c r="AG39" s="45">
        <f t="shared" ref="AG39" si="19">SQRT(SUMSQ(AG12:AG19,AG20:AG31,AG34,AG37)/(COUNT(AG12:AG19,AG20:AG31,AG34,AG37)*COUNT(AG12:AG19,AG20:AG31,AG34,AG37)))</f>
        <v>1.1466724225937479</v>
      </c>
      <c r="AH39" s="22">
        <f t="shared" ref="AH39" si="20">AVERAGE(AH12:AH19,AH20:AH31,AH34,AH37)</f>
        <v>33.992291378545183</v>
      </c>
      <c r="AI39" s="45">
        <f t="shared" ref="AI39" si="21">SQRT(SUMSQ(AI12:AI19,AI20:AI31,AI34,AI37)/(COUNT(AI12:AI19,AI20:AI31,AI34,AI37)*COUNT(AI12:AI19,AI20:AI31,AI34,AI37)))</f>
        <v>1.1180519477234494</v>
      </c>
      <c r="AJ39" s="22">
        <f t="shared" ref="AJ39" si="22">AVERAGE(AJ12:AJ19,AJ20:AJ31,AJ34,AJ37)</f>
        <v>10.279909920433779</v>
      </c>
      <c r="AK39" s="46">
        <f t="shared" ref="AK39" si="23">SQRT(SUMSQ(AK12:AK19,AK20:AK31,AK34,AK37)/(COUNT(AK12:AK19,AK20:AK31,AK34,AK37)*COUNT(AK12:AK19,AK20:AK31,AK34,AK37)))</f>
        <v>0.71142802864244625</v>
      </c>
      <c r="AM39" s="155"/>
      <c r="AN39" s="47" t="s">
        <v>44</v>
      </c>
      <c r="AO39" s="22">
        <f>AVERAGE(AO12:AO19,AO20:AO31,AO34,AO37)</f>
        <v>16.295560519500192</v>
      </c>
      <c r="AP39" s="45">
        <f>SQRT(SUMSQ(AP12:AP19,AP20:AP31,AP34,AP37)/(COUNT(AP12:AP19,AP20:AP31,AP34,AP37)*COUNT(AP12:AP19,AP20:AP31,AP34,AP37)))</f>
        <v>0.61947614473347989</v>
      </c>
      <c r="AQ39" s="22">
        <f t="shared" ref="AQ39" si="24">AVERAGE(AQ12:AQ19,AQ20:AQ31,AQ34,AQ37)</f>
        <v>25.264502156645584</v>
      </c>
      <c r="AR39" s="45">
        <f t="shared" ref="AR39" si="25">SQRT(SUMSQ(AR12:AR19,AR20:AR31,AR34,AR37)/(COUNT(AR12:AR19,AR20:AR31,AR34,AR37)*COUNT(AR12:AR19,AR20:AR31,AR34,AR37)))</f>
        <v>0.76341573096160031</v>
      </c>
      <c r="AS39" s="22">
        <f t="shared" ref="AS39" si="26">AVERAGE(AS12:AS19,AS20:AS31,AS34,AS37)</f>
        <v>32.865039556422424</v>
      </c>
      <c r="AT39" s="45">
        <f t="shared" ref="AT39" si="27">SQRT(SUMSQ(AT12:AT19,AT20:AT31,AT34,AT37)/(COUNT(AT12:AT19,AT20:AT31,AT34,AT37)*COUNT(AT12:AT19,AT20:AT31,AT34,AT37)))</f>
        <v>0.83014980877578459</v>
      </c>
      <c r="AU39" s="22">
        <f t="shared" ref="AU39" si="28">AVERAGE(AU12:AU19,AU20:AU31,AU34,AU37)</f>
        <v>20.9844611125692</v>
      </c>
      <c r="AV39" s="45">
        <f t="shared" ref="AV39" si="29">SQRT(SUMSQ(AV12:AV19,AV20:AV31,AV34,AV37)/(COUNT(AV12:AV19,AV20:AV31,AV34,AV37)*COUNT(AV12:AV19,AV20:AV31,AV34,AV37)))</f>
        <v>0.68725555983505737</v>
      </c>
      <c r="AW39" s="22">
        <f t="shared" ref="AW39" si="30">AVERAGE(AW12:AW19,AW20:AW31,AW34,AW37)</f>
        <v>4.4787973010195596</v>
      </c>
      <c r="AX39" s="46">
        <f t="shared" ref="AX39" si="31">SQRT(SUMSQ(AX12:AX19,AX20:AX31,AX34,AX37)/(COUNT(AX12:AX19,AX20:AX31,AX34,AX37)*COUNT(AX12:AX19,AX20:AX31,AX34,AX37)))</f>
        <v>0.32348328753015615</v>
      </c>
      <c r="AZ39" s="44"/>
    </row>
    <row r="40" spans="1:52" x14ac:dyDescent="0.2">
      <c r="A40" s="31"/>
      <c r="B40" s="122"/>
      <c r="C40" s="122"/>
      <c r="D40" s="122"/>
      <c r="E40" s="122"/>
      <c r="F40" s="122"/>
      <c r="G40" s="122"/>
      <c r="H40" s="122"/>
      <c r="I40" s="122"/>
      <c r="J40" s="122"/>
      <c r="K40" s="48"/>
      <c r="M40" s="155"/>
      <c r="N40" s="31"/>
      <c r="O40" s="122"/>
      <c r="P40" s="122"/>
      <c r="Q40" s="122"/>
      <c r="R40" s="122"/>
      <c r="S40" s="122"/>
      <c r="T40" s="122"/>
      <c r="U40" s="122"/>
      <c r="V40" s="122"/>
      <c r="W40" s="122"/>
      <c r="X40" s="48"/>
      <c r="Z40" s="155"/>
      <c r="AA40" s="31"/>
      <c r="AB40" s="122"/>
      <c r="AC40" s="122"/>
      <c r="AD40" s="122"/>
      <c r="AE40" s="122"/>
      <c r="AF40" s="122"/>
      <c r="AG40" s="122"/>
      <c r="AH40" s="122"/>
      <c r="AI40" s="122"/>
      <c r="AJ40" s="122"/>
      <c r="AK40" s="48"/>
      <c r="AM40" s="155"/>
      <c r="AN40" s="31"/>
      <c r="AO40" s="122"/>
      <c r="AP40" s="122"/>
      <c r="AQ40" s="122"/>
      <c r="AR40" s="122"/>
      <c r="AS40" s="122"/>
      <c r="AT40" s="122"/>
      <c r="AU40" s="122"/>
      <c r="AV40" s="122"/>
      <c r="AW40" s="122"/>
      <c r="AX40" s="48"/>
      <c r="AZ40" s="44"/>
    </row>
    <row r="41" spans="1:52" x14ac:dyDescent="0.2">
      <c r="A41" s="25" t="s">
        <v>45</v>
      </c>
      <c r="B41" s="7"/>
      <c r="C41" s="7"/>
      <c r="D41" s="7"/>
      <c r="E41" s="7"/>
      <c r="F41" s="7"/>
      <c r="G41" s="7"/>
      <c r="H41" s="7"/>
      <c r="I41" s="7"/>
      <c r="J41" s="7"/>
      <c r="K41" s="13"/>
      <c r="M41" s="155"/>
      <c r="N41" s="25" t="s">
        <v>45</v>
      </c>
      <c r="O41" s="7"/>
      <c r="P41" s="7"/>
      <c r="Q41" s="7"/>
      <c r="R41" s="7"/>
      <c r="S41" s="7"/>
      <c r="T41" s="7"/>
      <c r="U41" s="7"/>
      <c r="V41" s="7"/>
      <c r="W41" s="7"/>
      <c r="X41" s="13"/>
      <c r="Z41" s="155"/>
      <c r="AA41" s="25" t="s">
        <v>45</v>
      </c>
      <c r="AB41" s="7"/>
      <c r="AC41" s="7"/>
      <c r="AD41" s="7"/>
      <c r="AE41" s="7"/>
      <c r="AF41" s="7"/>
      <c r="AG41" s="7"/>
      <c r="AH41" s="7"/>
      <c r="AI41" s="7"/>
      <c r="AJ41" s="7"/>
      <c r="AK41" s="13"/>
      <c r="AM41" s="155"/>
      <c r="AN41" s="25" t="s">
        <v>45</v>
      </c>
      <c r="AO41" s="7"/>
      <c r="AP41" s="7"/>
      <c r="AQ41" s="7"/>
      <c r="AR41" s="7"/>
      <c r="AS41" s="7"/>
      <c r="AT41" s="7"/>
      <c r="AU41" s="7"/>
      <c r="AV41" s="7"/>
      <c r="AW41" s="7"/>
      <c r="AX41" s="13"/>
      <c r="AZ41" s="44"/>
    </row>
    <row r="42" spans="1:52" ht="12.75" customHeight="1" x14ac:dyDescent="0.2">
      <c r="A42" s="15" t="s">
        <v>68</v>
      </c>
      <c r="B42" s="27">
        <v>1.50087757861625</v>
      </c>
      <c r="C42" s="174">
        <v>0.27472964247814202</v>
      </c>
      <c r="D42" s="27">
        <v>11.861313370464201</v>
      </c>
      <c r="E42" s="174">
        <v>0.60265118925382799</v>
      </c>
      <c r="F42" s="27">
        <v>40.134835330243803</v>
      </c>
      <c r="G42" s="174">
        <v>1.20446490922486</v>
      </c>
      <c r="H42" s="27">
        <v>39.865060099753499</v>
      </c>
      <c r="I42" s="174">
        <v>1.15146873181228</v>
      </c>
      <c r="J42" s="27">
        <v>6.6379136209223004</v>
      </c>
      <c r="K42" s="43">
        <v>0.54419705592960199</v>
      </c>
      <c r="M42" s="155"/>
      <c r="N42" s="15" t="s">
        <v>68</v>
      </c>
      <c r="O42" s="27" t="s">
        <v>30</v>
      </c>
      <c r="P42" s="174" t="s">
        <v>30</v>
      </c>
      <c r="Q42" s="27" t="s">
        <v>30</v>
      </c>
      <c r="R42" s="174" t="s">
        <v>30</v>
      </c>
      <c r="S42" s="27" t="s">
        <v>30</v>
      </c>
      <c r="T42" s="174" t="s">
        <v>30</v>
      </c>
      <c r="U42" s="27" t="s">
        <v>30</v>
      </c>
      <c r="V42" s="174" t="s">
        <v>30</v>
      </c>
      <c r="W42" s="27" t="s">
        <v>30</v>
      </c>
      <c r="X42" s="43" t="s">
        <v>30</v>
      </c>
      <c r="Z42" s="155"/>
      <c r="AA42" s="15" t="s">
        <v>68</v>
      </c>
      <c r="AB42" s="27">
        <v>2.3413951565801199</v>
      </c>
      <c r="AC42" s="174">
        <v>1.5955564346637201</v>
      </c>
      <c r="AD42" s="27">
        <v>12.899361377839901</v>
      </c>
      <c r="AE42" s="174">
        <v>2.7953194745738599</v>
      </c>
      <c r="AF42" s="27">
        <v>39.063980948959397</v>
      </c>
      <c r="AG42" s="174">
        <v>3.7092917167979298</v>
      </c>
      <c r="AH42" s="27">
        <v>38.581336247832098</v>
      </c>
      <c r="AI42" s="174">
        <v>3.55144864005731</v>
      </c>
      <c r="AJ42" s="27">
        <v>7.1139262687885001</v>
      </c>
      <c r="AK42" s="43">
        <v>2.5884052717636798</v>
      </c>
      <c r="AM42" s="155"/>
      <c r="AN42" s="15" t="s">
        <v>68</v>
      </c>
      <c r="AO42" s="27">
        <v>7.2681265198248104</v>
      </c>
      <c r="AP42" s="174">
        <v>2.7834623816780599</v>
      </c>
      <c r="AQ42" s="27">
        <v>21.927377358795301</v>
      </c>
      <c r="AR42" s="174">
        <v>4.5369796748467799</v>
      </c>
      <c r="AS42" s="27">
        <v>39.244582333416702</v>
      </c>
      <c r="AT42" s="174">
        <v>5.6333115466455697</v>
      </c>
      <c r="AU42" s="27">
        <v>27.425801029536299</v>
      </c>
      <c r="AV42" s="174">
        <v>4.7370148331885202</v>
      </c>
      <c r="AW42" s="27">
        <v>4.1341127584269097</v>
      </c>
      <c r="AX42" s="43">
        <v>2.2168533549549898</v>
      </c>
      <c r="AZ42" s="44"/>
    </row>
    <row r="43" spans="1:52" ht="12.75" customHeight="1" x14ac:dyDescent="0.2">
      <c r="A43" s="26" t="s">
        <v>316</v>
      </c>
      <c r="B43" s="117" t="s">
        <v>76</v>
      </c>
      <c r="C43" s="148" t="s">
        <v>76</v>
      </c>
      <c r="D43" s="117" t="s">
        <v>76</v>
      </c>
      <c r="E43" s="148" t="s">
        <v>76</v>
      </c>
      <c r="F43" s="117" t="s">
        <v>76</v>
      </c>
      <c r="G43" s="148" t="s">
        <v>76</v>
      </c>
      <c r="H43" s="117" t="s">
        <v>76</v>
      </c>
      <c r="I43" s="148" t="s">
        <v>76</v>
      </c>
      <c r="J43" s="117" t="s">
        <v>76</v>
      </c>
      <c r="K43" s="50" t="s">
        <v>76</v>
      </c>
      <c r="M43" s="210"/>
      <c r="N43" s="26" t="s">
        <v>316</v>
      </c>
      <c r="O43" s="117" t="s">
        <v>76</v>
      </c>
      <c r="P43" s="148" t="s">
        <v>76</v>
      </c>
      <c r="Q43" s="117" t="s">
        <v>76</v>
      </c>
      <c r="R43" s="148" t="s">
        <v>76</v>
      </c>
      <c r="S43" s="117" t="s">
        <v>76</v>
      </c>
      <c r="T43" s="148" t="s">
        <v>76</v>
      </c>
      <c r="U43" s="117" t="s">
        <v>76</v>
      </c>
      <c r="V43" s="148" t="s">
        <v>76</v>
      </c>
      <c r="W43" s="117" t="s">
        <v>76</v>
      </c>
      <c r="X43" s="50" t="s">
        <v>76</v>
      </c>
      <c r="Z43" s="210"/>
      <c r="AA43" s="26" t="s">
        <v>316</v>
      </c>
      <c r="AB43" s="117" t="s">
        <v>76</v>
      </c>
      <c r="AC43" s="148" t="s">
        <v>76</v>
      </c>
      <c r="AD43" s="117" t="s">
        <v>76</v>
      </c>
      <c r="AE43" s="148" t="s">
        <v>76</v>
      </c>
      <c r="AF43" s="117" t="s">
        <v>76</v>
      </c>
      <c r="AG43" s="148" t="s">
        <v>76</v>
      </c>
      <c r="AH43" s="117" t="s">
        <v>76</v>
      </c>
      <c r="AI43" s="148" t="s">
        <v>76</v>
      </c>
      <c r="AJ43" s="117" t="s">
        <v>76</v>
      </c>
      <c r="AK43" s="50" t="s">
        <v>76</v>
      </c>
      <c r="AM43" s="210"/>
      <c r="AN43" s="26" t="s">
        <v>316</v>
      </c>
      <c r="AO43" s="117" t="s">
        <v>76</v>
      </c>
      <c r="AP43" s="148" t="s">
        <v>76</v>
      </c>
      <c r="AQ43" s="117" t="s">
        <v>76</v>
      </c>
      <c r="AR43" s="148" t="s">
        <v>76</v>
      </c>
      <c r="AS43" s="117" t="s">
        <v>76</v>
      </c>
      <c r="AT43" s="148" t="s">
        <v>76</v>
      </c>
      <c r="AU43" s="117" t="s">
        <v>76</v>
      </c>
      <c r="AV43" s="148" t="s">
        <v>76</v>
      </c>
      <c r="AW43" s="117" t="s">
        <v>76</v>
      </c>
      <c r="AX43" s="50" t="s">
        <v>76</v>
      </c>
      <c r="AZ43" s="44"/>
    </row>
    <row r="44" spans="1:52" ht="120" customHeight="1" x14ac:dyDescent="0.2">
      <c r="A44" s="252" t="s">
        <v>47</v>
      </c>
      <c r="B44" s="252"/>
      <c r="C44" s="252"/>
      <c r="D44" s="252"/>
      <c r="E44" s="252"/>
      <c r="F44" s="252"/>
      <c r="G44" s="252"/>
      <c r="H44" s="252"/>
      <c r="I44" s="252"/>
      <c r="J44" s="252"/>
      <c r="K44" s="252"/>
      <c r="L44" s="149"/>
      <c r="M44" s="149"/>
      <c r="N44" s="268" t="s">
        <v>47</v>
      </c>
      <c r="O44" s="268"/>
      <c r="P44" s="268"/>
      <c r="Q44" s="268"/>
      <c r="R44" s="268"/>
      <c r="S44" s="268"/>
      <c r="T44" s="268"/>
      <c r="U44" s="268"/>
      <c r="V44" s="268"/>
      <c r="W44" s="268"/>
      <c r="X44" s="268"/>
      <c r="AA44" s="268" t="s">
        <v>47</v>
      </c>
      <c r="AB44" s="268"/>
      <c r="AC44" s="268"/>
      <c r="AD44" s="268"/>
      <c r="AE44" s="268"/>
      <c r="AF44" s="268"/>
      <c r="AG44" s="268"/>
      <c r="AH44" s="268"/>
      <c r="AI44" s="268"/>
      <c r="AJ44" s="268"/>
      <c r="AK44" s="268"/>
      <c r="AN44" s="268" t="s">
        <v>47</v>
      </c>
      <c r="AO44" s="268"/>
      <c r="AP44" s="268"/>
      <c r="AQ44" s="268"/>
      <c r="AR44" s="268"/>
      <c r="AS44" s="268"/>
      <c r="AT44" s="268"/>
      <c r="AU44" s="268"/>
      <c r="AV44" s="268"/>
      <c r="AW44" s="268"/>
      <c r="AX44" s="268"/>
    </row>
    <row r="45" spans="1:52" ht="79.5" customHeight="1" x14ac:dyDescent="0.2">
      <c r="A45" s="252" t="s">
        <v>317</v>
      </c>
      <c r="B45" s="252"/>
      <c r="C45" s="252"/>
      <c r="D45" s="252"/>
      <c r="E45" s="252"/>
      <c r="F45" s="252"/>
      <c r="G45" s="252"/>
      <c r="H45" s="252"/>
      <c r="I45" s="252"/>
      <c r="J45" s="252"/>
      <c r="K45" s="252"/>
      <c r="L45" s="149"/>
      <c r="M45" s="149"/>
      <c r="N45" s="252" t="s">
        <v>317</v>
      </c>
      <c r="O45" s="252"/>
      <c r="P45" s="252"/>
      <c r="Q45" s="252"/>
      <c r="R45" s="252"/>
      <c r="S45" s="252"/>
      <c r="T45" s="252"/>
      <c r="U45" s="252"/>
      <c r="V45" s="252"/>
      <c r="W45" s="252"/>
      <c r="X45" s="252"/>
      <c r="AA45" s="252" t="s">
        <v>317</v>
      </c>
      <c r="AB45" s="252"/>
      <c r="AC45" s="252"/>
      <c r="AD45" s="252"/>
      <c r="AE45" s="252"/>
      <c r="AF45" s="252"/>
      <c r="AG45" s="252"/>
      <c r="AH45" s="252"/>
      <c r="AI45" s="252"/>
      <c r="AJ45" s="252"/>
      <c r="AK45" s="252"/>
      <c r="AN45" s="252" t="s">
        <v>317</v>
      </c>
      <c r="AO45" s="252"/>
      <c r="AP45" s="252"/>
      <c r="AQ45" s="252"/>
      <c r="AR45" s="252"/>
      <c r="AS45" s="252"/>
      <c r="AT45" s="252"/>
      <c r="AU45" s="252"/>
      <c r="AV45" s="252"/>
      <c r="AW45" s="252"/>
      <c r="AX45" s="252"/>
    </row>
    <row r="46" spans="1:52" x14ac:dyDescent="0.2">
      <c r="A46" s="28" t="s">
        <v>69</v>
      </c>
      <c r="B46" s="32"/>
      <c r="C46" s="32"/>
      <c r="D46" s="32"/>
      <c r="E46" s="32"/>
      <c r="F46" s="32"/>
      <c r="G46" s="32"/>
      <c r="H46" s="32"/>
      <c r="I46" s="32"/>
      <c r="J46" s="32"/>
      <c r="K46" s="32"/>
      <c r="N46" s="28" t="s">
        <v>69</v>
      </c>
      <c r="O46" s="32"/>
      <c r="P46" s="32"/>
      <c r="Q46" s="32"/>
      <c r="R46" s="32"/>
      <c r="S46" s="32"/>
      <c r="T46" s="32"/>
      <c r="U46" s="32"/>
      <c r="V46" s="32"/>
      <c r="W46" s="32"/>
      <c r="X46" s="32"/>
      <c r="AA46" s="28" t="s">
        <v>69</v>
      </c>
      <c r="AB46" s="32"/>
      <c r="AC46" s="32"/>
      <c r="AD46" s="32"/>
      <c r="AE46" s="32"/>
      <c r="AF46" s="32"/>
      <c r="AG46" s="32"/>
      <c r="AH46" s="32"/>
      <c r="AI46" s="32"/>
      <c r="AJ46" s="32"/>
      <c r="AK46" s="32"/>
      <c r="AN46" s="28" t="s">
        <v>69</v>
      </c>
      <c r="AO46" s="32"/>
      <c r="AP46" s="32"/>
      <c r="AQ46" s="32"/>
      <c r="AR46" s="32"/>
      <c r="AS46" s="32"/>
      <c r="AT46" s="32"/>
      <c r="AU46" s="32"/>
      <c r="AV46" s="32"/>
      <c r="AW46" s="32"/>
      <c r="AX46" s="32"/>
    </row>
    <row r="47" spans="1:52" x14ac:dyDescent="0.2">
      <c r="A47" s="253" t="s">
        <v>324</v>
      </c>
      <c r="B47" s="253"/>
      <c r="C47" s="253"/>
      <c r="D47" s="253"/>
      <c r="E47" s="253"/>
      <c r="F47" s="253"/>
      <c r="G47" s="253"/>
      <c r="H47" s="253"/>
      <c r="I47" s="253"/>
      <c r="J47" s="253"/>
      <c r="K47" s="253"/>
      <c r="N47" s="253" t="s">
        <v>324</v>
      </c>
      <c r="O47" s="253"/>
      <c r="P47" s="253"/>
      <c r="Q47" s="253"/>
      <c r="R47" s="253"/>
      <c r="S47" s="253"/>
      <c r="T47" s="253"/>
      <c r="U47" s="253"/>
      <c r="V47" s="253"/>
      <c r="W47" s="253"/>
      <c r="X47" s="253"/>
      <c r="AA47" s="253" t="s">
        <v>324</v>
      </c>
      <c r="AB47" s="253"/>
      <c r="AC47" s="253"/>
      <c r="AD47" s="253"/>
      <c r="AE47" s="253"/>
      <c r="AF47" s="253"/>
      <c r="AG47" s="253"/>
      <c r="AH47" s="253"/>
      <c r="AI47" s="253"/>
      <c r="AJ47" s="253"/>
      <c r="AK47" s="253"/>
      <c r="AN47" s="253" t="s">
        <v>324</v>
      </c>
      <c r="AO47" s="253"/>
      <c r="AP47" s="253"/>
      <c r="AQ47" s="253"/>
      <c r="AR47" s="253"/>
      <c r="AS47" s="253"/>
      <c r="AT47" s="253"/>
      <c r="AU47" s="253"/>
      <c r="AV47" s="253"/>
      <c r="AW47" s="253"/>
      <c r="AX47" s="253"/>
    </row>
    <row r="48" spans="1:52" ht="54.75" customHeight="1" x14ac:dyDescent="0.2">
      <c r="A48" s="253"/>
      <c r="B48" s="253"/>
      <c r="C48" s="253"/>
      <c r="D48" s="253"/>
      <c r="E48" s="253"/>
      <c r="F48" s="253"/>
      <c r="G48" s="253"/>
      <c r="H48" s="253"/>
      <c r="I48" s="253"/>
      <c r="J48" s="253"/>
      <c r="K48" s="253"/>
      <c r="N48" s="253"/>
      <c r="O48" s="253"/>
      <c r="P48" s="253"/>
      <c r="Q48" s="253"/>
      <c r="R48" s="253"/>
      <c r="S48" s="253"/>
      <c r="T48" s="253"/>
      <c r="U48" s="253"/>
      <c r="V48" s="253"/>
      <c r="W48" s="253"/>
      <c r="X48" s="253"/>
      <c r="AA48" s="253"/>
      <c r="AB48" s="253"/>
      <c r="AC48" s="253"/>
      <c r="AD48" s="253"/>
      <c r="AE48" s="253"/>
      <c r="AF48" s="253"/>
      <c r="AG48" s="253"/>
      <c r="AH48" s="253"/>
      <c r="AI48" s="253"/>
      <c r="AJ48" s="253"/>
      <c r="AK48" s="253"/>
      <c r="AN48" s="253"/>
      <c r="AO48" s="253"/>
      <c r="AP48" s="253"/>
      <c r="AQ48" s="253"/>
      <c r="AR48" s="253"/>
      <c r="AS48" s="253"/>
      <c r="AT48" s="253"/>
      <c r="AU48" s="253"/>
      <c r="AV48" s="253"/>
      <c r="AW48" s="253"/>
      <c r="AX48" s="253"/>
    </row>
    <row r="49" spans="1:40" x14ac:dyDescent="0.2">
      <c r="A49" s="28" t="s">
        <v>48</v>
      </c>
      <c r="B49" s="29"/>
      <c r="N49" s="28" t="s">
        <v>48</v>
      </c>
      <c r="AA49" s="28" t="s">
        <v>48</v>
      </c>
      <c r="AN49" s="28" t="s">
        <v>48</v>
      </c>
    </row>
  </sheetData>
  <mergeCells count="40">
    <mergeCell ref="A45:K45"/>
    <mergeCell ref="N45:X45"/>
    <mergeCell ref="AA45:AK45"/>
    <mergeCell ref="AN45:AX45"/>
    <mergeCell ref="A47:K48"/>
    <mergeCell ref="N47:X48"/>
    <mergeCell ref="AA47:AK48"/>
    <mergeCell ref="AN47:AX48"/>
    <mergeCell ref="AU8:AV8"/>
    <mergeCell ref="AW8:AX8"/>
    <mergeCell ref="A44:K44"/>
    <mergeCell ref="N44:X44"/>
    <mergeCell ref="AA44:AK44"/>
    <mergeCell ref="AN44:AX44"/>
    <mergeCell ref="AF8:AG8"/>
    <mergeCell ref="AH8:AI8"/>
    <mergeCell ref="AJ8:AK8"/>
    <mergeCell ref="AO8:AP8"/>
    <mergeCell ref="AQ8:AR8"/>
    <mergeCell ref="AS8:AT8"/>
    <mergeCell ref="AD8:AE8"/>
    <mergeCell ref="B8:C8"/>
    <mergeCell ref="D8:E8"/>
    <mergeCell ref="F8:G8"/>
    <mergeCell ref="U8:V8"/>
    <mergeCell ref="W8:X8"/>
    <mergeCell ref="AB8:AC8"/>
    <mergeCell ref="A2:M4"/>
    <mergeCell ref="N2:X4"/>
    <mergeCell ref="AA2:AK4"/>
    <mergeCell ref="H8:I8"/>
    <mergeCell ref="J8:K8"/>
    <mergeCell ref="O8:P8"/>
    <mergeCell ref="Q8:R8"/>
    <mergeCell ref="S8:T8"/>
    <mergeCell ref="AN2:AX4"/>
    <mergeCell ref="B7:K7"/>
    <mergeCell ref="O7:X7"/>
    <mergeCell ref="AB7:AK7"/>
    <mergeCell ref="AO7:AX7"/>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tabColor rgb="FF92D050"/>
  </sheetPr>
  <dimension ref="A1:AZ49"/>
  <sheetViews>
    <sheetView zoomScaleNormal="100" workbookViewId="0">
      <selection activeCell="A49" sqref="A49"/>
    </sheetView>
  </sheetViews>
  <sheetFormatPr defaultRowHeight="12.75" x14ac:dyDescent="0.2"/>
  <cols>
    <col min="1" max="1" width="16.7109375" style="1" customWidth="1"/>
    <col min="2" max="11" width="4.85546875" style="1" customWidth="1"/>
    <col min="12" max="13" width="9.140625" style="1"/>
    <col min="14" max="14" width="16.7109375" style="1" customWidth="1"/>
    <col min="15" max="24" width="5" style="1" customWidth="1"/>
    <col min="25" max="26" width="9.140625" style="1"/>
    <col min="27" max="27" width="16.7109375" style="1" customWidth="1"/>
    <col min="28" max="37" width="5.7109375" style="1" customWidth="1"/>
    <col min="38" max="39" width="9.140625" style="1"/>
    <col min="40" max="40" width="16.7109375" style="1" customWidth="1"/>
    <col min="41" max="50" width="5.28515625" style="1" customWidth="1"/>
    <col min="51" max="16384" width="9.140625" style="1"/>
  </cols>
  <sheetData>
    <row r="1" spans="1:52" x14ac:dyDescent="0.2">
      <c r="A1" s="2" t="s">
        <v>152</v>
      </c>
      <c r="B1" s="2"/>
      <c r="C1" s="2"/>
      <c r="D1" s="2"/>
      <c r="E1" s="2"/>
      <c r="F1" s="2"/>
      <c r="G1" s="2"/>
      <c r="H1" s="2"/>
      <c r="I1" s="2"/>
      <c r="J1" s="2"/>
      <c r="K1" s="2"/>
      <c r="N1" s="2" t="str">
        <f>$A$1</f>
        <v>Table A3.16 (N)</v>
      </c>
      <c r="O1" s="2"/>
      <c r="P1" s="2"/>
      <c r="Q1" s="2"/>
      <c r="R1" s="2"/>
      <c r="S1" s="2"/>
      <c r="T1" s="2"/>
      <c r="U1" s="2"/>
      <c r="V1" s="2"/>
      <c r="W1" s="2"/>
      <c r="X1" s="2"/>
      <c r="AA1" s="2" t="str">
        <f>$A$1</f>
        <v>Table A3.16 (N)</v>
      </c>
      <c r="AB1" s="2"/>
      <c r="AC1" s="2"/>
      <c r="AD1" s="2"/>
      <c r="AE1" s="2"/>
      <c r="AF1" s="2"/>
      <c r="AG1" s="2"/>
      <c r="AH1" s="2"/>
      <c r="AI1" s="2"/>
      <c r="AJ1" s="2"/>
      <c r="AK1" s="2"/>
      <c r="AN1" s="2" t="str">
        <f>$A$1</f>
        <v>Table A3.16 (N)</v>
      </c>
      <c r="AO1" s="2"/>
      <c r="AP1" s="2"/>
      <c r="AQ1" s="2"/>
      <c r="AR1" s="2"/>
      <c r="AS1" s="2"/>
      <c r="AT1" s="2"/>
      <c r="AU1" s="2"/>
      <c r="AV1" s="2"/>
      <c r="AW1" s="2"/>
      <c r="AX1" s="2"/>
    </row>
    <row r="2" spans="1:52" ht="12.75" customHeight="1" x14ac:dyDescent="0.2">
      <c r="A2" s="249" t="s">
        <v>153</v>
      </c>
      <c r="B2" s="249"/>
      <c r="C2" s="249"/>
      <c r="D2" s="249"/>
      <c r="E2" s="249"/>
      <c r="F2" s="249"/>
      <c r="G2" s="249"/>
      <c r="H2" s="249"/>
      <c r="I2" s="249"/>
      <c r="J2" s="249"/>
      <c r="K2" s="249"/>
      <c r="L2" s="249"/>
      <c r="M2" s="249"/>
      <c r="N2" s="249" t="str">
        <f>$A$2</f>
        <v>Percentage of adults at each proficiency level in numeracy, by immigrant and language background</v>
      </c>
      <c r="O2" s="249"/>
      <c r="P2" s="249"/>
      <c r="Q2" s="249"/>
      <c r="R2" s="249"/>
      <c r="S2" s="249"/>
      <c r="T2" s="249"/>
      <c r="U2" s="249"/>
      <c r="V2" s="249"/>
      <c r="W2" s="249"/>
      <c r="X2" s="249"/>
      <c r="Y2" s="3"/>
      <c r="Z2" s="3"/>
      <c r="AA2" s="249" t="str">
        <f>$A$2</f>
        <v>Percentage of adults at each proficiency level in numeracy, by immigrant and language background</v>
      </c>
      <c r="AB2" s="249"/>
      <c r="AC2" s="249"/>
      <c r="AD2" s="249"/>
      <c r="AE2" s="249"/>
      <c r="AF2" s="249"/>
      <c r="AG2" s="249"/>
      <c r="AH2" s="249"/>
      <c r="AI2" s="249"/>
      <c r="AJ2" s="249"/>
      <c r="AK2" s="249"/>
      <c r="AN2" s="249" t="str">
        <f>$A$2</f>
        <v>Percentage of adults at each proficiency level in numeracy, by immigrant and language background</v>
      </c>
      <c r="AO2" s="249"/>
      <c r="AP2" s="249"/>
      <c r="AQ2" s="249"/>
      <c r="AR2" s="249"/>
      <c r="AS2" s="249"/>
      <c r="AT2" s="249"/>
      <c r="AU2" s="249"/>
      <c r="AV2" s="249"/>
      <c r="AW2" s="249"/>
      <c r="AX2" s="249"/>
    </row>
    <row r="3" spans="1:52" x14ac:dyDescent="0.2">
      <c r="A3" s="249"/>
      <c r="B3" s="249"/>
      <c r="C3" s="249"/>
      <c r="D3" s="249"/>
      <c r="E3" s="249"/>
      <c r="F3" s="249"/>
      <c r="G3" s="249"/>
      <c r="H3" s="249"/>
      <c r="I3" s="249"/>
      <c r="J3" s="249"/>
      <c r="K3" s="249"/>
      <c r="L3" s="249"/>
      <c r="M3" s="249"/>
      <c r="N3" s="249"/>
      <c r="O3" s="249"/>
      <c r="P3" s="249"/>
      <c r="Q3" s="249"/>
      <c r="R3" s="249"/>
      <c r="S3" s="249"/>
      <c r="T3" s="249"/>
      <c r="U3" s="249"/>
      <c r="V3" s="249"/>
      <c r="W3" s="249"/>
      <c r="X3" s="249"/>
      <c r="Y3" s="3"/>
      <c r="Z3" s="3"/>
      <c r="AA3" s="249"/>
      <c r="AB3" s="249"/>
      <c r="AC3" s="249"/>
      <c r="AD3" s="249"/>
      <c r="AE3" s="249"/>
      <c r="AF3" s="249"/>
      <c r="AG3" s="249"/>
      <c r="AH3" s="249"/>
      <c r="AI3" s="249"/>
      <c r="AJ3" s="249"/>
      <c r="AK3" s="249"/>
      <c r="AN3" s="249"/>
      <c r="AO3" s="249"/>
      <c r="AP3" s="249"/>
      <c r="AQ3" s="249"/>
      <c r="AR3" s="249"/>
      <c r="AS3" s="249"/>
      <c r="AT3" s="249"/>
      <c r="AU3" s="249"/>
      <c r="AV3" s="249"/>
      <c r="AW3" s="249"/>
      <c r="AX3" s="249"/>
    </row>
    <row r="4" spans="1:52"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3"/>
      <c r="Z4" s="3"/>
      <c r="AA4" s="249"/>
      <c r="AB4" s="249"/>
      <c r="AC4" s="249"/>
      <c r="AD4" s="249"/>
      <c r="AE4" s="249"/>
      <c r="AF4" s="249"/>
      <c r="AG4" s="249"/>
      <c r="AH4" s="249"/>
      <c r="AI4" s="249"/>
      <c r="AJ4" s="249"/>
      <c r="AK4" s="249"/>
      <c r="AN4" s="249"/>
      <c r="AO4" s="249"/>
      <c r="AP4" s="249"/>
      <c r="AQ4" s="249"/>
      <c r="AR4" s="249"/>
      <c r="AS4" s="249"/>
      <c r="AT4" s="249"/>
      <c r="AU4" s="249"/>
      <c r="AV4" s="249"/>
      <c r="AW4" s="249"/>
      <c r="AX4" s="249"/>
    </row>
    <row r="5" spans="1:52" x14ac:dyDescent="0.2">
      <c r="A5" s="30" t="s">
        <v>148</v>
      </c>
      <c r="B5" s="30"/>
      <c r="C5" s="30"/>
      <c r="D5" s="30"/>
      <c r="E5" s="30"/>
      <c r="F5" s="30"/>
      <c r="G5" s="30"/>
      <c r="H5" s="30"/>
      <c r="I5" s="30"/>
      <c r="J5" s="30"/>
      <c r="K5" s="30"/>
      <c r="N5" s="30" t="s">
        <v>149</v>
      </c>
      <c r="O5" s="30"/>
      <c r="P5" s="30"/>
      <c r="Q5" s="30"/>
      <c r="R5" s="30"/>
      <c r="S5" s="30"/>
      <c r="T5" s="30"/>
      <c r="U5" s="30"/>
      <c r="V5" s="30"/>
      <c r="W5" s="30"/>
      <c r="X5" s="30"/>
      <c r="AA5" s="30" t="s">
        <v>150</v>
      </c>
      <c r="AB5" s="30"/>
      <c r="AC5" s="30"/>
      <c r="AD5" s="30"/>
      <c r="AE5" s="30"/>
      <c r="AF5" s="30"/>
      <c r="AG5" s="30"/>
      <c r="AH5" s="30"/>
      <c r="AI5" s="30"/>
      <c r="AJ5" s="30"/>
      <c r="AK5" s="30"/>
      <c r="AN5" s="30" t="s">
        <v>151</v>
      </c>
      <c r="AO5" s="30"/>
      <c r="AP5" s="30"/>
      <c r="AQ5" s="30"/>
      <c r="AR5" s="30"/>
      <c r="AS5" s="30"/>
      <c r="AT5" s="30"/>
      <c r="AU5" s="30"/>
      <c r="AV5" s="30"/>
      <c r="AW5" s="30"/>
      <c r="AX5" s="30"/>
    </row>
    <row r="6" spans="1:52" customFormat="1" ht="24.75" customHeight="1" x14ac:dyDescent="0.2"/>
    <row r="7" spans="1:52" s="11" customFormat="1" ht="24.75" customHeight="1" x14ac:dyDescent="0.25">
      <c r="A7" s="154"/>
      <c r="B7" s="250" t="s">
        <v>138</v>
      </c>
      <c r="C7" s="262"/>
      <c r="D7" s="262"/>
      <c r="E7" s="262"/>
      <c r="F7" s="262"/>
      <c r="G7" s="262"/>
      <c r="H7" s="262"/>
      <c r="I7" s="262"/>
      <c r="J7" s="262"/>
      <c r="K7" s="251"/>
      <c r="N7" s="154"/>
      <c r="O7" s="250" t="s">
        <v>139</v>
      </c>
      <c r="P7" s="262"/>
      <c r="Q7" s="262"/>
      <c r="R7" s="262"/>
      <c r="S7" s="262"/>
      <c r="T7" s="262"/>
      <c r="U7" s="262"/>
      <c r="V7" s="262"/>
      <c r="W7" s="262"/>
      <c r="X7" s="251"/>
      <c r="AA7" s="154"/>
      <c r="AB7" s="296" t="s">
        <v>140</v>
      </c>
      <c r="AC7" s="296"/>
      <c r="AD7" s="296"/>
      <c r="AE7" s="296"/>
      <c r="AF7" s="296"/>
      <c r="AG7" s="296"/>
      <c r="AH7" s="296"/>
      <c r="AI7" s="296"/>
      <c r="AJ7" s="296"/>
      <c r="AK7" s="296"/>
      <c r="AN7" s="154"/>
      <c r="AO7" s="296" t="s">
        <v>141</v>
      </c>
      <c r="AP7" s="296"/>
      <c r="AQ7" s="296"/>
      <c r="AR7" s="296"/>
      <c r="AS7" s="296"/>
      <c r="AT7" s="296"/>
      <c r="AU7" s="296"/>
      <c r="AV7" s="296"/>
      <c r="AW7" s="296"/>
      <c r="AX7" s="296"/>
    </row>
    <row r="8" spans="1:52" ht="24" customHeight="1" x14ac:dyDescent="0.2">
      <c r="A8"/>
      <c r="B8" s="250" t="s">
        <v>61</v>
      </c>
      <c r="C8" s="251"/>
      <c r="D8" s="250" t="s">
        <v>62</v>
      </c>
      <c r="E8" s="251"/>
      <c r="F8" s="250" t="s">
        <v>63</v>
      </c>
      <c r="G8" s="251"/>
      <c r="H8" s="250" t="s">
        <v>64</v>
      </c>
      <c r="I8" s="251"/>
      <c r="J8" s="250" t="s">
        <v>65</v>
      </c>
      <c r="K8" s="251"/>
      <c r="N8"/>
      <c r="O8" s="250" t="s">
        <v>61</v>
      </c>
      <c r="P8" s="251"/>
      <c r="Q8" s="250" t="s">
        <v>62</v>
      </c>
      <c r="R8" s="251"/>
      <c r="S8" s="250" t="s">
        <v>63</v>
      </c>
      <c r="T8" s="251"/>
      <c r="U8" s="250" t="s">
        <v>64</v>
      </c>
      <c r="V8" s="251"/>
      <c r="W8" s="250" t="s">
        <v>65</v>
      </c>
      <c r="X8" s="251"/>
      <c r="AA8"/>
      <c r="AB8" s="250" t="s">
        <v>61</v>
      </c>
      <c r="AC8" s="251"/>
      <c r="AD8" s="250" t="s">
        <v>62</v>
      </c>
      <c r="AE8" s="251"/>
      <c r="AF8" s="250" t="s">
        <v>63</v>
      </c>
      <c r="AG8" s="251"/>
      <c r="AH8" s="250" t="s">
        <v>64</v>
      </c>
      <c r="AI8" s="251"/>
      <c r="AJ8" s="250" t="s">
        <v>65</v>
      </c>
      <c r="AK8" s="251"/>
      <c r="AN8"/>
      <c r="AO8" s="250" t="s">
        <v>61</v>
      </c>
      <c r="AP8" s="251"/>
      <c r="AQ8" s="250" t="s">
        <v>62</v>
      </c>
      <c r="AR8" s="251"/>
      <c r="AS8" s="250" t="s">
        <v>63</v>
      </c>
      <c r="AT8" s="251"/>
      <c r="AU8" s="250" t="s">
        <v>64</v>
      </c>
      <c r="AV8" s="251"/>
      <c r="AW8" s="250" t="s">
        <v>65</v>
      </c>
      <c r="AX8" s="251"/>
    </row>
    <row r="9" spans="1:52" s="11" customFormat="1" ht="20.25" customHeight="1" x14ac:dyDescent="0.2">
      <c r="A9" s="8"/>
      <c r="B9" s="34" t="s">
        <v>66</v>
      </c>
      <c r="C9" s="35" t="s">
        <v>67</v>
      </c>
      <c r="D9" s="34" t="s">
        <v>66</v>
      </c>
      <c r="E9" s="35" t="s">
        <v>67</v>
      </c>
      <c r="F9" s="34" t="s">
        <v>66</v>
      </c>
      <c r="G9" s="35" t="s">
        <v>67</v>
      </c>
      <c r="H9" s="34" t="s">
        <v>66</v>
      </c>
      <c r="I9" s="35" t="s">
        <v>67</v>
      </c>
      <c r="J9" s="34" t="s">
        <v>66</v>
      </c>
      <c r="K9" s="35" t="s">
        <v>67</v>
      </c>
      <c r="N9" s="8"/>
      <c r="O9" s="34" t="s">
        <v>66</v>
      </c>
      <c r="P9" s="35" t="s">
        <v>67</v>
      </c>
      <c r="Q9" s="34" t="s">
        <v>66</v>
      </c>
      <c r="R9" s="35" t="s">
        <v>67</v>
      </c>
      <c r="S9" s="34" t="s">
        <v>66</v>
      </c>
      <c r="T9" s="35" t="s">
        <v>67</v>
      </c>
      <c r="U9" s="34" t="s">
        <v>66</v>
      </c>
      <c r="V9" s="35" t="s">
        <v>67</v>
      </c>
      <c r="W9" s="34" t="s">
        <v>66</v>
      </c>
      <c r="X9" s="35" t="s">
        <v>67</v>
      </c>
      <c r="AA9" s="8"/>
      <c r="AB9" s="34" t="s">
        <v>66</v>
      </c>
      <c r="AC9" s="35" t="s">
        <v>67</v>
      </c>
      <c r="AD9" s="34" t="s">
        <v>66</v>
      </c>
      <c r="AE9" s="35" t="s">
        <v>67</v>
      </c>
      <c r="AF9" s="34" t="s">
        <v>66</v>
      </c>
      <c r="AG9" s="35" t="s">
        <v>67</v>
      </c>
      <c r="AH9" s="34" t="s">
        <v>66</v>
      </c>
      <c r="AI9" s="35" t="s">
        <v>67</v>
      </c>
      <c r="AJ9" s="34" t="s">
        <v>66</v>
      </c>
      <c r="AK9" s="35" t="s">
        <v>67</v>
      </c>
      <c r="AN9" s="8"/>
      <c r="AO9" s="34" t="s">
        <v>66</v>
      </c>
      <c r="AP9" s="35" t="s">
        <v>67</v>
      </c>
      <c r="AQ9" s="34" t="s">
        <v>66</v>
      </c>
      <c r="AR9" s="35" t="s">
        <v>67</v>
      </c>
      <c r="AS9" s="34" t="s">
        <v>66</v>
      </c>
      <c r="AT9" s="35" t="s">
        <v>67</v>
      </c>
      <c r="AU9" s="34" t="s">
        <v>66</v>
      </c>
      <c r="AV9" s="35" t="s">
        <v>67</v>
      </c>
      <c r="AW9" s="34" t="s">
        <v>66</v>
      </c>
      <c r="AX9" s="35" t="s">
        <v>67</v>
      </c>
    </row>
    <row r="10" spans="1:52" x14ac:dyDescent="0.2">
      <c r="A10" s="12" t="s">
        <v>16</v>
      </c>
      <c r="B10" s="36"/>
      <c r="C10" s="36"/>
      <c r="D10" s="36"/>
      <c r="E10" s="36"/>
      <c r="F10" s="36"/>
      <c r="G10" s="36"/>
      <c r="H10" s="36"/>
      <c r="I10" s="36"/>
      <c r="J10" s="36"/>
      <c r="K10" s="37"/>
      <c r="M10" s="38"/>
      <c r="N10" s="39" t="s">
        <v>16</v>
      </c>
      <c r="O10" s="36"/>
      <c r="P10" s="36"/>
      <c r="Q10" s="36"/>
      <c r="R10" s="36"/>
      <c r="S10" s="36"/>
      <c r="T10" s="36"/>
      <c r="U10" s="36"/>
      <c r="V10" s="36"/>
      <c r="W10" s="36"/>
      <c r="X10" s="40"/>
      <c r="Z10" s="38"/>
      <c r="AA10" s="39" t="s">
        <v>16</v>
      </c>
      <c r="AB10" s="36"/>
      <c r="AC10" s="36"/>
      <c r="AD10" s="36"/>
      <c r="AE10" s="36"/>
      <c r="AF10" s="36"/>
      <c r="AG10" s="36"/>
      <c r="AH10" s="36"/>
      <c r="AI10" s="36"/>
      <c r="AJ10" s="36"/>
      <c r="AK10" s="40"/>
      <c r="AM10" s="38"/>
      <c r="AN10" s="39" t="s">
        <v>16</v>
      </c>
      <c r="AO10" s="36"/>
      <c r="AP10" s="36"/>
      <c r="AQ10" s="36"/>
      <c r="AR10" s="36"/>
      <c r="AS10" s="36"/>
      <c r="AT10" s="36"/>
      <c r="AU10" s="36"/>
      <c r="AV10" s="36"/>
      <c r="AW10" s="36"/>
      <c r="AX10" s="40"/>
    </row>
    <row r="11" spans="1:52" x14ac:dyDescent="0.2">
      <c r="A11" s="14" t="s">
        <v>17</v>
      </c>
      <c r="B11"/>
      <c r="C11"/>
      <c r="D11"/>
      <c r="E11"/>
      <c r="F11"/>
      <c r="G11"/>
      <c r="H11"/>
      <c r="I11"/>
      <c r="J11"/>
      <c r="K11" s="13"/>
      <c r="M11" s="38"/>
      <c r="N11" s="41" t="s">
        <v>17</v>
      </c>
      <c r="O11"/>
      <c r="P11"/>
      <c r="Q11"/>
      <c r="R11"/>
      <c r="S11"/>
      <c r="T11"/>
      <c r="U11"/>
      <c r="V11"/>
      <c r="W11"/>
      <c r="X11" s="13"/>
      <c r="Z11" s="38"/>
      <c r="AA11" s="41" t="s">
        <v>17</v>
      </c>
      <c r="AB11"/>
      <c r="AC11"/>
      <c r="AD11"/>
      <c r="AE11"/>
      <c r="AF11"/>
      <c r="AG11"/>
      <c r="AH11"/>
      <c r="AI11"/>
      <c r="AJ11"/>
      <c r="AK11" s="13"/>
      <c r="AM11" s="38"/>
      <c r="AN11" s="41" t="s">
        <v>17</v>
      </c>
      <c r="AO11"/>
      <c r="AP11"/>
      <c r="AQ11"/>
      <c r="AR11"/>
      <c r="AS11"/>
      <c r="AT11"/>
      <c r="AU11"/>
      <c r="AV11"/>
      <c r="AW11"/>
      <c r="AX11" s="13"/>
    </row>
    <row r="12" spans="1:52" x14ac:dyDescent="0.2">
      <c r="A12" s="15" t="s">
        <v>18</v>
      </c>
      <c r="B12" s="16">
        <v>4.1293615611091399</v>
      </c>
      <c r="C12" s="42">
        <v>0.43214223449769001</v>
      </c>
      <c r="D12" s="16">
        <v>14.177314791643999</v>
      </c>
      <c r="E12" s="42">
        <v>0.75085856099416903</v>
      </c>
      <c r="F12" s="16">
        <v>33.134095426539801</v>
      </c>
      <c r="G12" s="42">
        <v>1.10421157089161</v>
      </c>
      <c r="H12" s="16">
        <v>34.6481536348277</v>
      </c>
      <c r="I12" s="42">
        <v>1.10646034857919</v>
      </c>
      <c r="J12" s="16">
        <v>13.9085223884819</v>
      </c>
      <c r="K12" s="43">
        <v>0.78604490108056002</v>
      </c>
      <c r="M12" s="155"/>
      <c r="N12" s="28" t="s">
        <v>18</v>
      </c>
      <c r="O12" s="16">
        <v>5.4549567653982303</v>
      </c>
      <c r="P12" s="42">
        <v>2.27039976473842</v>
      </c>
      <c r="Q12" s="16">
        <v>14.1170555965447</v>
      </c>
      <c r="R12" s="42">
        <v>3.99171086527907</v>
      </c>
      <c r="S12" s="16">
        <v>35.074208359707903</v>
      </c>
      <c r="T12" s="42">
        <v>6.0037389657873401</v>
      </c>
      <c r="U12" s="16">
        <v>35.356637614536503</v>
      </c>
      <c r="V12" s="42">
        <v>6.1469325574453002</v>
      </c>
      <c r="W12" s="16">
        <v>9.9971416638127604</v>
      </c>
      <c r="X12" s="43">
        <v>3.9883790910315602</v>
      </c>
      <c r="Z12" s="155"/>
      <c r="AA12" s="28" t="s">
        <v>18</v>
      </c>
      <c r="AB12" s="16">
        <v>5.1905823358074104</v>
      </c>
      <c r="AC12" s="42">
        <v>1.0904025415115799</v>
      </c>
      <c r="AD12" s="16">
        <v>12.122082994743799</v>
      </c>
      <c r="AE12" s="42">
        <v>1.4840421992167601</v>
      </c>
      <c r="AF12" s="16">
        <v>31.742385115221399</v>
      </c>
      <c r="AG12" s="42">
        <v>2.1192265054039598</v>
      </c>
      <c r="AH12" s="16">
        <v>34.029010709121501</v>
      </c>
      <c r="AI12" s="42">
        <v>2.5209234681050301</v>
      </c>
      <c r="AJ12" s="16">
        <v>16.915938845105799</v>
      </c>
      <c r="AK12" s="43">
        <v>1.8928261002925699</v>
      </c>
      <c r="AM12" s="155"/>
      <c r="AN12" s="28" t="s">
        <v>18</v>
      </c>
      <c r="AO12" s="16">
        <v>14.823071241957299</v>
      </c>
      <c r="AP12" s="42">
        <v>1.3057141350522701</v>
      </c>
      <c r="AQ12" s="16">
        <v>19.478185499273799</v>
      </c>
      <c r="AR12" s="42">
        <v>2.1285362672955301</v>
      </c>
      <c r="AS12" s="16">
        <v>31.1175453168911</v>
      </c>
      <c r="AT12" s="42">
        <v>2.4462702573119399</v>
      </c>
      <c r="AU12" s="16">
        <v>25.0026909714772</v>
      </c>
      <c r="AV12" s="42">
        <v>1.9723711397841699</v>
      </c>
      <c r="AW12" s="16">
        <v>9.3488710370575205</v>
      </c>
      <c r="AX12" s="43">
        <v>1.48694728131744</v>
      </c>
      <c r="AZ12" s="44"/>
    </row>
    <row r="13" spans="1:52" ht="12.75" customHeight="1" x14ac:dyDescent="0.2">
      <c r="A13" s="15" t="s">
        <v>19</v>
      </c>
      <c r="B13" s="16">
        <v>1.55018133356733</v>
      </c>
      <c r="C13" s="42">
        <v>0.248185583036031</v>
      </c>
      <c r="D13" s="16">
        <v>9.1636601247986391</v>
      </c>
      <c r="E13" s="42">
        <v>0.64182616725601704</v>
      </c>
      <c r="F13" s="16">
        <v>33.556925394843098</v>
      </c>
      <c r="G13" s="42">
        <v>0.95081421524107601</v>
      </c>
      <c r="H13" s="16">
        <v>40.5254738318215</v>
      </c>
      <c r="I13" s="42">
        <v>1.12795018171518</v>
      </c>
      <c r="J13" s="16">
        <v>15.2037593149694</v>
      </c>
      <c r="K13" s="43">
        <v>0.74612002991233795</v>
      </c>
      <c r="M13" s="155"/>
      <c r="N13" s="28" t="s">
        <v>19</v>
      </c>
      <c r="O13" s="16" t="s">
        <v>30</v>
      </c>
      <c r="P13" s="42" t="s">
        <v>30</v>
      </c>
      <c r="Q13" s="16" t="s">
        <v>30</v>
      </c>
      <c r="R13" s="42" t="s">
        <v>30</v>
      </c>
      <c r="S13" s="16" t="s">
        <v>30</v>
      </c>
      <c r="T13" s="42" t="s">
        <v>30</v>
      </c>
      <c r="U13" s="16" t="s">
        <v>30</v>
      </c>
      <c r="V13" s="42" t="s">
        <v>30</v>
      </c>
      <c r="W13" s="16" t="s">
        <v>30</v>
      </c>
      <c r="X13" s="43" t="s">
        <v>30</v>
      </c>
      <c r="Z13" s="155"/>
      <c r="AA13" s="28" t="s">
        <v>19</v>
      </c>
      <c r="AB13" s="16">
        <v>3.07273161246358</v>
      </c>
      <c r="AC13" s="42">
        <v>1.7043005590226501</v>
      </c>
      <c r="AD13" s="16">
        <v>10.6815795734462</v>
      </c>
      <c r="AE13" s="42">
        <v>2.8773047341193299</v>
      </c>
      <c r="AF13" s="16">
        <v>26.950217216382502</v>
      </c>
      <c r="AG13" s="42">
        <v>4.3006509856095603</v>
      </c>
      <c r="AH13" s="16">
        <v>38.3544011369084</v>
      </c>
      <c r="AI13" s="42">
        <v>5.1982829750811597</v>
      </c>
      <c r="AJ13" s="16">
        <v>20.941070460799299</v>
      </c>
      <c r="AK13" s="43">
        <v>3.3401579564167299</v>
      </c>
      <c r="AM13" s="155"/>
      <c r="AN13" s="28" t="s">
        <v>19</v>
      </c>
      <c r="AO13" s="16">
        <v>16.0030714112476</v>
      </c>
      <c r="AP13" s="42">
        <v>1.94042540784291</v>
      </c>
      <c r="AQ13" s="16">
        <v>22.331595865129799</v>
      </c>
      <c r="AR13" s="42">
        <v>2.3075473218338298</v>
      </c>
      <c r="AS13" s="16">
        <v>36.225093282422002</v>
      </c>
      <c r="AT13" s="42">
        <v>2.5655895108268298</v>
      </c>
      <c r="AU13" s="16">
        <v>21.429995550036001</v>
      </c>
      <c r="AV13" s="42">
        <v>2.2879733279513399</v>
      </c>
      <c r="AW13" s="16">
        <v>4.0102438911645404</v>
      </c>
      <c r="AX13" s="43">
        <v>1.30929280185597</v>
      </c>
      <c r="AZ13" s="44"/>
    </row>
    <row r="14" spans="1:52" x14ac:dyDescent="0.2">
      <c r="A14" s="15" t="s">
        <v>20</v>
      </c>
      <c r="B14" s="16">
        <v>4.0927181563824604</v>
      </c>
      <c r="C14" s="42">
        <v>0.25965880810187297</v>
      </c>
      <c r="D14" s="16">
        <v>14.6830017016204</v>
      </c>
      <c r="E14" s="42">
        <v>0.54113421832612696</v>
      </c>
      <c r="F14" s="16">
        <v>32.6777703279568</v>
      </c>
      <c r="G14" s="42">
        <v>0.63489625569466202</v>
      </c>
      <c r="H14" s="16">
        <v>34.9636398152591</v>
      </c>
      <c r="I14" s="42">
        <v>0.78421607491417</v>
      </c>
      <c r="J14" s="16">
        <v>13.5821092891085</v>
      </c>
      <c r="K14" s="43">
        <v>0.53783227771602005</v>
      </c>
      <c r="M14" s="155"/>
      <c r="N14" s="28" t="s">
        <v>20</v>
      </c>
      <c r="O14" s="16">
        <v>4.1536131856513396</v>
      </c>
      <c r="P14" s="42">
        <v>0.85040032973650403</v>
      </c>
      <c r="Q14" s="16">
        <v>16.111285381229699</v>
      </c>
      <c r="R14" s="42">
        <v>2.0339877859326401</v>
      </c>
      <c r="S14" s="16">
        <v>33.695712776971803</v>
      </c>
      <c r="T14" s="42">
        <v>2.0695780877485799</v>
      </c>
      <c r="U14" s="16">
        <v>31.603531811162</v>
      </c>
      <c r="V14" s="42">
        <v>2.3559545972683198</v>
      </c>
      <c r="W14" s="16">
        <v>14.4110232026985</v>
      </c>
      <c r="X14" s="43">
        <v>1.78998353504223</v>
      </c>
      <c r="Z14" s="155"/>
      <c r="AA14" s="28" t="s">
        <v>20</v>
      </c>
      <c r="AB14" s="16">
        <v>6.9069866965920301</v>
      </c>
      <c r="AC14" s="42">
        <v>1.22775785701614</v>
      </c>
      <c r="AD14" s="16">
        <v>19.5894989383495</v>
      </c>
      <c r="AE14" s="42">
        <v>2.0941453279789299</v>
      </c>
      <c r="AF14" s="16">
        <v>31.394216707295399</v>
      </c>
      <c r="AG14" s="42">
        <v>2.19789189673339</v>
      </c>
      <c r="AH14" s="16">
        <v>29.718505371951501</v>
      </c>
      <c r="AI14" s="42">
        <v>2.16053582044308</v>
      </c>
      <c r="AJ14" s="16">
        <v>12.3907922858116</v>
      </c>
      <c r="AK14" s="43">
        <v>1.33519311124935</v>
      </c>
      <c r="AM14" s="155"/>
      <c r="AN14" s="28" t="s">
        <v>20</v>
      </c>
      <c r="AO14" s="16">
        <v>13.4522039122108</v>
      </c>
      <c r="AP14" s="42">
        <v>0.97106457444834204</v>
      </c>
      <c r="AQ14" s="16">
        <v>22.775573585596099</v>
      </c>
      <c r="AR14" s="42">
        <v>1.2531600132135901</v>
      </c>
      <c r="AS14" s="16">
        <v>29.923325770336799</v>
      </c>
      <c r="AT14" s="42">
        <v>1.4247934915948399</v>
      </c>
      <c r="AU14" s="16">
        <v>25.142776894197201</v>
      </c>
      <c r="AV14" s="42">
        <v>1.5303594332706101</v>
      </c>
      <c r="AW14" s="16">
        <v>8.59537799092627</v>
      </c>
      <c r="AX14" s="43">
        <v>0.89752162939422198</v>
      </c>
      <c r="AZ14" s="44"/>
    </row>
    <row r="15" spans="1:52" x14ac:dyDescent="0.2">
      <c r="A15" s="15" t="s">
        <v>21</v>
      </c>
      <c r="B15" s="16">
        <v>1.5528561104779</v>
      </c>
      <c r="C15" s="42">
        <v>0.31350327737739497</v>
      </c>
      <c r="D15" s="16">
        <v>11.0034188616848</v>
      </c>
      <c r="E15" s="42">
        <v>0.77188345369671996</v>
      </c>
      <c r="F15" s="16">
        <v>34.797227637094998</v>
      </c>
      <c r="G15" s="42">
        <v>1.2548122828019099</v>
      </c>
      <c r="H15" s="16">
        <v>41.229410012880102</v>
      </c>
      <c r="I15" s="42">
        <v>1.3503346372112599</v>
      </c>
      <c r="J15" s="16">
        <v>11.417087377862099</v>
      </c>
      <c r="K15" s="43">
        <v>0.83285486906939898</v>
      </c>
      <c r="M15" s="155"/>
      <c r="N15" s="28" t="s">
        <v>21</v>
      </c>
      <c r="O15" s="16" t="s">
        <v>30</v>
      </c>
      <c r="P15" s="42" t="s">
        <v>30</v>
      </c>
      <c r="Q15" s="16" t="s">
        <v>30</v>
      </c>
      <c r="R15" s="42" t="s">
        <v>30</v>
      </c>
      <c r="S15" s="16" t="s">
        <v>30</v>
      </c>
      <c r="T15" s="42" t="s">
        <v>30</v>
      </c>
      <c r="U15" s="16" t="s">
        <v>30</v>
      </c>
      <c r="V15" s="42" t="s">
        <v>30</v>
      </c>
      <c r="W15" s="16" t="s">
        <v>30</v>
      </c>
      <c r="X15" s="43" t="s">
        <v>30</v>
      </c>
      <c r="Z15" s="155"/>
      <c r="AA15" s="28" t="s">
        <v>21</v>
      </c>
      <c r="AB15" s="16" t="s">
        <v>30</v>
      </c>
      <c r="AC15" s="42" t="s">
        <v>30</v>
      </c>
      <c r="AD15" s="16" t="s">
        <v>30</v>
      </c>
      <c r="AE15" s="42" t="s">
        <v>30</v>
      </c>
      <c r="AF15" s="16" t="s">
        <v>30</v>
      </c>
      <c r="AG15" s="42" t="s">
        <v>30</v>
      </c>
      <c r="AH15" s="16" t="s">
        <v>30</v>
      </c>
      <c r="AI15" s="42" t="s">
        <v>30</v>
      </c>
      <c r="AJ15" s="16" t="s">
        <v>30</v>
      </c>
      <c r="AK15" s="43" t="s">
        <v>30</v>
      </c>
      <c r="AM15" s="155"/>
      <c r="AN15" s="28" t="s">
        <v>21</v>
      </c>
      <c r="AO15" s="16" t="s">
        <v>30</v>
      </c>
      <c r="AP15" s="42" t="s">
        <v>30</v>
      </c>
      <c r="AQ15" s="16" t="s">
        <v>30</v>
      </c>
      <c r="AR15" s="42" t="s">
        <v>30</v>
      </c>
      <c r="AS15" s="16" t="s">
        <v>30</v>
      </c>
      <c r="AT15" s="42" t="s">
        <v>30</v>
      </c>
      <c r="AU15" s="16" t="s">
        <v>30</v>
      </c>
      <c r="AV15" s="42" t="s">
        <v>30</v>
      </c>
      <c r="AW15" s="16" t="s">
        <v>30</v>
      </c>
      <c r="AX15" s="43" t="s">
        <v>30</v>
      </c>
      <c r="AZ15" s="44"/>
    </row>
    <row r="16" spans="1:52" x14ac:dyDescent="0.2">
      <c r="A16" s="15" t="s">
        <v>22</v>
      </c>
      <c r="B16" s="16">
        <v>1.8021234008223499</v>
      </c>
      <c r="C16" s="42">
        <v>0.247603591611289</v>
      </c>
      <c r="D16" s="16">
        <v>9.6225703928661499</v>
      </c>
      <c r="E16" s="42">
        <v>0.53283575644085002</v>
      </c>
      <c r="F16" s="16">
        <v>30.900070323149802</v>
      </c>
      <c r="G16" s="42">
        <v>0.76727797619073401</v>
      </c>
      <c r="H16" s="16">
        <v>40.071240645696101</v>
      </c>
      <c r="I16" s="42">
        <v>0.78685402013740002</v>
      </c>
      <c r="J16" s="16">
        <v>17.6039952374656</v>
      </c>
      <c r="K16" s="43">
        <v>0.54209678139448303</v>
      </c>
      <c r="M16" s="155"/>
      <c r="N16" s="28" t="s">
        <v>22</v>
      </c>
      <c r="O16" s="16" t="s">
        <v>30</v>
      </c>
      <c r="P16" s="42" t="s">
        <v>30</v>
      </c>
      <c r="Q16" s="16" t="s">
        <v>30</v>
      </c>
      <c r="R16" s="42" t="s">
        <v>30</v>
      </c>
      <c r="S16" s="16" t="s">
        <v>30</v>
      </c>
      <c r="T16" s="42" t="s">
        <v>30</v>
      </c>
      <c r="U16" s="16" t="s">
        <v>30</v>
      </c>
      <c r="V16" s="42" t="s">
        <v>30</v>
      </c>
      <c r="W16" s="16" t="s">
        <v>30</v>
      </c>
      <c r="X16" s="43" t="s">
        <v>30</v>
      </c>
      <c r="Z16" s="155"/>
      <c r="AA16" s="28" t="s">
        <v>22</v>
      </c>
      <c r="AB16" s="16" t="s">
        <v>30</v>
      </c>
      <c r="AC16" s="42" t="s">
        <v>30</v>
      </c>
      <c r="AD16" s="16" t="s">
        <v>30</v>
      </c>
      <c r="AE16" s="42" t="s">
        <v>30</v>
      </c>
      <c r="AF16" s="16" t="s">
        <v>30</v>
      </c>
      <c r="AG16" s="42" t="s">
        <v>30</v>
      </c>
      <c r="AH16" s="16" t="s">
        <v>30</v>
      </c>
      <c r="AI16" s="42" t="s">
        <v>30</v>
      </c>
      <c r="AJ16" s="16" t="s">
        <v>30</v>
      </c>
      <c r="AK16" s="43" t="s">
        <v>30</v>
      </c>
      <c r="AM16" s="155"/>
      <c r="AN16" s="28" t="s">
        <v>22</v>
      </c>
      <c r="AO16" s="16">
        <v>17.0810444521465</v>
      </c>
      <c r="AP16" s="42">
        <v>1.3381709620970299</v>
      </c>
      <c r="AQ16" s="16">
        <v>20.973875851476102</v>
      </c>
      <c r="AR16" s="42">
        <v>1.649635644742</v>
      </c>
      <c r="AS16" s="16">
        <v>30.489681213647899</v>
      </c>
      <c r="AT16" s="42">
        <v>1.8139305610668499</v>
      </c>
      <c r="AU16" s="16">
        <v>22.7322385122871</v>
      </c>
      <c r="AV16" s="42">
        <v>1.5121829762958501</v>
      </c>
      <c r="AW16" s="16">
        <v>8.7231599704424596</v>
      </c>
      <c r="AX16" s="43">
        <v>1.1649751221414499</v>
      </c>
      <c r="AZ16" s="44"/>
    </row>
    <row r="17" spans="1:52" x14ac:dyDescent="0.2">
      <c r="A17" s="15" t="s">
        <v>23</v>
      </c>
      <c r="B17" s="16">
        <v>2.0901476440305302</v>
      </c>
      <c r="C17" s="42">
        <v>0.224938345924622</v>
      </c>
      <c r="D17" s="16">
        <v>11.0676222019503</v>
      </c>
      <c r="E17" s="42">
        <v>0.50801111588589798</v>
      </c>
      <c r="F17" s="16">
        <v>35.460697831050197</v>
      </c>
      <c r="G17" s="42">
        <v>0.64608137604726401</v>
      </c>
      <c r="H17" s="16">
        <v>39.366542224060602</v>
      </c>
      <c r="I17" s="42">
        <v>0.66882067570255599</v>
      </c>
      <c r="J17" s="16">
        <v>12.014990098908401</v>
      </c>
      <c r="K17" s="43">
        <v>0.444302466001958</v>
      </c>
      <c r="M17" s="155"/>
      <c r="N17" s="28" t="s">
        <v>23</v>
      </c>
      <c r="O17" s="16">
        <v>4.12694830585344</v>
      </c>
      <c r="P17" s="42">
        <v>1.92665385939417</v>
      </c>
      <c r="Q17" s="16">
        <v>11.969472216466</v>
      </c>
      <c r="R17" s="42">
        <v>3.0726669449723101</v>
      </c>
      <c r="S17" s="16">
        <v>35.8712839409068</v>
      </c>
      <c r="T17" s="42">
        <v>5.98220106562197</v>
      </c>
      <c r="U17" s="16">
        <v>38.206190514564199</v>
      </c>
      <c r="V17" s="42">
        <v>6.89891251307892</v>
      </c>
      <c r="W17" s="16">
        <v>9.8261050222095196</v>
      </c>
      <c r="X17" s="43">
        <v>3.85523963478136</v>
      </c>
      <c r="Z17" s="155"/>
      <c r="AA17" s="28" t="s">
        <v>23</v>
      </c>
      <c r="AB17" s="16">
        <v>3.69718541816568</v>
      </c>
      <c r="AC17" s="42">
        <v>0.75891102858489301</v>
      </c>
      <c r="AD17" s="16">
        <v>17.132033395433599</v>
      </c>
      <c r="AE17" s="42">
        <v>1.7132344718849699</v>
      </c>
      <c r="AF17" s="16">
        <v>42.266235612775503</v>
      </c>
      <c r="AG17" s="42">
        <v>2.0235518696488302</v>
      </c>
      <c r="AH17" s="16">
        <v>30.9112332891888</v>
      </c>
      <c r="AI17" s="42">
        <v>1.9275220077466899</v>
      </c>
      <c r="AJ17" s="16">
        <v>5.9933122844364997</v>
      </c>
      <c r="AK17" s="43">
        <v>1.0015982344285801</v>
      </c>
      <c r="AM17" s="155"/>
      <c r="AN17" s="28" t="s">
        <v>23</v>
      </c>
      <c r="AO17" s="16" t="s">
        <v>30</v>
      </c>
      <c r="AP17" s="42" t="s">
        <v>30</v>
      </c>
      <c r="AQ17" s="16" t="s">
        <v>30</v>
      </c>
      <c r="AR17" s="42" t="s">
        <v>30</v>
      </c>
      <c r="AS17" s="16" t="s">
        <v>30</v>
      </c>
      <c r="AT17" s="42" t="s">
        <v>30</v>
      </c>
      <c r="AU17" s="16" t="s">
        <v>30</v>
      </c>
      <c r="AV17" s="42" t="s">
        <v>30</v>
      </c>
      <c r="AW17" s="16" t="s">
        <v>30</v>
      </c>
      <c r="AX17" s="43" t="s">
        <v>30</v>
      </c>
      <c r="AZ17" s="44"/>
    </row>
    <row r="18" spans="1:52" x14ac:dyDescent="0.2">
      <c r="A18" s="15" t="s">
        <v>24</v>
      </c>
      <c r="B18" s="16">
        <v>1.6822045039214499</v>
      </c>
      <c r="C18" s="42">
        <v>0.2229964643879</v>
      </c>
      <c r="D18" s="16">
        <v>9.1667144577921906</v>
      </c>
      <c r="E18" s="42">
        <v>0.50983507065001299</v>
      </c>
      <c r="F18" s="16">
        <v>29.435480779811598</v>
      </c>
      <c r="G18" s="42">
        <v>0.65341897017987005</v>
      </c>
      <c r="H18" s="16">
        <v>39.489962548918697</v>
      </c>
      <c r="I18" s="42">
        <v>0.82045363578763597</v>
      </c>
      <c r="J18" s="16">
        <v>20.2256377095561</v>
      </c>
      <c r="K18" s="43">
        <v>0.666701156887053</v>
      </c>
      <c r="M18" s="155"/>
      <c r="N18" s="28" t="s">
        <v>24</v>
      </c>
      <c r="O18" s="16" t="s">
        <v>30</v>
      </c>
      <c r="P18" s="42" t="s">
        <v>30</v>
      </c>
      <c r="Q18" s="16" t="s">
        <v>30</v>
      </c>
      <c r="R18" s="42" t="s">
        <v>30</v>
      </c>
      <c r="S18" s="16" t="s">
        <v>30</v>
      </c>
      <c r="T18" s="42" t="s">
        <v>30</v>
      </c>
      <c r="U18" s="16" t="s">
        <v>30</v>
      </c>
      <c r="V18" s="42" t="s">
        <v>30</v>
      </c>
      <c r="W18" s="16" t="s">
        <v>30</v>
      </c>
      <c r="X18" s="43" t="s">
        <v>30</v>
      </c>
      <c r="Z18" s="155"/>
      <c r="AA18" s="28" t="s">
        <v>24</v>
      </c>
      <c r="AB18" s="16" t="s">
        <v>30</v>
      </c>
      <c r="AC18" s="42" t="s">
        <v>30</v>
      </c>
      <c r="AD18" s="16" t="s">
        <v>30</v>
      </c>
      <c r="AE18" s="42" t="s">
        <v>30</v>
      </c>
      <c r="AF18" s="16" t="s">
        <v>30</v>
      </c>
      <c r="AG18" s="42" t="s">
        <v>30</v>
      </c>
      <c r="AH18" s="16" t="s">
        <v>30</v>
      </c>
      <c r="AI18" s="42" t="s">
        <v>30</v>
      </c>
      <c r="AJ18" s="16" t="s">
        <v>30</v>
      </c>
      <c r="AK18" s="43" t="s">
        <v>30</v>
      </c>
      <c r="AM18" s="155"/>
      <c r="AN18" s="28" t="s">
        <v>24</v>
      </c>
      <c r="AO18" s="16" t="s">
        <v>30</v>
      </c>
      <c r="AP18" s="42" t="s">
        <v>30</v>
      </c>
      <c r="AQ18" s="16" t="s">
        <v>30</v>
      </c>
      <c r="AR18" s="42" t="s">
        <v>30</v>
      </c>
      <c r="AS18" s="16" t="s">
        <v>30</v>
      </c>
      <c r="AT18" s="42" t="s">
        <v>30</v>
      </c>
      <c r="AU18" s="16" t="s">
        <v>30</v>
      </c>
      <c r="AV18" s="42" t="s">
        <v>30</v>
      </c>
      <c r="AW18" s="16" t="s">
        <v>30</v>
      </c>
      <c r="AX18" s="43" t="s">
        <v>30</v>
      </c>
      <c r="AZ18" s="44"/>
    </row>
    <row r="19" spans="1:52" x14ac:dyDescent="0.2">
      <c r="A19" s="15" t="s">
        <v>25</v>
      </c>
      <c r="B19" s="16">
        <v>6.5877016299130498</v>
      </c>
      <c r="C19" s="42">
        <v>0.34677962236513199</v>
      </c>
      <c r="D19" s="16">
        <v>17.7495577911473</v>
      </c>
      <c r="E19" s="42">
        <v>0.61913717144866598</v>
      </c>
      <c r="F19" s="16">
        <v>34.771230297014398</v>
      </c>
      <c r="G19" s="42">
        <v>0.74004224606623903</v>
      </c>
      <c r="H19" s="16">
        <v>31.6253447459992</v>
      </c>
      <c r="I19" s="42">
        <v>0.68019773988332199</v>
      </c>
      <c r="J19" s="16">
        <v>9.2408199108395603</v>
      </c>
      <c r="K19" s="43">
        <v>0.39762410190027098</v>
      </c>
      <c r="M19" s="155"/>
      <c r="N19" s="28" t="s">
        <v>25</v>
      </c>
      <c r="O19" s="16" t="s">
        <v>30</v>
      </c>
      <c r="P19" s="42" t="s">
        <v>30</v>
      </c>
      <c r="Q19" s="16" t="s">
        <v>30</v>
      </c>
      <c r="R19" s="42" t="s">
        <v>30</v>
      </c>
      <c r="S19" s="16" t="s">
        <v>30</v>
      </c>
      <c r="T19" s="42" t="s">
        <v>30</v>
      </c>
      <c r="U19" s="16" t="s">
        <v>30</v>
      </c>
      <c r="V19" s="42" t="s">
        <v>30</v>
      </c>
      <c r="W19" s="16" t="s">
        <v>30</v>
      </c>
      <c r="X19" s="43" t="s">
        <v>30</v>
      </c>
      <c r="Z19" s="155"/>
      <c r="AA19" s="28" t="s">
        <v>25</v>
      </c>
      <c r="AB19" s="16">
        <v>18.164566671804501</v>
      </c>
      <c r="AC19" s="42">
        <v>2.3167948887393099</v>
      </c>
      <c r="AD19" s="16">
        <v>25.698431484742802</v>
      </c>
      <c r="AE19" s="42">
        <v>3.0852641804484202</v>
      </c>
      <c r="AF19" s="16">
        <v>32.710356313569399</v>
      </c>
      <c r="AG19" s="42">
        <v>2.5652145867462499</v>
      </c>
      <c r="AH19" s="16">
        <v>19.041946651919599</v>
      </c>
      <c r="AI19" s="42">
        <v>2.1862313478224902</v>
      </c>
      <c r="AJ19" s="16">
        <v>4.1721183735780496</v>
      </c>
      <c r="AK19" s="43">
        <v>1.4195275844633899</v>
      </c>
      <c r="AM19" s="155"/>
      <c r="AN19" s="28" t="s">
        <v>25</v>
      </c>
      <c r="AO19" s="16">
        <v>31.9825320071254</v>
      </c>
      <c r="AP19" s="42">
        <v>2.3056239219557799</v>
      </c>
      <c r="AQ19" s="16">
        <v>27.511042685346101</v>
      </c>
      <c r="AR19" s="42">
        <v>2.1885188754962002</v>
      </c>
      <c r="AS19" s="16">
        <v>26.213519142883001</v>
      </c>
      <c r="AT19" s="42">
        <v>2.4193687089736402</v>
      </c>
      <c r="AU19" s="16">
        <v>11.2935416266875</v>
      </c>
      <c r="AV19" s="42">
        <v>2.1447017140127</v>
      </c>
      <c r="AW19" s="16">
        <v>2.3984375855345901</v>
      </c>
      <c r="AX19" s="43">
        <v>0.68906183084261097</v>
      </c>
      <c r="AZ19" s="44"/>
    </row>
    <row r="20" spans="1:52" x14ac:dyDescent="0.2">
      <c r="A20" s="15" t="s">
        <v>26</v>
      </c>
      <c r="B20" s="16">
        <v>2.9347572082113098</v>
      </c>
      <c r="C20" s="42">
        <v>0.401823611166998</v>
      </c>
      <c r="D20" s="16">
        <v>12.0397383316835</v>
      </c>
      <c r="E20" s="42">
        <v>0.73892131102328096</v>
      </c>
      <c r="F20" s="16">
        <v>30.961555295655199</v>
      </c>
      <c r="G20" s="42">
        <v>0.96648783054517895</v>
      </c>
      <c r="H20" s="16">
        <v>38.063170761591699</v>
      </c>
      <c r="I20" s="42">
        <v>1.00656781903336</v>
      </c>
      <c r="J20" s="16">
        <v>16.000778402858302</v>
      </c>
      <c r="K20" s="43">
        <v>0.72838761228419502</v>
      </c>
      <c r="M20" s="155"/>
      <c r="N20" s="28" t="s">
        <v>26</v>
      </c>
      <c r="O20" s="16" t="s">
        <v>30</v>
      </c>
      <c r="P20" s="42" t="s">
        <v>30</v>
      </c>
      <c r="Q20" s="16" t="s">
        <v>30</v>
      </c>
      <c r="R20" s="42" t="s">
        <v>30</v>
      </c>
      <c r="S20" s="16" t="s">
        <v>30</v>
      </c>
      <c r="T20" s="42" t="s">
        <v>30</v>
      </c>
      <c r="U20" s="16" t="s">
        <v>30</v>
      </c>
      <c r="V20" s="42" t="s">
        <v>30</v>
      </c>
      <c r="W20" s="16" t="s">
        <v>30</v>
      </c>
      <c r="X20" s="43" t="s">
        <v>30</v>
      </c>
      <c r="Z20" s="155"/>
      <c r="AA20" s="28" t="s">
        <v>26</v>
      </c>
      <c r="AB20" s="16">
        <v>7.1363783661897502</v>
      </c>
      <c r="AC20" s="42">
        <v>3.34095917449925</v>
      </c>
      <c r="AD20" s="16">
        <v>18.380171730689501</v>
      </c>
      <c r="AE20" s="42">
        <v>4.2960354212803296</v>
      </c>
      <c r="AF20" s="16">
        <v>31.868800995479301</v>
      </c>
      <c r="AG20" s="42">
        <v>5.38623833890402</v>
      </c>
      <c r="AH20" s="16">
        <v>31.976940449564001</v>
      </c>
      <c r="AI20" s="42">
        <v>5.3880514908999402</v>
      </c>
      <c r="AJ20" s="16">
        <v>10.6377084580774</v>
      </c>
      <c r="AK20" s="43">
        <v>3.4698230939395298</v>
      </c>
      <c r="AM20" s="155"/>
      <c r="AN20" s="28" t="s">
        <v>26</v>
      </c>
      <c r="AO20" s="16">
        <v>15.941454623276201</v>
      </c>
      <c r="AP20" s="42">
        <v>2.2396253610113601</v>
      </c>
      <c r="AQ20" s="16">
        <v>28.406380183664499</v>
      </c>
      <c r="AR20" s="42">
        <v>2.8765635949367399</v>
      </c>
      <c r="AS20" s="16">
        <v>32.841363933057004</v>
      </c>
      <c r="AT20" s="42">
        <v>2.8833541339926598</v>
      </c>
      <c r="AU20" s="16">
        <v>18.079011808442399</v>
      </c>
      <c r="AV20" s="42">
        <v>2.47669637100921</v>
      </c>
      <c r="AW20" s="16">
        <v>4.7317894515598997</v>
      </c>
      <c r="AX20" s="43">
        <v>1.1798206274521299</v>
      </c>
      <c r="AZ20" s="44"/>
    </row>
    <row r="21" spans="1:52" x14ac:dyDescent="0.2">
      <c r="A21" s="15" t="s">
        <v>27</v>
      </c>
      <c r="B21" s="16">
        <v>6.6867898421818497</v>
      </c>
      <c r="C21" s="42">
        <v>0.53211639409380596</v>
      </c>
      <c r="D21" s="16">
        <v>19.0982571128214</v>
      </c>
      <c r="E21" s="42">
        <v>0.97917857565182098</v>
      </c>
      <c r="F21" s="16">
        <v>38.382900477679598</v>
      </c>
      <c r="G21" s="42">
        <v>1.0893472906651001</v>
      </c>
      <c r="H21" s="16">
        <v>28.495805899159599</v>
      </c>
      <c r="I21" s="42">
        <v>0.954569218127723</v>
      </c>
      <c r="J21" s="16">
        <v>7.3362466681575897</v>
      </c>
      <c r="K21" s="43">
        <v>0.66582538032878202</v>
      </c>
      <c r="M21" s="155"/>
      <c r="N21" s="28" t="s">
        <v>27</v>
      </c>
      <c r="O21" s="16" t="s">
        <v>30</v>
      </c>
      <c r="P21" s="42" t="s">
        <v>30</v>
      </c>
      <c r="Q21" s="16" t="s">
        <v>30</v>
      </c>
      <c r="R21" s="42" t="s">
        <v>30</v>
      </c>
      <c r="S21" s="16" t="s">
        <v>30</v>
      </c>
      <c r="T21" s="42" t="s">
        <v>30</v>
      </c>
      <c r="U21" s="16" t="s">
        <v>30</v>
      </c>
      <c r="V21" s="42" t="s">
        <v>30</v>
      </c>
      <c r="W21" s="16" t="s">
        <v>30</v>
      </c>
      <c r="X21" s="43" t="s">
        <v>30</v>
      </c>
      <c r="Z21" s="155"/>
      <c r="AA21" s="28" t="s">
        <v>27</v>
      </c>
      <c r="AB21" s="16">
        <v>4.5079581955593904</v>
      </c>
      <c r="AC21" s="42">
        <v>1.1398866799424201</v>
      </c>
      <c r="AD21" s="16">
        <v>13.9320823569937</v>
      </c>
      <c r="AE21" s="42">
        <v>2.1892549410495601</v>
      </c>
      <c r="AF21" s="16">
        <v>38.350405808830899</v>
      </c>
      <c r="AG21" s="42">
        <v>2.5816475334096398</v>
      </c>
      <c r="AH21" s="16">
        <v>33.637565787455202</v>
      </c>
      <c r="AI21" s="42">
        <v>2.6324245659864598</v>
      </c>
      <c r="AJ21" s="16">
        <v>9.5719878511607792</v>
      </c>
      <c r="AK21" s="43">
        <v>1.56214444352894</v>
      </c>
      <c r="AM21" s="155"/>
      <c r="AN21" s="28" t="s">
        <v>27</v>
      </c>
      <c r="AO21" s="16">
        <v>13.561731667148599</v>
      </c>
      <c r="AP21" s="42">
        <v>1.9862618841469799</v>
      </c>
      <c r="AQ21" s="16">
        <v>15.619230671148401</v>
      </c>
      <c r="AR21" s="42">
        <v>2.3265196281381799</v>
      </c>
      <c r="AS21" s="16">
        <v>36.628913681051401</v>
      </c>
      <c r="AT21" s="42">
        <v>2.9762077389062802</v>
      </c>
      <c r="AU21" s="16">
        <v>26.9149433330813</v>
      </c>
      <c r="AV21" s="42">
        <v>2.7258274441760602</v>
      </c>
      <c r="AW21" s="16">
        <v>6.6535344262670097</v>
      </c>
      <c r="AX21" s="43">
        <v>1.6686409430487099</v>
      </c>
      <c r="AZ21" s="44"/>
    </row>
    <row r="22" spans="1:52" x14ac:dyDescent="0.2">
      <c r="A22" s="15" t="s">
        <v>28</v>
      </c>
      <c r="B22" s="16">
        <v>7.3115741915740697</v>
      </c>
      <c r="C22" s="42">
        <v>0.641831065830475</v>
      </c>
      <c r="D22" s="16">
        <v>23.458243534552899</v>
      </c>
      <c r="E22" s="42">
        <v>1.1048623398231801</v>
      </c>
      <c r="F22" s="16">
        <v>39.0494463491153</v>
      </c>
      <c r="G22" s="42">
        <v>1.1635841296965099</v>
      </c>
      <c r="H22" s="16">
        <v>25.402733174344</v>
      </c>
      <c r="I22" s="42">
        <v>1.1144530827690999</v>
      </c>
      <c r="J22" s="16">
        <v>4.7780027504137603</v>
      </c>
      <c r="K22" s="43">
        <v>0.41666821666287701</v>
      </c>
      <c r="M22" s="155"/>
      <c r="N22" s="28" t="s">
        <v>28</v>
      </c>
      <c r="O22" s="16" t="s">
        <v>30</v>
      </c>
      <c r="P22" s="42" t="s">
        <v>30</v>
      </c>
      <c r="Q22" s="16" t="s">
        <v>30</v>
      </c>
      <c r="R22" s="42" t="s">
        <v>30</v>
      </c>
      <c r="S22" s="16" t="s">
        <v>30</v>
      </c>
      <c r="T22" s="42" t="s">
        <v>30</v>
      </c>
      <c r="U22" s="16" t="s">
        <v>30</v>
      </c>
      <c r="V22" s="42" t="s">
        <v>30</v>
      </c>
      <c r="W22" s="16" t="s">
        <v>30</v>
      </c>
      <c r="X22" s="43" t="s">
        <v>30</v>
      </c>
      <c r="Z22" s="155"/>
      <c r="AA22" s="28" t="s">
        <v>28</v>
      </c>
      <c r="AB22" s="16" t="s">
        <v>30</v>
      </c>
      <c r="AC22" s="42" t="s">
        <v>30</v>
      </c>
      <c r="AD22" s="16" t="s">
        <v>30</v>
      </c>
      <c r="AE22" s="42" t="s">
        <v>30</v>
      </c>
      <c r="AF22" s="16" t="s">
        <v>30</v>
      </c>
      <c r="AG22" s="42" t="s">
        <v>30</v>
      </c>
      <c r="AH22" s="16" t="s">
        <v>30</v>
      </c>
      <c r="AI22" s="42" t="s">
        <v>30</v>
      </c>
      <c r="AJ22" s="16" t="s">
        <v>30</v>
      </c>
      <c r="AK22" s="43" t="s">
        <v>30</v>
      </c>
      <c r="AM22" s="155"/>
      <c r="AN22" s="28" t="s">
        <v>28</v>
      </c>
      <c r="AO22" s="16">
        <v>16.629651034987099</v>
      </c>
      <c r="AP22" s="42">
        <v>2.86313641160528</v>
      </c>
      <c r="AQ22" s="16">
        <v>28.480319737964201</v>
      </c>
      <c r="AR22" s="42">
        <v>4.2639839893719804</v>
      </c>
      <c r="AS22" s="16">
        <v>37.510574994228399</v>
      </c>
      <c r="AT22" s="42">
        <v>4.3282111919754298</v>
      </c>
      <c r="AU22" s="16">
        <v>15.074825495164299</v>
      </c>
      <c r="AV22" s="42">
        <v>2.9874182237762699</v>
      </c>
      <c r="AW22" s="16">
        <v>2.3046287376560501</v>
      </c>
      <c r="AX22" s="43">
        <v>1.06998190167753</v>
      </c>
      <c r="AZ22" s="44"/>
    </row>
    <row r="23" spans="1:52" x14ac:dyDescent="0.2">
      <c r="A23" s="15" t="s">
        <v>29</v>
      </c>
      <c r="B23" s="16">
        <v>1.16303644653862</v>
      </c>
      <c r="C23" s="42">
        <v>0.21806176155610199</v>
      </c>
      <c r="D23" s="16">
        <v>7.0062121871249996</v>
      </c>
      <c r="E23" s="42">
        <v>0.54991082446857598</v>
      </c>
      <c r="F23" s="16">
        <v>28.4499762004037</v>
      </c>
      <c r="G23" s="42">
        <v>0.79419104641165095</v>
      </c>
      <c r="H23" s="16">
        <v>44.283099026863198</v>
      </c>
      <c r="I23" s="42">
        <v>0.85253700522373099</v>
      </c>
      <c r="J23" s="16">
        <v>19.097676139069399</v>
      </c>
      <c r="K23" s="43">
        <v>0.66941556781157796</v>
      </c>
      <c r="M23" s="155"/>
      <c r="N23" s="28" t="s">
        <v>29</v>
      </c>
      <c r="O23" s="16" t="s">
        <v>30</v>
      </c>
      <c r="P23" s="42" t="s">
        <v>30</v>
      </c>
      <c r="Q23" s="16" t="s">
        <v>30</v>
      </c>
      <c r="R23" s="42" t="s">
        <v>30</v>
      </c>
      <c r="S23" s="16" t="s">
        <v>30</v>
      </c>
      <c r="T23" s="42" t="s">
        <v>30</v>
      </c>
      <c r="U23" s="16" t="s">
        <v>30</v>
      </c>
      <c r="V23" s="42" t="s">
        <v>30</v>
      </c>
      <c r="W23" s="16" t="s">
        <v>30</v>
      </c>
      <c r="X23" s="43" t="s">
        <v>30</v>
      </c>
      <c r="Z23" s="155"/>
      <c r="AA23" s="28" t="s">
        <v>29</v>
      </c>
      <c r="AB23" s="16" t="s">
        <v>30</v>
      </c>
      <c r="AC23" s="42" t="s">
        <v>30</v>
      </c>
      <c r="AD23" s="16" t="s">
        <v>30</v>
      </c>
      <c r="AE23" s="42" t="s">
        <v>30</v>
      </c>
      <c r="AF23" s="16" t="s">
        <v>30</v>
      </c>
      <c r="AG23" s="42" t="s">
        <v>30</v>
      </c>
      <c r="AH23" s="16" t="s">
        <v>30</v>
      </c>
      <c r="AI23" s="42" t="s">
        <v>30</v>
      </c>
      <c r="AJ23" s="16" t="s">
        <v>30</v>
      </c>
      <c r="AK23" s="43" t="s">
        <v>30</v>
      </c>
      <c r="AM23" s="155"/>
      <c r="AN23" s="28" t="s">
        <v>29</v>
      </c>
      <c r="AO23" s="16" t="s">
        <v>30</v>
      </c>
      <c r="AP23" s="42" t="s">
        <v>30</v>
      </c>
      <c r="AQ23" s="16" t="s">
        <v>30</v>
      </c>
      <c r="AR23" s="42" t="s">
        <v>30</v>
      </c>
      <c r="AS23" s="16" t="s">
        <v>30</v>
      </c>
      <c r="AT23" s="42" t="s">
        <v>30</v>
      </c>
      <c r="AU23" s="16" t="s">
        <v>30</v>
      </c>
      <c r="AV23" s="42" t="s">
        <v>30</v>
      </c>
      <c r="AW23" s="16" t="s">
        <v>30</v>
      </c>
      <c r="AX23" s="43" t="s">
        <v>30</v>
      </c>
      <c r="AZ23" s="44"/>
    </row>
    <row r="24" spans="1:52" x14ac:dyDescent="0.2">
      <c r="A24" s="15" t="s">
        <v>31</v>
      </c>
      <c r="B24" s="16">
        <v>3.98553120056377</v>
      </c>
      <c r="C24" s="42">
        <v>0.31376409431306801</v>
      </c>
      <c r="D24" s="16">
        <v>14.568347543907899</v>
      </c>
      <c r="E24" s="42">
        <v>0.58719259658356404</v>
      </c>
      <c r="F24" s="16">
        <v>39.454726711000902</v>
      </c>
      <c r="G24" s="42">
        <v>1.03340719172618</v>
      </c>
      <c r="H24" s="16">
        <v>35.064217009755197</v>
      </c>
      <c r="I24" s="42">
        <v>0.92929520735681304</v>
      </c>
      <c r="J24" s="16">
        <v>6.9271775347721301</v>
      </c>
      <c r="K24" s="43">
        <v>0.56442696974430995</v>
      </c>
      <c r="M24" s="155"/>
      <c r="N24" s="28" t="s">
        <v>31</v>
      </c>
      <c r="O24" s="16" t="s">
        <v>30</v>
      </c>
      <c r="P24" s="42" t="s">
        <v>30</v>
      </c>
      <c r="Q24" s="16" t="s">
        <v>30</v>
      </c>
      <c r="R24" s="42" t="s">
        <v>30</v>
      </c>
      <c r="S24" s="16" t="s">
        <v>30</v>
      </c>
      <c r="T24" s="42" t="s">
        <v>30</v>
      </c>
      <c r="U24" s="16" t="s">
        <v>30</v>
      </c>
      <c r="V24" s="42" t="s">
        <v>30</v>
      </c>
      <c r="W24" s="16" t="s">
        <v>30</v>
      </c>
      <c r="X24" s="43" t="s">
        <v>30</v>
      </c>
      <c r="Z24" s="155"/>
      <c r="AA24" s="28" t="s">
        <v>31</v>
      </c>
      <c r="AB24" s="16" t="s">
        <v>30</v>
      </c>
      <c r="AC24" s="42" t="s">
        <v>30</v>
      </c>
      <c r="AD24" s="16" t="s">
        <v>30</v>
      </c>
      <c r="AE24" s="42" t="s">
        <v>30</v>
      </c>
      <c r="AF24" s="16" t="s">
        <v>30</v>
      </c>
      <c r="AG24" s="42" t="s">
        <v>30</v>
      </c>
      <c r="AH24" s="16" t="s">
        <v>30</v>
      </c>
      <c r="AI24" s="42" t="s">
        <v>30</v>
      </c>
      <c r="AJ24" s="16" t="s">
        <v>30</v>
      </c>
      <c r="AK24" s="43" t="s">
        <v>30</v>
      </c>
      <c r="AM24" s="155"/>
      <c r="AN24" s="28" t="s">
        <v>31</v>
      </c>
      <c r="AO24" s="16" t="s">
        <v>30</v>
      </c>
      <c r="AP24" s="42" t="s">
        <v>30</v>
      </c>
      <c r="AQ24" s="16" t="s">
        <v>30</v>
      </c>
      <c r="AR24" s="42" t="s">
        <v>30</v>
      </c>
      <c r="AS24" s="16" t="s">
        <v>30</v>
      </c>
      <c r="AT24" s="42" t="s">
        <v>30</v>
      </c>
      <c r="AU24" s="16" t="s">
        <v>30</v>
      </c>
      <c r="AV24" s="42" t="s">
        <v>30</v>
      </c>
      <c r="AW24" s="16" t="s">
        <v>30</v>
      </c>
      <c r="AX24" s="43" t="s">
        <v>30</v>
      </c>
      <c r="AZ24" s="44"/>
    </row>
    <row r="25" spans="1:52" x14ac:dyDescent="0.2">
      <c r="A25" s="15" t="s">
        <v>32</v>
      </c>
      <c r="B25" s="16">
        <v>1.5927239395519099</v>
      </c>
      <c r="C25" s="42">
        <v>0.20302383775125399</v>
      </c>
      <c r="D25" s="16">
        <v>8.0536977919887995</v>
      </c>
      <c r="E25" s="42">
        <v>0.56847884101582402</v>
      </c>
      <c r="F25" s="16">
        <v>28.182411521383798</v>
      </c>
      <c r="G25" s="42">
        <v>0.84842502637591199</v>
      </c>
      <c r="H25" s="16">
        <v>43.116004726294399</v>
      </c>
      <c r="I25" s="42">
        <v>0.98606834598569504</v>
      </c>
      <c r="J25" s="16">
        <v>19.055162020781101</v>
      </c>
      <c r="K25" s="43">
        <v>0.787453867736161</v>
      </c>
      <c r="M25" s="155"/>
      <c r="N25" s="28" t="s">
        <v>32</v>
      </c>
      <c r="O25" s="16" t="s">
        <v>30</v>
      </c>
      <c r="P25" s="42" t="s">
        <v>30</v>
      </c>
      <c r="Q25" s="16" t="s">
        <v>30</v>
      </c>
      <c r="R25" s="42" t="s">
        <v>30</v>
      </c>
      <c r="S25" s="16" t="s">
        <v>30</v>
      </c>
      <c r="T25" s="42" t="s">
        <v>30</v>
      </c>
      <c r="U25" s="16" t="s">
        <v>30</v>
      </c>
      <c r="V25" s="42" t="s">
        <v>30</v>
      </c>
      <c r="W25" s="16" t="s">
        <v>30</v>
      </c>
      <c r="X25" s="43" t="s">
        <v>30</v>
      </c>
      <c r="Z25" s="155"/>
      <c r="AA25" s="28" t="s">
        <v>32</v>
      </c>
      <c r="AB25" s="16" t="s">
        <v>30</v>
      </c>
      <c r="AC25" s="42" t="s">
        <v>30</v>
      </c>
      <c r="AD25" s="16" t="s">
        <v>30</v>
      </c>
      <c r="AE25" s="42" t="s">
        <v>30</v>
      </c>
      <c r="AF25" s="16" t="s">
        <v>30</v>
      </c>
      <c r="AG25" s="42" t="s">
        <v>30</v>
      </c>
      <c r="AH25" s="16" t="s">
        <v>30</v>
      </c>
      <c r="AI25" s="42" t="s">
        <v>30</v>
      </c>
      <c r="AJ25" s="16" t="s">
        <v>30</v>
      </c>
      <c r="AK25" s="43" t="s">
        <v>30</v>
      </c>
      <c r="AM25" s="155"/>
      <c r="AN25" s="28" t="s">
        <v>32</v>
      </c>
      <c r="AO25" s="16">
        <v>19.311017300279801</v>
      </c>
      <c r="AP25" s="42">
        <v>2.5739953796129198</v>
      </c>
      <c r="AQ25" s="16">
        <v>23.674995504962499</v>
      </c>
      <c r="AR25" s="42">
        <v>2.8486183458538501</v>
      </c>
      <c r="AS25" s="16">
        <v>31.628338949225501</v>
      </c>
      <c r="AT25" s="42">
        <v>3.5839595912049602</v>
      </c>
      <c r="AU25" s="16">
        <v>20.290491101248701</v>
      </c>
      <c r="AV25" s="42">
        <v>2.8834609913506699</v>
      </c>
      <c r="AW25" s="16">
        <v>5.0951571442833998</v>
      </c>
      <c r="AX25" s="43">
        <v>1.46659770861748</v>
      </c>
      <c r="AZ25" s="44"/>
    </row>
    <row r="26" spans="1:52" x14ac:dyDescent="0.2">
      <c r="A26" s="15" t="s">
        <v>33</v>
      </c>
      <c r="B26" s="16">
        <v>1.67706310984468</v>
      </c>
      <c r="C26" s="42">
        <v>0.240718835784691</v>
      </c>
      <c r="D26" s="16">
        <v>9.0625400180352198</v>
      </c>
      <c r="E26" s="42">
        <v>0.57701523798209398</v>
      </c>
      <c r="F26" s="16">
        <v>29.5115060195788</v>
      </c>
      <c r="G26" s="42">
        <v>0.83760242844945398</v>
      </c>
      <c r="H26" s="16">
        <v>40.603241925092199</v>
      </c>
      <c r="I26" s="42">
        <v>0.86144011631417505</v>
      </c>
      <c r="J26" s="16">
        <v>19.145648927449098</v>
      </c>
      <c r="K26" s="43">
        <v>0.70255263503929599</v>
      </c>
      <c r="M26" s="155"/>
      <c r="N26" s="28" t="s">
        <v>33</v>
      </c>
      <c r="O26" s="16" t="s">
        <v>30</v>
      </c>
      <c r="P26" s="42" t="s">
        <v>30</v>
      </c>
      <c r="Q26" s="16" t="s">
        <v>30</v>
      </c>
      <c r="R26" s="42" t="s">
        <v>30</v>
      </c>
      <c r="S26" s="16" t="s">
        <v>30</v>
      </c>
      <c r="T26" s="42" t="s">
        <v>30</v>
      </c>
      <c r="U26" s="16" t="s">
        <v>30</v>
      </c>
      <c r="V26" s="42" t="s">
        <v>30</v>
      </c>
      <c r="W26" s="16" t="s">
        <v>30</v>
      </c>
      <c r="X26" s="43" t="s">
        <v>30</v>
      </c>
      <c r="Z26" s="155"/>
      <c r="AA26" s="28" t="s">
        <v>33</v>
      </c>
      <c r="AB26" s="16" t="s">
        <v>30</v>
      </c>
      <c r="AC26" s="42" t="s">
        <v>30</v>
      </c>
      <c r="AD26" s="16" t="s">
        <v>30</v>
      </c>
      <c r="AE26" s="42" t="s">
        <v>30</v>
      </c>
      <c r="AF26" s="16" t="s">
        <v>30</v>
      </c>
      <c r="AG26" s="42" t="s">
        <v>30</v>
      </c>
      <c r="AH26" s="16" t="s">
        <v>30</v>
      </c>
      <c r="AI26" s="42" t="s">
        <v>30</v>
      </c>
      <c r="AJ26" s="16" t="s">
        <v>30</v>
      </c>
      <c r="AK26" s="43" t="s">
        <v>30</v>
      </c>
      <c r="AM26" s="155"/>
      <c r="AN26" s="28" t="s">
        <v>33</v>
      </c>
      <c r="AO26" s="16" t="s">
        <v>30</v>
      </c>
      <c r="AP26" s="42" t="s">
        <v>30</v>
      </c>
      <c r="AQ26" s="16" t="s">
        <v>30</v>
      </c>
      <c r="AR26" s="42" t="s">
        <v>30</v>
      </c>
      <c r="AS26" s="16" t="s">
        <v>30</v>
      </c>
      <c r="AT26" s="42" t="s">
        <v>30</v>
      </c>
      <c r="AU26" s="16" t="s">
        <v>30</v>
      </c>
      <c r="AV26" s="42" t="s">
        <v>30</v>
      </c>
      <c r="AW26" s="16" t="s">
        <v>30</v>
      </c>
      <c r="AX26" s="43" t="s">
        <v>30</v>
      </c>
      <c r="AZ26" s="44"/>
    </row>
    <row r="27" spans="1:52" x14ac:dyDescent="0.2">
      <c r="A27" s="15" t="s">
        <v>34</v>
      </c>
      <c r="B27" s="16">
        <v>5.8496924964988599</v>
      </c>
      <c r="C27" s="42">
        <v>0.40712242498002699</v>
      </c>
      <c r="D27" s="16">
        <v>17.531458639128399</v>
      </c>
      <c r="E27" s="42">
        <v>0.64805437534694799</v>
      </c>
      <c r="F27" s="16">
        <v>37.690504384352003</v>
      </c>
      <c r="G27" s="42">
        <v>0.90722634646004796</v>
      </c>
      <c r="H27" s="16">
        <v>30.4693571753909</v>
      </c>
      <c r="I27" s="42">
        <v>0.96709904868651797</v>
      </c>
      <c r="J27" s="16">
        <v>8.4589873046297903</v>
      </c>
      <c r="K27" s="43">
        <v>0.52367720448618005</v>
      </c>
      <c r="M27" s="155"/>
      <c r="N27" s="28" t="s">
        <v>34</v>
      </c>
      <c r="O27" s="16" t="s">
        <v>30</v>
      </c>
      <c r="P27" s="42" t="s">
        <v>30</v>
      </c>
      <c r="Q27" s="16" t="s">
        <v>30</v>
      </c>
      <c r="R27" s="42" t="s">
        <v>30</v>
      </c>
      <c r="S27" s="16" t="s">
        <v>30</v>
      </c>
      <c r="T27" s="42" t="s">
        <v>30</v>
      </c>
      <c r="U27" s="16" t="s">
        <v>30</v>
      </c>
      <c r="V27" s="42" t="s">
        <v>30</v>
      </c>
      <c r="W27" s="16" t="s">
        <v>30</v>
      </c>
      <c r="X27" s="43" t="s">
        <v>30</v>
      </c>
      <c r="Z27" s="155"/>
      <c r="AA27" s="28" t="s">
        <v>34</v>
      </c>
      <c r="AB27" s="16" t="s">
        <v>30</v>
      </c>
      <c r="AC27" s="42" t="s">
        <v>30</v>
      </c>
      <c r="AD27" s="16" t="s">
        <v>30</v>
      </c>
      <c r="AE27" s="42" t="s">
        <v>30</v>
      </c>
      <c r="AF27" s="16" t="s">
        <v>30</v>
      </c>
      <c r="AG27" s="42" t="s">
        <v>30</v>
      </c>
      <c r="AH27" s="16" t="s">
        <v>30</v>
      </c>
      <c r="AI27" s="42" t="s">
        <v>30</v>
      </c>
      <c r="AJ27" s="16" t="s">
        <v>30</v>
      </c>
      <c r="AK27" s="43" t="s">
        <v>30</v>
      </c>
      <c r="AM27" s="155"/>
      <c r="AN27" s="28" t="s">
        <v>34</v>
      </c>
      <c r="AO27" s="16" t="s">
        <v>30</v>
      </c>
      <c r="AP27" s="42" t="s">
        <v>30</v>
      </c>
      <c r="AQ27" s="16" t="s">
        <v>30</v>
      </c>
      <c r="AR27" s="42" t="s">
        <v>30</v>
      </c>
      <c r="AS27" s="16" t="s">
        <v>30</v>
      </c>
      <c r="AT27" s="42" t="s">
        <v>30</v>
      </c>
      <c r="AU27" s="16" t="s">
        <v>30</v>
      </c>
      <c r="AV27" s="42" t="s">
        <v>30</v>
      </c>
      <c r="AW27" s="16" t="s">
        <v>30</v>
      </c>
      <c r="AX27" s="43" t="s">
        <v>30</v>
      </c>
      <c r="AZ27" s="44"/>
    </row>
    <row r="28" spans="1:52" x14ac:dyDescent="0.2">
      <c r="A28" s="15" t="s">
        <v>35</v>
      </c>
      <c r="B28" s="16">
        <v>2.9598065629713202</v>
      </c>
      <c r="C28" s="42">
        <v>0.30470199252343499</v>
      </c>
      <c r="D28" s="16">
        <v>9.7886369442055301</v>
      </c>
      <c r="E28" s="42">
        <v>0.56950992488930197</v>
      </c>
      <c r="F28" s="16">
        <v>31.924195140183802</v>
      </c>
      <c r="G28" s="42">
        <v>0.91128963499064597</v>
      </c>
      <c r="H28" s="16">
        <v>42.083518923963602</v>
      </c>
      <c r="I28" s="42">
        <v>1.1085506597483299</v>
      </c>
      <c r="J28" s="16">
        <v>13.2438424286757</v>
      </c>
      <c r="K28" s="43">
        <v>0.72729707783129804</v>
      </c>
      <c r="M28" s="155"/>
      <c r="N28" s="28" t="s">
        <v>35</v>
      </c>
      <c r="O28" s="16">
        <v>12.317732669205601</v>
      </c>
      <c r="P28" s="42">
        <v>2.6060256661508698</v>
      </c>
      <c r="Q28" s="16">
        <v>17.5367572989949</v>
      </c>
      <c r="R28" s="42">
        <v>2.4005521337581301</v>
      </c>
      <c r="S28" s="16">
        <v>38.194894763436302</v>
      </c>
      <c r="T28" s="42">
        <v>3.5116580253384999</v>
      </c>
      <c r="U28" s="16">
        <v>26.559146705911999</v>
      </c>
      <c r="V28" s="42">
        <v>3.4126278912774999</v>
      </c>
      <c r="W28" s="16">
        <v>5.3914685624512497</v>
      </c>
      <c r="X28" s="43">
        <v>1.95056873511284</v>
      </c>
      <c r="Z28" s="155"/>
      <c r="AA28" s="28" t="s">
        <v>35</v>
      </c>
      <c r="AB28" s="16" t="s">
        <v>30</v>
      </c>
      <c r="AC28" s="42" t="s">
        <v>30</v>
      </c>
      <c r="AD28" s="16" t="s">
        <v>30</v>
      </c>
      <c r="AE28" s="42" t="s">
        <v>30</v>
      </c>
      <c r="AF28" s="16" t="s">
        <v>30</v>
      </c>
      <c r="AG28" s="42" t="s">
        <v>30</v>
      </c>
      <c r="AH28" s="16" t="s">
        <v>30</v>
      </c>
      <c r="AI28" s="42" t="s">
        <v>30</v>
      </c>
      <c r="AJ28" s="16" t="s">
        <v>30</v>
      </c>
      <c r="AK28" s="43" t="s">
        <v>30</v>
      </c>
      <c r="AM28" s="155"/>
      <c r="AN28" s="28" t="s">
        <v>35</v>
      </c>
      <c r="AO28" s="16" t="s">
        <v>30</v>
      </c>
      <c r="AP28" s="42" t="s">
        <v>30</v>
      </c>
      <c r="AQ28" s="16" t="s">
        <v>30</v>
      </c>
      <c r="AR28" s="42" t="s">
        <v>30</v>
      </c>
      <c r="AS28" s="16" t="s">
        <v>30</v>
      </c>
      <c r="AT28" s="42" t="s">
        <v>30</v>
      </c>
      <c r="AU28" s="16" t="s">
        <v>30</v>
      </c>
      <c r="AV28" s="42" t="s">
        <v>30</v>
      </c>
      <c r="AW28" s="16" t="s">
        <v>30</v>
      </c>
      <c r="AX28" s="43" t="s">
        <v>30</v>
      </c>
      <c r="AZ28" s="44"/>
    </row>
    <row r="29" spans="1:52" x14ac:dyDescent="0.2">
      <c r="A29" s="15" t="s">
        <v>36</v>
      </c>
      <c r="B29" s="16">
        <v>8.2367132806523191</v>
      </c>
      <c r="C29" s="42">
        <v>0.45181200974247199</v>
      </c>
      <c r="D29" s="16">
        <v>20.423399127971599</v>
      </c>
      <c r="E29" s="42">
        <v>0.71116353101413798</v>
      </c>
      <c r="F29" s="16">
        <v>41.067800718201802</v>
      </c>
      <c r="G29" s="42">
        <v>0.99672815471899201</v>
      </c>
      <c r="H29" s="16">
        <v>26.072524984201198</v>
      </c>
      <c r="I29" s="42">
        <v>0.82789025234775804</v>
      </c>
      <c r="J29" s="16">
        <v>4.1995618889731103</v>
      </c>
      <c r="K29" s="43">
        <v>0.36011616166117999</v>
      </c>
      <c r="M29" s="155"/>
      <c r="N29" s="28" t="s">
        <v>36</v>
      </c>
      <c r="O29" s="16">
        <v>11.008880858073599</v>
      </c>
      <c r="P29" s="42">
        <v>2.11648670685714</v>
      </c>
      <c r="Q29" s="16">
        <v>18.0615244665338</v>
      </c>
      <c r="R29" s="42">
        <v>3.8940042094557401</v>
      </c>
      <c r="S29" s="16">
        <v>38.3169754573494</v>
      </c>
      <c r="T29" s="42">
        <v>5.62391092627644</v>
      </c>
      <c r="U29" s="16">
        <v>26.869928213403799</v>
      </c>
      <c r="V29" s="42">
        <v>4.4637242110133899</v>
      </c>
      <c r="W29" s="16">
        <v>5.7426910046394299</v>
      </c>
      <c r="X29" s="43">
        <v>2.4638418672347502</v>
      </c>
      <c r="Z29" s="155"/>
      <c r="AA29" s="28" t="s">
        <v>36</v>
      </c>
      <c r="AB29" s="16">
        <v>12.8874486825014</v>
      </c>
      <c r="AC29" s="42">
        <v>2.05366492064414</v>
      </c>
      <c r="AD29" s="16">
        <v>26.3617057273337</v>
      </c>
      <c r="AE29" s="42">
        <v>2.9643375436768902</v>
      </c>
      <c r="AF29" s="16">
        <v>40.815233328969498</v>
      </c>
      <c r="AG29" s="42">
        <v>2.7589120742376299</v>
      </c>
      <c r="AH29" s="16">
        <v>16.879113862692002</v>
      </c>
      <c r="AI29" s="42">
        <v>2.1374084923186101</v>
      </c>
      <c r="AJ29" s="16">
        <v>3.05649839850344</v>
      </c>
      <c r="AK29" s="43">
        <v>0.94975976926820505</v>
      </c>
      <c r="AM29" s="155"/>
      <c r="AN29" s="28" t="s">
        <v>36</v>
      </c>
      <c r="AO29" s="16">
        <v>25.719352709382601</v>
      </c>
      <c r="AP29" s="42">
        <v>3.08319160395531</v>
      </c>
      <c r="AQ29" s="16">
        <v>28.892729366473699</v>
      </c>
      <c r="AR29" s="42">
        <v>3.5403317672954699</v>
      </c>
      <c r="AS29" s="16">
        <v>29.6897564695936</v>
      </c>
      <c r="AT29" s="42">
        <v>3.6989021655644101</v>
      </c>
      <c r="AU29" s="16">
        <v>13.013570960160999</v>
      </c>
      <c r="AV29" s="42">
        <v>2.8965451789958099</v>
      </c>
      <c r="AW29" s="16">
        <v>2.6845904943890599</v>
      </c>
      <c r="AX29" s="43">
        <v>1.2895834056433899</v>
      </c>
      <c r="AZ29" s="44"/>
    </row>
    <row r="30" spans="1:52" x14ac:dyDescent="0.2">
      <c r="A30" s="15" t="s">
        <v>37</v>
      </c>
      <c r="B30" s="16">
        <v>1.0246903200431401</v>
      </c>
      <c r="C30" s="42">
        <v>0.25741509537674501</v>
      </c>
      <c r="D30" s="16">
        <v>7.4860054395396096</v>
      </c>
      <c r="E30" s="42">
        <v>0.67147835324823202</v>
      </c>
      <c r="F30" s="16">
        <v>28.621613698141399</v>
      </c>
      <c r="G30" s="42">
        <v>1.1837914182890099</v>
      </c>
      <c r="H30" s="16">
        <v>41.675151496532102</v>
      </c>
      <c r="I30" s="42">
        <v>1.25799653852724</v>
      </c>
      <c r="J30" s="16">
        <v>21.1925390457438</v>
      </c>
      <c r="K30" s="43">
        <v>0.81879293249475504</v>
      </c>
      <c r="M30" s="155"/>
      <c r="N30" s="28" t="s">
        <v>37</v>
      </c>
      <c r="O30" s="16" t="s">
        <v>30</v>
      </c>
      <c r="P30" s="42" t="s">
        <v>30</v>
      </c>
      <c r="Q30" s="16" t="s">
        <v>30</v>
      </c>
      <c r="R30" s="42" t="s">
        <v>30</v>
      </c>
      <c r="S30" s="16" t="s">
        <v>30</v>
      </c>
      <c r="T30" s="42" t="s">
        <v>30</v>
      </c>
      <c r="U30" s="16" t="s">
        <v>30</v>
      </c>
      <c r="V30" s="42" t="s">
        <v>30</v>
      </c>
      <c r="W30" s="16" t="s">
        <v>30</v>
      </c>
      <c r="X30" s="43" t="s">
        <v>30</v>
      </c>
      <c r="Z30" s="155"/>
      <c r="AA30" s="28" t="s">
        <v>37</v>
      </c>
      <c r="AB30" s="16" t="s">
        <v>30</v>
      </c>
      <c r="AC30" s="42" t="s">
        <v>30</v>
      </c>
      <c r="AD30" s="16" t="s">
        <v>30</v>
      </c>
      <c r="AE30" s="42" t="s">
        <v>30</v>
      </c>
      <c r="AF30" s="16" t="s">
        <v>30</v>
      </c>
      <c r="AG30" s="42" t="s">
        <v>30</v>
      </c>
      <c r="AH30" s="16" t="s">
        <v>30</v>
      </c>
      <c r="AI30" s="42" t="s">
        <v>30</v>
      </c>
      <c r="AJ30" s="16" t="s">
        <v>30</v>
      </c>
      <c r="AK30" s="43" t="s">
        <v>30</v>
      </c>
      <c r="AM30" s="155"/>
      <c r="AN30" s="28" t="s">
        <v>37</v>
      </c>
      <c r="AO30" s="16">
        <v>22.2295144646842</v>
      </c>
      <c r="AP30" s="42">
        <v>1.76966061582965</v>
      </c>
      <c r="AQ30" s="16">
        <v>23.960900068690801</v>
      </c>
      <c r="AR30" s="42">
        <v>2.2071184806696502</v>
      </c>
      <c r="AS30" s="16">
        <v>27.074657618608999</v>
      </c>
      <c r="AT30" s="42">
        <v>2.31803246900594</v>
      </c>
      <c r="AU30" s="16">
        <v>20.300247130668001</v>
      </c>
      <c r="AV30" s="42">
        <v>1.6679782216467001</v>
      </c>
      <c r="AW30" s="16">
        <v>6.43468071734807</v>
      </c>
      <c r="AX30" s="43">
        <v>0.99354289818397901</v>
      </c>
      <c r="AZ30" s="44"/>
    </row>
    <row r="31" spans="1:52" x14ac:dyDescent="0.2">
      <c r="A31" s="15" t="s">
        <v>38</v>
      </c>
      <c r="B31" s="16">
        <v>6.9601237218238001</v>
      </c>
      <c r="C31" s="42">
        <v>0.62731743397704798</v>
      </c>
      <c r="D31" s="16">
        <v>19.362613882058199</v>
      </c>
      <c r="E31" s="42">
        <v>0.84129717489977796</v>
      </c>
      <c r="F31" s="16">
        <v>35.307153828549197</v>
      </c>
      <c r="G31" s="42">
        <v>1.13289787792146</v>
      </c>
      <c r="H31" s="16">
        <v>29.044784802279398</v>
      </c>
      <c r="I31" s="42">
        <v>1.0171294092057499</v>
      </c>
      <c r="J31" s="16">
        <v>9.3253237652893599</v>
      </c>
      <c r="K31" s="43">
        <v>0.69791052708329704</v>
      </c>
      <c r="M31" s="155"/>
      <c r="N31" s="28" t="s">
        <v>38</v>
      </c>
      <c r="O31" s="16">
        <v>10.073133945019899</v>
      </c>
      <c r="P31" s="42">
        <v>3.3032869523274102</v>
      </c>
      <c r="Q31" s="16">
        <v>24.630706276867201</v>
      </c>
      <c r="R31" s="42">
        <v>5.1755585572121801</v>
      </c>
      <c r="S31" s="16">
        <v>36.465376522766498</v>
      </c>
      <c r="T31" s="42">
        <v>6.7622745141871903</v>
      </c>
      <c r="U31" s="16">
        <v>19.496153191919198</v>
      </c>
      <c r="V31" s="42">
        <v>5.9959128483936599</v>
      </c>
      <c r="W31" s="16">
        <v>9.3346300634272499</v>
      </c>
      <c r="X31" s="43">
        <v>3.2274364510206</v>
      </c>
      <c r="Z31" s="155"/>
      <c r="AA31" s="28" t="s">
        <v>38</v>
      </c>
      <c r="AB31" s="16">
        <v>11.904924734075999</v>
      </c>
      <c r="AC31" s="42">
        <v>4.3054152725415102</v>
      </c>
      <c r="AD31" s="16">
        <v>22.0293131326295</v>
      </c>
      <c r="AE31" s="42">
        <v>4.5557472943606099</v>
      </c>
      <c r="AF31" s="16">
        <v>31.775367070129899</v>
      </c>
      <c r="AG31" s="42">
        <v>4.8679372255327102</v>
      </c>
      <c r="AH31" s="16">
        <v>25.194460718769299</v>
      </c>
      <c r="AI31" s="42">
        <v>4.1404603806396896</v>
      </c>
      <c r="AJ31" s="16">
        <v>9.0959343443954097</v>
      </c>
      <c r="AK31" s="43">
        <v>2.8949056590083102</v>
      </c>
      <c r="AM31" s="155"/>
      <c r="AN31" s="28" t="s">
        <v>38</v>
      </c>
      <c r="AO31" s="16">
        <v>27.037301688081001</v>
      </c>
      <c r="AP31" s="42">
        <v>3.1849164063752702</v>
      </c>
      <c r="AQ31" s="16">
        <v>26.584009162820401</v>
      </c>
      <c r="AR31" s="42">
        <v>2.878191289049</v>
      </c>
      <c r="AS31" s="16">
        <v>25.212819783635201</v>
      </c>
      <c r="AT31" s="42">
        <v>2.9824978080709199</v>
      </c>
      <c r="AU31" s="16">
        <v>15.997680012648001</v>
      </c>
      <c r="AV31" s="42">
        <v>2.0777264670448199</v>
      </c>
      <c r="AW31" s="16">
        <v>5.1681893528153502</v>
      </c>
      <c r="AX31" s="43">
        <v>1.07697711383303</v>
      </c>
      <c r="AZ31" s="44"/>
    </row>
    <row r="32" spans="1:52" x14ac:dyDescent="0.2">
      <c r="A32" s="15"/>
      <c r="B32" s="16"/>
      <c r="C32"/>
      <c r="D32" s="16"/>
      <c r="E32"/>
      <c r="F32" s="16"/>
      <c r="G32"/>
      <c r="H32" s="16"/>
      <c r="I32"/>
      <c r="J32" s="16"/>
      <c r="K32" s="13"/>
      <c r="M32" s="155"/>
      <c r="N32" s="28"/>
      <c r="O32" s="16"/>
      <c r="P32"/>
      <c r="Q32" s="16"/>
      <c r="R32"/>
      <c r="S32" s="16"/>
      <c r="T32"/>
      <c r="U32" s="16"/>
      <c r="V32"/>
      <c r="W32" s="16"/>
      <c r="X32" s="13"/>
      <c r="Z32" s="155"/>
      <c r="AA32" s="28"/>
      <c r="AB32"/>
      <c r="AC32"/>
      <c r="AD32"/>
      <c r="AE32"/>
      <c r="AF32"/>
      <c r="AG32"/>
      <c r="AH32"/>
      <c r="AI32"/>
      <c r="AJ32"/>
      <c r="AK32" s="13"/>
      <c r="AM32" s="155"/>
      <c r="AN32" s="28"/>
      <c r="AO32"/>
      <c r="AP32"/>
      <c r="AQ32"/>
      <c r="AR32"/>
      <c r="AS32"/>
      <c r="AT32"/>
      <c r="AU32"/>
      <c r="AV32"/>
      <c r="AW32"/>
      <c r="AX32" s="13"/>
      <c r="AZ32" s="44"/>
    </row>
    <row r="33" spans="1:52" x14ac:dyDescent="0.2">
      <c r="A33" s="14" t="s">
        <v>39</v>
      </c>
      <c r="B33" s="16"/>
      <c r="C33"/>
      <c r="D33" s="16"/>
      <c r="E33"/>
      <c r="F33" s="16"/>
      <c r="G33"/>
      <c r="H33" s="16"/>
      <c r="I33"/>
      <c r="J33" s="16"/>
      <c r="K33" s="13"/>
      <c r="M33" s="155"/>
      <c r="N33" s="41" t="s">
        <v>39</v>
      </c>
      <c r="O33" s="16"/>
      <c r="P33"/>
      <c r="Q33" s="16"/>
      <c r="R33"/>
      <c r="S33" s="16"/>
      <c r="T33"/>
      <c r="U33" s="16"/>
      <c r="V33"/>
      <c r="W33" s="16"/>
      <c r="X33" s="13"/>
      <c r="Z33" s="155"/>
      <c r="AA33" s="41" t="s">
        <v>39</v>
      </c>
      <c r="AB33"/>
      <c r="AC33"/>
      <c r="AD33"/>
      <c r="AE33"/>
      <c r="AF33"/>
      <c r="AG33"/>
      <c r="AH33"/>
      <c r="AI33"/>
      <c r="AJ33"/>
      <c r="AK33" s="13"/>
      <c r="AM33" s="155"/>
      <c r="AN33" s="41" t="s">
        <v>39</v>
      </c>
      <c r="AO33"/>
      <c r="AP33"/>
      <c r="AQ33"/>
      <c r="AR33"/>
      <c r="AS33"/>
      <c r="AT33"/>
      <c r="AU33"/>
      <c r="AV33"/>
      <c r="AW33"/>
      <c r="AX33" s="13"/>
      <c r="AZ33" s="44"/>
    </row>
    <row r="34" spans="1:52" x14ac:dyDescent="0.2">
      <c r="A34" s="15" t="s">
        <v>40</v>
      </c>
      <c r="B34" s="16">
        <v>2.0975474876041398</v>
      </c>
      <c r="C34" s="42">
        <v>0.29315058174729097</v>
      </c>
      <c r="D34" s="16">
        <v>10.3046970694576</v>
      </c>
      <c r="E34" s="42">
        <v>0.59485084489220097</v>
      </c>
      <c r="F34" s="16">
        <v>28.906407232222101</v>
      </c>
      <c r="G34" s="42">
        <v>0.76255483987405503</v>
      </c>
      <c r="H34" s="16">
        <v>40.168090700405799</v>
      </c>
      <c r="I34" s="42">
        <v>1.0942077679103599</v>
      </c>
      <c r="J34" s="16">
        <v>18.523257510310401</v>
      </c>
      <c r="K34" s="43">
        <v>0.80167951175029495</v>
      </c>
      <c r="M34" s="155"/>
      <c r="N34" s="28" t="s">
        <v>40</v>
      </c>
      <c r="O34" s="16">
        <v>5.0975623566714203</v>
      </c>
      <c r="P34" s="42">
        <v>1.8731002763298701</v>
      </c>
      <c r="Q34" s="16">
        <v>10.6026469476312</v>
      </c>
      <c r="R34" s="42">
        <v>3.1436098649760398</v>
      </c>
      <c r="S34" s="16">
        <v>27.7855737446964</v>
      </c>
      <c r="T34" s="42">
        <v>5.1680263280263299</v>
      </c>
      <c r="U34" s="16">
        <v>37.330223675934803</v>
      </c>
      <c r="V34" s="42">
        <v>5.7133017175513796</v>
      </c>
      <c r="W34" s="16">
        <v>19.1839932750662</v>
      </c>
      <c r="X34" s="43">
        <v>4.0626379348675803</v>
      </c>
      <c r="Z34" s="155"/>
      <c r="AA34" s="28" t="s">
        <v>40</v>
      </c>
      <c r="AB34" s="16">
        <v>2.0122809934427299</v>
      </c>
      <c r="AC34" s="42">
        <v>1.17558520532108</v>
      </c>
      <c r="AD34" s="16">
        <v>8.6625402345582305</v>
      </c>
      <c r="AE34" s="42">
        <v>3.2149996246463801</v>
      </c>
      <c r="AF34" s="16">
        <v>30.4009247714122</v>
      </c>
      <c r="AG34" s="42">
        <v>4.2321014294175203</v>
      </c>
      <c r="AH34" s="16">
        <v>38.458086441860402</v>
      </c>
      <c r="AI34" s="42">
        <v>4.5616440426613298</v>
      </c>
      <c r="AJ34" s="16">
        <v>20.466167558726401</v>
      </c>
      <c r="AK34" s="43">
        <v>4.16757371119464</v>
      </c>
      <c r="AM34" s="155"/>
      <c r="AN34" s="28" t="s">
        <v>40</v>
      </c>
      <c r="AO34" s="16">
        <v>21.040794598427699</v>
      </c>
      <c r="AP34" s="42">
        <v>3.18652758995428</v>
      </c>
      <c r="AQ34" s="16">
        <v>25.555338230363599</v>
      </c>
      <c r="AR34" s="42">
        <v>3.5867452438382998</v>
      </c>
      <c r="AS34" s="16">
        <v>34.610163353647501</v>
      </c>
      <c r="AT34" s="42">
        <v>4.1811896297605804</v>
      </c>
      <c r="AU34" s="16">
        <v>14.1209239382707</v>
      </c>
      <c r="AV34" s="42">
        <v>2.91774678250033</v>
      </c>
      <c r="AW34" s="16">
        <v>4.6727798792905304</v>
      </c>
      <c r="AX34" s="43">
        <v>1.7464764735291001</v>
      </c>
      <c r="AZ34" s="44"/>
    </row>
    <row r="35" spans="1:52" x14ac:dyDescent="0.2">
      <c r="A35" s="15" t="s">
        <v>41</v>
      </c>
      <c r="B35" s="16">
        <v>4.6633632060248296</v>
      </c>
      <c r="C35" s="42">
        <v>0.46945482467015098</v>
      </c>
      <c r="D35" s="16">
        <v>16.754986459367899</v>
      </c>
      <c r="E35" s="42">
        <v>0.92469375677586396</v>
      </c>
      <c r="F35" s="16">
        <v>34.451258851495602</v>
      </c>
      <c r="G35" s="42">
        <v>1.07304443675894</v>
      </c>
      <c r="H35" s="16">
        <v>31.696047722852001</v>
      </c>
      <c r="I35" s="42">
        <v>1.17999893713764</v>
      </c>
      <c r="J35" s="16">
        <v>12.434343760259701</v>
      </c>
      <c r="K35" s="43">
        <v>0.808308537188972</v>
      </c>
      <c r="M35" s="155"/>
      <c r="N35" s="28" t="s">
        <v>41</v>
      </c>
      <c r="O35" s="16" t="s">
        <v>30</v>
      </c>
      <c r="P35" s="42" t="s">
        <v>30</v>
      </c>
      <c r="Q35" s="16" t="s">
        <v>30</v>
      </c>
      <c r="R35" s="42" t="s">
        <v>30</v>
      </c>
      <c r="S35" s="16" t="s">
        <v>30</v>
      </c>
      <c r="T35" s="42" t="s">
        <v>30</v>
      </c>
      <c r="U35" s="16" t="s">
        <v>30</v>
      </c>
      <c r="V35" s="42" t="s">
        <v>30</v>
      </c>
      <c r="W35" s="16" t="s">
        <v>30</v>
      </c>
      <c r="X35" s="43" t="s">
        <v>30</v>
      </c>
      <c r="Z35" s="155"/>
      <c r="AA35" s="28" t="s">
        <v>41</v>
      </c>
      <c r="AB35" s="16">
        <v>10.8516917978222</v>
      </c>
      <c r="AC35" s="42">
        <v>2.5104262864605702</v>
      </c>
      <c r="AD35" s="16">
        <v>22.954024821433801</v>
      </c>
      <c r="AE35" s="42">
        <v>3.7838356816821799</v>
      </c>
      <c r="AF35" s="16">
        <v>30.587504804603601</v>
      </c>
      <c r="AG35" s="42">
        <v>3.6728887709365901</v>
      </c>
      <c r="AH35" s="16">
        <v>25.547501531567999</v>
      </c>
      <c r="AI35" s="42">
        <v>3.4432509901188002</v>
      </c>
      <c r="AJ35" s="16">
        <v>10.0592770445725</v>
      </c>
      <c r="AK35" s="43">
        <v>2.57916759310132</v>
      </c>
      <c r="AM35" s="155"/>
      <c r="AN35" s="28" t="s">
        <v>41</v>
      </c>
      <c r="AO35" s="16">
        <v>19.2525026248254</v>
      </c>
      <c r="AP35" s="42">
        <v>2.66033293100346</v>
      </c>
      <c r="AQ35" s="16">
        <v>25.200398292441001</v>
      </c>
      <c r="AR35" s="42">
        <v>3.3783367675201701</v>
      </c>
      <c r="AS35" s="16">
        <v>28.912632381455801</v>
      </c>
      <c r="AT35" s="42">
        <v>3.1104075407366101</v>
      </c>
      <c r="AU35" s="16">
        <v>22.040887518685299</v>
      </c>
      <c r="AV35" s="42">
        <v>2.6569104719633598</v>
      </c>
      <c r="AW35" s="16">
        <v>4.5935791825925296</v>
      </c>
      <c r="AX35" s="43">
        <v>1.54715946673821</v>
      </c>
      <c r="AZ35" s="44"/>
    </row>
    <row r="36" spans="1:52" x14ac:dyDescent="0.2">
      <c r="A36" s="15" t="s">
        <v>42</v>
      </c>
      <c r="B36" s="16">
        <v>5.2269578603214297</v>
      </c>
      <c r="C36" s="42">
        <v>0.78133583457637801</v>
      </c>
      <c r="D36" s="16">
        <v>19.011444272035099</v>
      </c>
      <c r="E36" s="42">
        <v>1.2155962916730501</v>
      </c>
      <c r="F36" s="16">
        <v>36.396727702443499</v>
      </c>
      <c r="G36" s="42">
        <v>1.28169381844326</v>
      </c>
      <c r="H36" s="16">
        <v>30.247437981693199</v>
      </c>
      <c r="I36" s="42">
        <v>1.1471773213208101</v>
      </c>
      <c r="J36" s="16">
        <v>9.1174321835067502</v>
      </c>
      <c r="K36" s="43">
        <v>0.824213603485625</v>
      </c>
      <c r="M36" s="155"/>
      <c r="N36" s="28" t="s">
        <v>42</v>
      </c>
      <c r="O36" s="16" t="s">
        <v>30</v>
      </c>
      <c r="P36" s="42" t="s">
        <v>30</v>
      </c>
      <c r="Q36" s="16" t="s">
        <v>30</v>
      </c>
      <c r="R36" s="42" t="s">
        <v>30</v>
      </c>
      <c r="S36" s="16" t="s">
        <v>30</v>
      </c>
      <c r="T36" s="42" t="s">
        <v>30</v>
      </c>
      <c r="U36" s="16" t="s">
        <v>30</v>
      </c>
      <c r="V36" s="42" t="s">
        <v>30</v>
      </c>
      <c r="W36" s="16" t="s">
        <v>30</v>
      </c>
      <c r="X36" s="43" t="s">
        <v>30</v>
      </c>
      <c r="Z36" s="155"/>
      <c r="AA36" s="28" t="s">
        <v>42</v>
      </c>
      <c r="AB36" s="16">
        <v>4.5592269807941204</v>
      </c>
      <c r="AC36" s="42">
        <v>2.1172714220056901</v>
      </c>
      <c r="AD36" s="16">
        <v>16.862508202377899</v>
      </c>
      <c r="AE36" s="42">
        <v>4.4000705796248996</v>
      </c>
      <c r="AF36" s="16">
        <v>44.302046587983902</v>
      </c>
      <c r="AG36" s="42">
        <v>6.3175624348693198</v>
      </c>
      <c r="AH36" s="16">
        <v>28.9759230398802</v>
      </c>
      <c r="AI36" s="42">
        <v>7.0032875151995002</v>
      </c>
      <c r="AJ36" s="16">
        <v>5.3002951889638901</v>
      </c>
      <c r="AK36" s="43">
        <v>2.6174925557023099</v>
      </c>
      <c r="AM36" s="155"/>
      <c r="AN36" s="28" t="s">
        <v>42</v>
      </c>
      <c r="AO36" s="16" t="s">
        <v>30</v>
      </c>
      <c r="AP36" s="42" t="s">
        <v>30</v>
      </c>
      <c r="AQ36" s="16" t="s">
        <v>30</v>
      </c>
      <c r="AR36" s="42" t="s">
        <v>30</v>
      </c>
      <c r="AS36" s="16" t="s">
        <v>30</v>
      </c>
      <c r="AT36" s="42" t="s">
        <v>30</v>
      </c>
      <c r="AU36" s="16" t="s">
        <v>30</v>
      </c>
      <c r="AV36" s="42" t="s">
        <v>30</v>
      </c>
      <c r="AW36" s="16" t="s">
        <v>30</v>
      </c>
      <c r="AX36" s="43" t="s">
        <v>30</v>
      </c>
      <c r="AZ36" s="44"/>
    </row>
    <row r="37" spans="1:52" x14ac:dyDescent="0.2">
      <c r="A37" s="15" t="s">
        <v>43</v>
      </c>
      <c r="B37" s="16">
        <v>4.6836161823546902</v>
      </c>
      <c r="C37" s="42">
        <v>0.455264543118861</v>
      </c>
      <c r="D37" s="16">
        <v>16.836073081323701</v>
      </c>
      <c r="E37" s="42">
        <v>0.88430444183343604</v>
      </c>
      <c r="F37" s="16">
        <v>34.521169973413301</v>
      </c>
      <c r="G37" s="42">
        <v>1.0262706653846401</v>
      </c>
      <c r="H37" s="16">
        <v>31.6439914115027</v>
      </c>
      <c r="I37" s="42">
        <v>1.14743011100609</v>
      </c>
      <c r="J37" s="16">
        <v>12.3151493514056</v>
      </c>
      <c r="K37" s="43">
        <v>0.77945423382129697</v>
      </c>
      <c r="M37" s="155"/>
      <c r="N37" s="28" t="s">
        <v>43</v>
      </c>
      <c r="O37" s="16" t="s">
        <v>30</v>
      </c>
      <c r="P37" s="42" t="s">
        <v>30</v>
      </c>
      <c r="Q37" s="16" t="s">
        <v>30</v>
      </c>
      <c r="R37" s="42" t="s">
        <v>30</v>
      </c>
      <c r="S37" s="16" t="s">
        <v>30</v>
      </c>
      <c r="T37" s="42" t="s">
        <v>30</v>
      </c>
      <c r="U37" s="16" t="s">
        <v>30</v>
      </c>
      <c r="V37" s="42" t="s">
        <v>30</v>
      </c>
      <c r="W37" s="16" t="s">
        <v>30</v>
      </c>
      <c r="X37" s="43" t="s">
        <v>30</v>
      </c>
      <c r="Z37" s="155"/>
      <c r="AA37" s="28" t="s">
        <v>43</v>
      </c>
      <c r="AB37" s="16">
        <v>10.7044087771415</v>
      </c>
      <c r="AC37" s="42">
        <v>2.4599609569940801</v>
      </c>
      <c r="AD37" s="16">
        <v>22.811445245024601</v>
      </c>
      <c r="AE37" s="42">
        <v>3.6835337249819502</v>
      </c>
      <c r="AF37" s="16">
        <v>30.908510833217701</v>
      </c>
      <c r="AG37" s="42">
        <v>3.6145629933974699</v>
      </c>
      <c r="AH37" s="16">
        <v>25.627748031245599</v>
      </c>
      <c r="AI37" s="42">
        <v>3.40824674423552</v>
      </c>
      <c r="AJ37" s="16">
        <v>9.9478871133706104</v>
      </c>
      <c r="AK37" s="43">
        <v>2.5325751364673601</v>
      </c>
      <c r="AM37" s="155"/>
      <c r="AN37" s="28" t="s">
        <v>43</v>
      </c>
      <c r="AO37" s="16">
        <v>19.2575026451198</v>
      </c>
      <c r="AP37" s="42">
        <v>2.63937883053709</v>
      </c>
      <c r="AQ37" s="16">
        <v>25.201499703609802</v>
      </c>
      <c r="AR37" s="42">
        <v>3.35281631440647</v>
      </c>
      <c r="AS37" s="16">
        <v>28.992475778551999</v>
      </c>
      <c r="AT37" s="42">
        <v>3.0697355621515099</v>
      </c>
      <c r="AU37" s="16">
        <v>21.987141155843801</v>
      </c>
      <c r="AV37" s="42">
        <v>2.6357446809496401</v>
      </c>
      <c r="AW37" s="16">
        <v>4.5613807168745604</v>
      </c>
      <c r="AX37" s="43">
        <v>1.52894702822274</v>
      </c>
      <c r="AZ37" s="44"/>
    </row>
    <row r="38" spans="1:52" x14ac:dyDescent="0.2">
      <c r="A38" s="20"/>
      <c r="B38"/>
      <c r="C38"/>
      <c r="D38"/>
      <c r="E38"/>
      <c r="F38"/>
      <c r="G38"/>
      <c r="H38"/>
      <c r="I38"/>
      <c r="J38"/>
      <c r="K38" s="13"/>
      <c r="M38" s="155"/>
      <c r="N38"/>
      <c r="O38"/>
      <c r="P38"/>
      <c r="Q38"/>
      <c r="R38"/>
      <c r="S38"/>
      <c r="T38"/>
      <c r="U38"/>
      <c r="V38"/>
      <c r="W38"/>
      <c r="X38" s="13"/>
      <c r="Z38" s="155"/>
      <c r="AA38"/>
      <c r="AB38"/>
      <c r="AC38"/>
      <c r="AD38"/>
      <c r="AE38"/>
      <c r="AF38"/>
      <c r="AG38"/>
      <c r="AH38"/>
      <c r="AI38"/>
      <c r="AJ38"/>
      <c r="AK38" s="13"/>
      <c r="AM38" s="155"/>
      <c r="AN38"/>
      <c r="AO38"/>
      <c r="AP38"/>
      <c r="AQ38"/>
      <c r="AR38"/>
      <c r="AS38"/>
      <c r="AT38"/>
      <c r="AU38"/>
      <c r="AV38"/>
      <c r="AW38"/>
      <c r="AX38" s="13"/>
      <c r="AZ38" s="44"/>
    </row>
    <row r="39" spans="1:52" x14ac:dyDescent="0.2">
      <c r="A39" s="14" t="s">
        <v>44</v>
      </c>
      <c r="B39" s="64">
        <f>AVERAGE(B12:B19,B20:B31,B34,B37)</f>
        <v>3.665952742301759</v>
      </c>
      <c r="C39" s="143">
        <f>SQRT(SUMSQ(C12:C19,C20:C31,C34,C37)/(COUNT(C12:C19,C20:C31,C34,C37)*COUNT(C12:C19,C20:C31,C34,C37)))</f>
        <v>7.8904919962609787E-2</v>
      </c>
      <c r="D39" s="64">
        <f t="shared" ref="D39" si="0">AVERAGE(D12:D19,D20:D31,D34,D37)</f>
        <v>13.256990046695597</v>
      </c>
      <c r="E39" s="143">
        <f t="shared" ref="E39" si="1">SQRT(SUMSQ(E12:E19,E20:E31,E34,E37)/(COUNT(E12:E19,E20:E31,E34,E37)*COUNT(E12:E19,E20:E31,E34,E37)))</f>
        <v>0.14814985146629908</v>
      </c>
      <c r="F39" s="64">
        <f t="shared" ref="F39" si="2">AVERAGE(F12:F19,F20:F31,F34,F37)</f>
        <v>33.4893120712428</v>
      </c>
      <c r="G39" s="143">
        <f t="shared" ref="G39" si="3">SQRT(SUMSQ(G12:G19,G20:G31,G34,G37)/(COUNT(G12:G19,G20:G31,G34,G37)*COUNT(G12:G19,G20:G31,G34,G37)))</f>
        <v>0.20145661208504459</v>
      </c>
      <c r="H39" s="64">
        <f t="shared" ref="H39" si="4">AVERAGE(H12:H19,H20:H31,H34,H37)</f>
        <v>36.277520885310871</v>
      </c>
      <c r="I39" s="143">
        <f t="shared" ref="I39" si="5">SQRT(SUMSQ(I12:I19,I20:I31,I34,I37)/(COUNT(I12:I19,I20:I31,I34,I37)*COUNT(I12:I19,I20:I31,I34,I37)))</f>
        <v>0.21119966823792163</v>
      </c>
      <c r="J39" s="64">
        <f t="shared" ref="J39" si="6">AVERAGE(J12:J19,J20:J31,J34,J37)</f>
        <v>13.308921593896395</v>
      </c>
      <c r="K39" s="55">
        <f t="shared" ref="K39" si="7">SQRT(SUMSQ(K12:K19,K20:K31,K34,K37)/(COUNT(K12:K19,K20:K31,K34,K37)*COUNT(K12:K19,K20:K31,K34,K37)))</f>
        <v>0.14098097149940175</v>
      </c>
      <c r="M39" s="155"/>
      <c r="N39" s="47" t="s">
        <v>44</v>
      </c>
      <c r="O39" s="22">
        <f>AVERAGE(O12:O19,O20:O31,O34,O37)</f>
        <v>7.4618325836962187</v>
      </c>
      <c r="P39" s="45">
        <f>SQRT(SUMSQ(P12:P19,P20:P31,P34,P37)/(COUNT(P12:P19,P20:P31,P34,P37)*COUNT(P12:P19,P20:P31,P34,P37)))</f>
        <v>0.84853999453565965</v>
      </c>
      <c r="Q39" s="22">
        <f t="shared" ref="Q39" si="8">AVERAGE(Q12:Q19,Q20:Q31,Q34,Q37)</f>
        <v>16.147064026323928</v>
      </c>
      <c r="R39" s="45">
        <f t="shared" ref="R39" si="9">SQRT(SUMSQ(R12:R19,R20:R31,R34,R37)/(COUNT(R12:R19,R20:R31,R34,R37)*COUNT(R12:R19,R20:R31,R34,R37)))</f>
        <v>1.3332999784369015</v>
      </c>
      <c r="S39" s="22">
        <f t="shared" ref="S39" si="10">AVERAGE(S12:S19,S20:S31,S34,S37)</f>
        <v>35.057717937976442</v>
      </c>
      <c r="T39" s="45">
        <f t="shared" ref="T39" si="11">SQRT(SUMSQ(T12:T19,T20:T31,T34,T37)/(COUNT(T12:T19,T20:T31,T34,T37)*COUNT(T12:T19,T20:T31,T34,T37)))</f>
        <v>1.9821228238171442</v>
      </c>
      <c r="U39" s="22">
        <f t="shared" ref="U39" si="12">AVERAGE(U12:U19,U20:U31,U34,U37)</f>
        <v>30.774544532490356</v>
      </c>
      <c r="V39" s="45">
        <f t="shared" ref="V39" si="13">SQRT(SUMSQ(V12:V19,V20:V31,V34,V37)/(COUNT(V12:V19,V20:V31,V34,V37)*COUNT(V12:V19,V20:V31,V34,V37)))</f>
        <v>1.9748104850996053</v>
      </c>
      <c r="W39" s="22">
        <f t="shared" ref="W39" si="14">AVERAGE(W12:W19,W20:W31,W34,W37)</f>
        <v>10.555293256329273</v>
      </c>
      <c r="X39" s="46">
        <f t="shared" ref="X39" si="15">SQRT(SUMSQ(X12:X19,X20:X31,X34,X37)/(COUNT(X12:X19,X20:X31,X34,X37)*COUNT(X12:X19,X20:X31,X34,X37)))</f>
        <v>1.2017902431961296</v>
      </c>
      <c r="Z39" s="155"/>
      <c r="AA39" s="47" t="s">
        <v>44</v>
      </c>
      <c r="AB39" s="22">
        <f>AVERAGE(AB12:AB19,AB20:AB31,AB34,AB37)</f>
        <v>7.8350411348858158</v>
      </c>
      <c r="AC39" s="45">
        <f>SQRT(SUMSQ(AC12:AC19,AC20:AC31,AC34,AC37)/(COUNT(AC12:AC19,AC20:AC31,AC34,AC37)*COUNT(AC12:AC19,AC20:AC31,AC34,AC37)))</f>
        <v>0.66923782087903327</v>
      </c>
      <c r="AD39" s="22">
        <f t="shared" ref="AD39" si="16">AVERAGE(AD12:AD19,AD20:AD31,AD34,AD37)</f>
        <v>17.945534983085921</v>
      </c>
      <c r="AE39" s="45">
        <f t="shared" ref="AE39" si="17">SQRT(SUMSQ(AE12:AE19,AE20:AE31,AE34,AE37)/(COUNT(AE12:AE19,AE20:AE31,AE34,AE37)*COUNT(AE12:AE19,AE20:AE31,AE34,AE37)))</f>
        <v>0.92716695994761122</v>
      </c>
      <c r="AF39" s="22">
        <f t="shared" ref="AF39" si="18">AVERAGE(AF12:AF19,AF20:AF31,AF34,AF37)</f>
        <v>33.562059433934877</v>
      </c>
      <c r="AG39" s="45">
        <f t="shared" ref="AG39" si="19">SQRT(SUMSQ(AG12:AG19,AG20:AG31,AG34,AG37)/(COUNT(AG12:AG19,AG20:AG31,AG34,AG37)*COUNT(AG12:AG19,AG20:AG31,AG34,AG37)))</f>
        <v>1.0619378861293816</v>
      </c>
      <c r="AH39" s="22">
        <f t="shared" ref="AH39" si="20">AVERAGE(AH12:AH19,AH20:AH31,AH34,AH37)</f>
        <v>29.439001131879664</v>
      </c>
      <c r="AI39" s="45">
        <f t="shared" ref="AI39" si="21">SQRT(SUMSQ(AI12:AI19,AI20:AI31,AI34,AI37)/(COUNT(AI12:AI19,AI20:AI31,AI34,AI37)*COUNT(AI12:AI19,AI20:AI31,AI34,AI37)))</f>
        <v>1.0626549165874648</v>
      </c>
      <c r="AJ39" s="22">
        <f t="shared" ref="AJ39" si="22">AVERAGE(AJ12:AJ19,AJ20:AJ31,AJ34,AJ37)</f>
        <v>11.199037815815027</v>
      </c>
      <c r="AK39" s="46">
        <f t="shared" ref="AK39" si="23">SQRT(SUMSQ(AK12:AK19,AK20:AK31,AK34,AK37)/(COUNT(AK12:AK19,AK20:AK31,AK34,AK37)*COUNT(AK12:AK19,AK20:AK31,AK34,AK37)))</f>
        <v>0.74459785291260772</v>
      </c>
      <c r="AM39" s="155"/>
      <c r="AN39" s="47" t="s">
        <v>44</v>
      </c>
      <c r="AO39" s="22">
        <f>AVERAGE(AO12:AO19,AO20:AO31,AO34,AO37)</f>
        <v>19.576445982576754</v>
      </c>
      <c r="AP39" s="45">
        <f>SQRT(SUMSQ(AP12:AP19,AP20:AP31,AP34,AP37)/(COUNT(AP12:AP19,AP20:AP31,AP34,AP37)*COUNT(AP12:AP19,AP20:AP31,AP34,AP37)))</f>
        <v>0.62761945156611765</v>
      </c>
      <c r="AQ39" s="22">
        <f t="shared" ref="AQ39" si="24">AVERAGE(AQ12:AQ19,AQ20:AQ31,AQ34,AQ37)</f>
        <v>24.246119722608558</v>
      </c>
      <c r="AR39" s="45">
        <f t="shared" ref="AR39" si="25">SQRT(SUMSQ(AR12:AR19,AR20:AR31,AR34,AR37)/(COUNT(AR12:AR19,AR20:AR31,AR34,AR37)*COUNT(AR12:AR19,AR20:AR31,AR34,AR37)))</f>
        <v>0.7447629617355922</v>
      </c>
      <c r="AS39" s="22">
        <f t="shared" ref="AS39" si="26">AVERAGE(AS12:AS19,AS20:AS31,AS34,AS37)</f>
        <v>31.297016377698604</v>
      </c>
      <c r="AT39" s="45">
        <f t="shared" ref="AT39" si="27">SQRT(SUMSQ(AT12:AT19,AT20:AT31,AT34,AT37)/(COUNT(AT12:AT19,AT20:AT31,AT34,AT37)*COUNT(AT12:AT19,AT20:AT31,AT34,AT37)))</f>
        <v>0.80605490314490646</v>
      </c>
      <c r="AU39" s="22">
        <f t="shared" ref="AU39" si="28">AVERAGE(AU12:AU19,AU20:AU31,AU34,AU37)</f>
        <v>19.384291320729517</v>
      </c>
      <c r="AV39" s="45">
        <f t="shared" ref="AV39" si="29">SQRT(SUMSQ(AV12:AV19,AV20:AV31,AV34,AV37)/(COUNT(AV12:AV19,AV20:AV31,AV34,AV37)*COUNT(AV12:AV19,AV20:AV31,AV34,AV37)))</f>
        <v>0.63930030573531016</v>
      </c>
      <c r="AW39" s="22">
        <f t="shared" ref="AW39" si="30">AVERAGE(AW12:AW19,AW20:AW31,AW34,AW37)</f>
        <v>5.3844872425435222</v>
      </c>
      <c r="AX39" s="46">
        <f t="shared" ref="AX39" si="31">SQRT(SUMSQ(AX12:AX19,AX20:AX31,AX34,AX37)/(COUNT(AX12:AX19,AX20:AX31,AX34,AX37)*COUNT(AX12:AX19,AX20:AX31,AX34,AX37)))</f>
        <v>0.3442885242642913</v>
      </c>
      <c r="AZ39" s="44"/>
    </row>
    <row r="40" spans="1:52" x14ac:dyDescent="0.2">
      <c r="A40" s="31"/>
      <c r="B40" s="122"/>
      <c r="C40" s="122"/>
      <c r="D40" s="122"/>
      <c r="E40" s="122"/>
      <c r="F40" s="122"/>
      <c r="G40" s="122"/>
      <c r="H40" s="122"/>
      <c r="I40" s="122"/>
      <c r="J40" s="122"/>
      <c r="K40" s="48"/>
      <c r="M40" s="155"/>
      <c r="N40" s="31"/>
      <c r="O40" s="122"/>
      <c r="P40" s="122"/>
      <c r="Q40" s="122"/>
      <c r="R40" s="122"/>
      <c r="S40" s="122"/>
      <c r="T40" s="122"/>
      <c r="U40" s="122"/>
      <c r="V40" s="122"/>
      <c r="W40" s="122"/>
      <c r="X40" s="48"/>
      <c r="Z40" s="155"/>
      <c r="AA40" s="31"/>
      <c r="AB40" s="122"/>
      <c r="AC40" s="122"/>
      <c r="AD40" s="122"/>
      <c r="AE40" s="122"/>
      <c r="AF40" s="122"/>
      <c r="AG40" s="122"/>
      <c r="AH40" s="122"/>
      <c r="AI40" s="122"/>
      <c r="AJ40" s="122"/>
      <c r="AK40" s="48"/>
      <c r="AM40" s="155"/>
      <c r="AN40" s="31"/>
      <c r="AO40" s="122"/>
      <c r="AP40" s="122"/>
      <c r="AQ40" s="122"/>
      <c r="AR40" s="122"/>
      <c r="AS40" s="122"/>
      <c r="AT40" s="122"/>
      <c r="AU40" s="122"/>
      <c r="AV40" s="122"/>
      <c r="AW40" s="122"/>
      <c r="AX40" s="48"/>
      <c r="AZ40" s="44"/>
    </row>
    <row r="41" spans="1:52" x14ac:dyDescent="0.2">
      <c r="A41" s="25" t="s">
        <v>45</v>
      </c>
      <c r="B41" s="7"/>
      <c r="C41" s="7"/>
      <c r="D41" s="7"/>
      <c r="E41" s="7"/>
      <c r="F41" s="7"/>
      <c r="G41" s="7"/>
      <c r="H41" s="7"/>
      <c r="I41" s="7"/>
      <c r="J41" s="7"/>
      <c r="K41" s="13"/>
      <c r="M41" s="155"/>
      <c r="N41" s="25" t="s">
        <v>45</v>
      </c>
      <c r="O41" s="7"/>
      <c r="P41" s="7"/>
      <c r="Q41" s="7"/>
      <c r="R41" s="7"/>
      <c r="S41" s="7"/>
      <c r="T41" s="7"/>
      <c r="U41" s="7"/>
      <c r="V41" s="7"/>
      <c r="W41" s="7"/>
      <c r="X41" s="13"/>
      <c r="Z41" s="155"/>
      <c r="AA41" s="25" t="s">
        <v>45</v>
      </c>
      <c r="AB41" s="7"/>
      <c r="AC41" s="7"/>
      <c r="AD41" s="7"/>
      <c r="AE41" s="7"/>
      <c r="AF41" s="7"/>
      <c r="AG41" s="7"/>
      <c r="AH41" s="7"/>
      <c r="AI41" s="7"/>
      <c r="AJ41" s="7"/>
      <c r="AK41" s="13"/>
      <c r="AM41" s="155"/>
      <c r="AN41" s="25" t="s">
        <v>45</v>
      </c>
      <c r="AO41" s="7"/>
      <c r="AP41" s="7"/>
      <c r="AQ41" s="7"/>
      <c r="AR41" s="7"/>
      <c r="AS41" s="7"/>
      <c r="AT41" s="7"/>
      <c r="AU41" s="7"/>
      <c r="AV41" s="7"/>
      <c r="AW41" s="7"/>
      <c r="AX41" s="13"/>
      <c r="AZ41" s="44"/>
    </row>
    <row r="42" spans="1:52" ht="12.75" customHeight="1" x14ac:dyDescent="0.2">
      <c r="A42" s="15" t="s">
        <v>68</v>
      </c>
      <c r="B42" s="27">
        <v>3.62067836036239</v>
      </c>
      <c r="C42" s="174">
        <v>0.35251036242712203</v>
      </c>
      <c r="D42" s="27">
        <v>14.7687980768108</v>
      </c>
      <c r="E42" s="174">
        <v>0.88863297785635798</v>
      </c>
      <c r="F42" s="27">
        <v>38.902598353361597</v>
      </c>
      <c r="G42" s="174">
        <v>1.1705200346740401</v>
      </c>
      <c r="H42" s="27">
        <v>34.844669213162803</v>
      </c>
      <c r="I42" s="174">
        <v>1.04476579576036</v>
      </c>
      <c r="J42" s="27">
        <v>7.8632559963024402</v>
      </c>
      <c r="K42" s="43">
        <v>0.54559634177869698</v>
      </c>
      <c r="M42" s="155"/>
      <c r="N42" s="15" t="s">
        <v>68</v>
      </c>
      <c r="O42" s="27" t="s">
        <v>30</v>
      </c>
      <c r="P42" s="174" t="s">
        <v>30</v>
      </c>
      <c r="Q42" s="27" t="s">
        <v>30</v>
      </c>
      <c r="R42" s="174" t="s">
        <v>30</v>
      </c>
      <c r="S42" s="27" t="s">
        <v>30</v>
      </c>
      <c r="T42" s="174" t="s">
        <v>30</v>
      </c>
      <c r="U42" s="27" t="s">
        <v>30</v>
      </c>
      <c r="V42" s="174" t="s">
        <v>30</v>
      </c>
      <c r="W42" s="27" t="s">
        <v>30</v>
      </c>
      <c r="X42" s="43" t="s">
        <v>30</v>
      </c>
      <c r="Z42" s="155"/>
      <c r="AA42" s="15" t="s">
        <v>68</v>
      </c>
      <c r="AB42" s="27">
        <v>3.6962938491420299</v>
      </c>
      <c r="AC42" s="174">
        <v>1.60822622745041</v>
      </c>
      <c r="AD42" s="27">
        <v>12.200292035189699</v>
      </c>
      <c r="AE42" s="174">
        <v>2.8939946431360002</v>
      </c>
      <c r="AF42" s="27">
        <v>37.607516846258697</v>
      </c>
      <c r="AG42" s="174">
        <v>4.0919391653545301</v>
      </c>
      <c r="AH42" s="27">
        <v>36.215968442307599</v>
      </c>
      <c r="AI42" s="174">
        <v>3.80332558289843</v>
      </c>
      <c r="AJ42" s="27">
        <v>10.2799288271019</v>
      </c>
      <c r="AK42" s="43">
        <v>2.2289935635036899</v>
      </c>
      <c r="AM42" s="155"/>
      <c r="AN42" s="15" t="s">
        <v>68</v>
      </c>
      <c r="AO42" s="27">
        <v>11.978750830223101</v>
      </c>
      <c r="AP42" s="174">
        <v>3.3759409207324</v>
      </c>
      <c r="AQ42" s="27">
        <v>15.732886759078699</v>
      </c>
      <c r="AR42" s="174">
        <v>3.4688367973776502</v>
      </c>
      <c r="AS42" s="27">
        <v>34.642589248980102</v>
      </c>
      <c r="AT42" s="174">
        <v>5.8213482304294901</v>
      </c>
      <c r="AU42" s="27">
        <v>28.639390904297301</v>
      </c>
      <c r="AV42" s="174">
        <v>4.5990485924073701</v>
      </c>
      <c r="AW42" s="27">
        <v>9.0063822574207908</v>
      </c>
      <c r="AX42" s="43">
        <v>2.7829447919441499</v>
      </c>
      <c r="AZ42" s="44"/>
    </row>
    <row r="43" spans="1:52" ht="12.75" customHeight="1" x14ac:dyDescent="0.2">
      <c r="A43" s="26" t="s">
        <v>316</v>
      </c>
      <c r="B43" s="117" t="s">
        <v>76</v>
      </c>
      <c r="C43" s="148" t="s">
        <v>76</v>
      </c>
      <c r="D43" s="117" t="s">
        <v>76</v>
      </c>
      <c r="E43" s="148" t="s">
        <v>76</v>
      </c>
      <c r="F43" s="117" t="s">
        <v>76</v>
      </c>
      <c r="G43" s="148" t="s">
        <v>76</v>
      </c>
      <c r="H43" s="117" t="s">
        <v>76</v>
      </c>
      <c r="I43" s="148" t="s">
        <v>76</v>
      </c>
      <c r="J43" s="117" t="s">
        <v>76</v>
      </c>
      <c r="K43" s="50" t="s">
        <v>76</v>
      </c>
      <c r="M43" s="210"/>
      <c r="N43" s="26" t="s">
        <v>316</v>
      </c>
      <c r="O43" s="117" t="s">
        <v>76</v>
      </c>
      <c r="P43" s="148" t="s">
        <v>76</v>
      </c>
      <c r="Q43" s="117" t="s">
        <v>76</v>
      </c>
      <c r="R43" s="148" t="s">
        <v>76</v>
      </c>
      <c r="S43" s="117" t="s">
        <v>76</v>
      </c>
      <c r="T43" s="148" t="s">
        <v>76</v>
      </c>
      <c r="U43" s="117" t="s">
        <v>76</v>
      </c>
      <c r="V43" s="148" t="s">
        <v>76</v>
      </c>
      <c r="W43" s="117" t="s">
        <v>76</v>
      </c>
      <c r="X43" s="50" t="s">
        <v>76</v>
      </c>
      <c r="Z43" s="210"/>
      <c r="AA43" s="26" t="s">
        <v>316</v>
      </c>
      <c r="AB43" s="117" t="s">
        <v>76</v>
      </c>
      <c r="AC43" s="148" t="s">
        <v>76</v>
      </c>
      <c r="AD43" s="117" t="s">
        <v>76</v>
      </c>
      <c r="AE43" s="148" t="s">
        <v>76</v>
      </c>
      <c r="AF43" s="117" t="s">
        <v>76</v>
      </c>
      <c r="AG43" s="148" t="s">
        <v>76</v>
      </c>
      <c r="AH43" s="117" t="s">
        <v>76</v>
      </c>
      <c r="AI43" s="148" t="s">
        <v>76</v>
      </c>
      <c r="AJ43" s="117" t="s">
        <v>76</v>
      </c>
      <c r="AK43" s="50" t="s">
        <v>76</v>
      </c>
      <c r="AM43" s="210"/>
      <c r="AN43" s="26" t="s">
        <v>316</v>
      </c>
      <c r="AO43" s="117" t="s">
        <v>76</v>
      </c>
      <c r="AP43" s="148" t="s">
        <v>76</v>
      </c>
      <c r="AQ43" s="117" t="s">
        <v>76</v>
      </c>
      <c r="AR43" s="148" t="s">
        <v>76</v>
      </c>
      <c r="AS43" s="117" t="s">
        <v>76</v>
      </c>
      <c r="AT43" s="148" t="s">
        <v>76</v>
      </c>
      <c r="AU43" s="117" t="s">
        <v>76</v>
      </c>
      <c r="AV43" s="148" t="s">
        <v>76</v>
      </c>
      <c r="AW43" s="117" t="s">
        <v>76</v>
      </c>
      <c r="AX43" s="50" t="s">
        <v>76</v>
      </c>
      <c r="AZ43" s="44"/>
    </row>
    <row r="44" spans="1:52" ht="119.25" customHeight="1" x14ac:dyDescent="0.2">
      <c r="A44" s="252" t="s">
        <v>47</v>
      </c>
      <c r="B44" s="252"/>
      <c r="C44" s="252"/>
      <c r="D44" s="252"/>
      <c r="E44" s="252"/>
      <c r="F44" s="252"/>
      <c r="G44" s="252"/>
      <c r="H44" s="252"/>
      <c r="I44" s="252"/>
      <c r="J44" s="252"/>
      <c r="K44" s="252"/>
      <c r="N44" s="268" t="s">
        <v>47</v>
      </c>
      <c r="O44" s="268"/>
      <c r="P44" s="268"/>
      <c r="Q44" s="268"/>
      <c r="R44" s="268"/>
      <c r="S44" s="268"/>
      <c r="T44" s="268"/>
      <c r="U44" s="268"/>
      <c r="V44" s="268"/>
      <c r="W44" s="268"/>
      <c r="X44" s="268"/>
      <c r="AA44" s="268" t="s">
        <v>47</v>
      </c>
      <c r="AB44" s="268"/>
      <c r="AC44" s="268"/>
      <c r="AD44" s="268"/>
      <c r="AE44" s="268"/>
      <c r="AF44" s="268"/>
      <c r="AG44" s="268"/>
      <c r="AH44" s="268"/>
      <c r="AI44" s="268"/>
      <c r="AJ44" s="268"/>
      <c r="AK44" s="268"/>
      <c r="AN44" s="268" t="s">
        <v>47</v>
      </c>
      <c r="AO44" s="268"/>
      <c r="AP44" s="268"/>
      <c r="AQ44" s="268"/>
      <c r="AR44" s="268"/>
      <c r="AS44" s="268"/>
      <c r="AT44" s="268"/>
      <c r="AU44" s="268"/>
      <c r="AV44" s="268"/>
      <c r="AW44" s="268"/>
      <c r="AX44" s="268"/>
    </row>
    <row r="45" spans="1:52" ht="79.5" customHeight="1" x14ac:dyDescent="0.2">
      <c r="A45" s="252" t="s">
        <v>317</v>
      </c>
      <c r="B45" s="252"/>
      <c r="C45" s="252"/>
      <c r="D45" s="252"/>
      <c r="E45" s="252"/>
      <c r="F45" s="252"/>
      <c r="G45" s="252"/>
      <c r="H45" s="252"/>
      <c r="I45" s="252"/>
      <c r="J45" s="252"/>
      <c r="K45" s="252"/>
      <c r="L45" s="149"/>
      <c r="N45" s="252" t="s">
        <v>317</v>
      </c>
      <c r="O45" s="252"/>
      <c r="P45" s="252"/>
      <c r="Q45" s="252"/>
      <c r="R45" s="252"/>
      <c r="S45" s="252"/>
      <c r="T45" s="252"/>
      <c r="U45" s="252"/>
      <c r="V45" s="252"/>
      <c r="W45" s="252"/>
      <c r="X45" s="252"/>
      <c r="AA45" s="252" t="s">
        <v>317</v>
      </c>
      <c r="AB45" s="252"/>
      <c r="AC45" s="252"/>
      <c r="AD45" s="252"/>
      <c r="AE45" s="252"/>
      <c r="AF45" s="252"/>
      <c r="AG45" s="252"/>
      <c r="AH45" s="252"/>
      <c r="AI45" s="252"/>
      <c r="AJ45" s="252"/>
      <c r="AK45" s="252"/>
      <c r="AN45" s="252" t="s">
        <v>317</v>
      </c>
      <c r="AO45" s="252"/>
      <c r="AP45" s="252"/>
      <c r="AQ45" s="252"/>
      <c r="AR45" s="252"/>
      <c r="AS45" s="252"/>
      <c r="AT45" s="252"/>
      <c r="AU45" s="252"/>
      <c r="AV45" s="252"/>
      <c r="AW45" s="252"/>
      <c r="AX45" s="252"/>
    </row>
    <row r="46" spans="1:52" x14ac:dyDescent="0.2">
      <c r="A46" s="28" t="s">
        <v>69</v>
      </c>
      <c r="B46" s="32"/>
      <c r="C46" s="32"/>
      <c r="D46" s="32"/>
      <c r="E46" s="32"/>
      <c r="F46" s="32"/>
      <c r="G46" s="32"/>
      <c r="H46" s="32"/>
      <c r="I46" s="32"/>
      <c r="J46" s="32"/>
      <c r="K46" s="32"/>
      <c r="N46" s="28" t="s">
        <v>69</v>
      </c>
      <c r="O46" s="32"/>
      <c r="P46" s="32"/>
      <c r="Q46" s="32"/>
      <c r="R46" s="32"/>
      <c r="S46" s="32"/>
      <c r="T46" s="32"/>
      <c r="U46" s="32"/>
      <c r="V46" s="32"/>
      <c r="W46" s="32"/>
      <c r="X46" s="32"/>
      <c r="AA46" s="28" t="s">
        <v>69</v>
      </c>
      <c r="AB46" s="32"/>
      <c r="AC46" s="32"/>
      <c r="AD46" s="32"/>
      <c r="AE46" s="32"/>
      <c r="AF46" s="32"/>
      <c r="AG46" s="32"/>
      <c r="AH46" s="32"/>
      <c r="AI46" s="32"/>
      <c r="AJ46" s="32"/>
      <c r="AK46" s="32"/>
      <c r="AN46" s="28" t="s">
        <v>69</v>
      </c>
      <c r="AO46" s="32"/>
      <c r="AP46" s="32"/>
      <c r="AQ46" s="32"/>
      <c r="AR46" s="32"/>
      <c r="AS46" s="32"/>
      <c r="AT46" s="32"/>
      <c r="AU46" s="32"/>
      <c r="AV46" s="32"/>
      <c r="AW46" s="32"/>
      <c r="AX46" s="32"/>
    </row>
    <row r="47" spans="1:52" x14ac:dyDescent="0.2">
      <c r="A47" s="253" t="s">
        <v>324</v>
      </c>
      <c r="B47" s="253"/>
      <c r="C47" s="253"/>
      <c r="D47" s="253"/>
      <c r="E47" s="253"/>
      <c r="F47" s="253"/>
      <c r="G47" s="253"/>
      <c r="H47" s="253"/>
      <c r="I47" s="253"/>
      <c r="J47" s="253"/>
      <c r="K47" s="253"/>
      <c r="N47" s="253" t="s">
        <v>324</v>
      </c>
      <c r="O47" s="253"/>
      <c r="P47" s="253"/>
      <c r="Q47" s="253"/>
      <c r="R47" s="253"/>
      <c r="S47" s="253"/>
      <c r="T47" s="253"/>
      <c r="U47" s="253"/>
      <c r="V47" s="253"/>
      <c r="W47" s="253"/>
      <c r="X47" s="253"/>
      <c r="AA47" s="253" t="s">
        <v>324</v>
      </c>
      <c r="AB47" s="253"/>
      <c r="AC47" s="253"/>
      <c r="AD47" s="253"/>
      <c r="AE47" s="253"/>
      <c r="AF47" s="253"/>
      <c r="AG47" s="253"/>
      <c r="AH47" s="253"/>
      <c r="AI47" s="253"/>
      <c r="AJ47" s="253"/>
      <c r="AK47" s="253"/>
      <c r="AN47" s="253" t="s">
        <v>324</v>
      </c>
      <c r="AO47" s="253"/>
      <c r="AP47" s="253"/>
      <c r="AQ47" s="253"/>
      <c r="AR47" s="253"/>
      <c r="AS47" s="253"/>
      <c r="AT47" s="253"/>
      <c r="AU47" s="253"/>
      <c r="AV47" s="253"/>
      <c r="AW47" s="253"/>
      <c r="AX47" s="253"/>
    </row>
    <row r="48" spans="1:52" ht="57" customHeight="1" x14ac:dyDescent="0.2">
      <c r="A48" s="253"/>
      <c r="B48" s="253"/>
      <c r="C48" s="253"/>
      <c r="D48" s="253"/>
      <c r="E48" s="253"/>
      <c r="F48" s="253"/>
      <c r="G48" s="253"/>
      <c r="H48" s="253"/>
      <c r="I48" s="253"/>
      <c r="J48" s="253"/>
      <c r="K48" s="253"/>
      <c r="N48" s="253"/>
      <c r="O48" s="253"/>
      <c r="P48" s="253"/>
      <c r="Q48" s="253"/>
      <c r="R48" s="253"/>
      <c r="S48" s="253"/>
      <c r="T48" s="253"/>
      <c r="U48" s="253"/>
      <c r="V48" s="253"/>
      <c r="W48" s="253"/>
      <c r="X48" s="253"/>
      <c r="AA48" s="253"/>
      <c r="AB48" s="253"/>
      <c r="AC48" s="253"/>
      <c r="AD48" s="253"/>
      <c r="AE48" s="253"/>
      <c r="AF48" s="253"/>
      <c r="AG48" s="253"/>
      <c r="AH48" s="253"/>
      <c r="AI48" s="253"/>
      <c r="AJ48" s="253"/>
      <c r="AK48" s="253"/>
      <c r="AN48" s="253"/>
      <c r="AO48" s="253"/>
      <c r="AP48" s="253"/>
      <c r="AQ48" s="253"/>
      <c r="AR48" s="253"/>
      <c r="AS48" s="253"/>
      <c r="AT48" s="253"/>
      <c r="AU48" s="253"/>
      <c r="AV48" s="253"/>
      <c r="AW48" s="253"/>
      <c r="AX48" s="253"/>
    </row>
    <row r="49" spans="1:40" x14ac:dyDescent="0.2">
      <c r="A49" s="28" t="s">
        <v>48</v>
      </c>
      <c r="B49" s="29"/>
      <c r="N49" s="28" t="s">
        <v>48</v>
      </c>
      <c r="AA49" s="28" t="s">
        <v>48</v>
      </c>
      <c r="AN49" s="28" t="s">
        <v>48</v>
      </c>
    </row>
  </sheetData>
  <mergeCells count="40">
    <mergeCell ref="A45:K45"/>
    <mergeCell ref="N45:X45"/>
    <mergeCell ref="AA45:AK45"/>
    <mergeCell ref="AN45:AX45"/>
    <mergeCell ref="A47:K48"/>
    <mergeCell ref="N47:X48"/>
    <mergeCell ref="AA47:AK48"/>
    <mergeCell ref="AN47:AX48"/>
    <mergeCell ref="AU8:AV8"/>
    <mergeCell ref="AW8:AX8"/>
    <mergeCell ref="A44:K44"/>
    <mergeCell ref="N44:X44"/>
    <mergeCell ref="AA44:AK44"/>
    <mergeCell ref="AN44:AX44"/>
    <mergeCell ref="AF8:AG8"/>
    <mergeCell ref="AH8:AI8"/>
    <mergeCell ref="AJ8:AK8"/>
    <mergeCell ref="AO8:AP8"/>
    <mergeCell ref="AQ8:AR8"/>
    <mergeCell ref="AS8:AT8"/>
    <mergeCell ref="AD8:AE8"/>
    <mergeCell ref="B8:C8"/>
    <mergeCell ref="D8:E8"/>
    <mergeCell ref="F8:G8"/>
    <mergeCell ref="U8:V8"/>
    <mergeCell ref="W8:X8"/>
    <mergeCell ref="AB8:AC8"/>
    <mergeCell ref="A2:M4"/>
    <mergeCell ref="N2:X4"/>
    <mergeCell ref="AA2:AK4"/>
    <mergeCell ref="H8:I8"/>
    <mergeCell ref="J8:K8"/>
    <mergeCell ref="O8:P8"/>
    <mergeCell ref="Q8:R8"/>
    <mergeCell ref="S8:T8"/>
    <mergeCell ref="AN2:AX4"/>
    <mergeCell ref="B7:K7"/>
    <mergeCell ref="O7:X7"/>
    <mergeCell ref="AB7:AK7"/>
    <mergeCell ref="AO7:AX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tabColor rgb="FF00B050"/>
  </sheetPr>
  <dimension ref="A1:AZ55"/>
  <sheetViews>
    <sheetView topLeftCell="A34" zoomScaleNormal="100" workbookViewId="0">
      <selection activeCell="A50" sqref="A50"/>
    </sheetView>
  </sheetViews>
  <sheetFormatPr defaultRowHeight="12.75" x14ac:dyDescent="0.2"/>
  <cols>
    <col min="1" max="1" width="16.7109375" style="1" customWidth="1"/>
    <col min="2" max="11" width="5" style="1" customWidth="1"/>
    <col min="12" max="13" width="9.140625" style="1"/>
    <col min="14" max="14" width="16.7109375" style="1" customWidth="1"/>
    <col min="15" max="24" width="5" style="1" customWidth="1"/>
    <col min="25" max="26" width="9.140625" style="1"/>
    <col min="27" max="27" width="16.7109375" style="1" customWidth="1"/>
    <col min="28" max="37" width="5.7109375" style="1" customWidth="1"/>
    <col min="38" max="39" width="9.140625" style="1"/>
    <col min="40" max="40" width="16.7109375" style="1" customWidth="1"/>
    <col min="41" max="50" width="5.28515625" style="1" customWidth="1"/>
    <col min="51" max="16384" width="9.140625" style="1"/>
  </cols>
  <sheetData>
    <row r="1" spans="1:52" x14ac:dyDescent="0.2">
      <c r="A1" s="2" t="s">
        <v>154</v>
      </c>
      <c r="B1" s="2"/>
      <c r="C1" s="2"/>
      <c r="D1" s="2"/>
      <c r="E1" s="2"/>
      <c r="F1" s="2"/>
      <c r="G1" s="2"/>
      <c r="H1" s="2"/>
      <c r="I1" s="2"/>
      <c r="J1" s="2"/>
      <c r="K1" s="2"/>
      <c r="N1" s="2" t="str">
        <f>$A$1</f>
        <v>Table A3.16 (P)</v>
      </c>
      <c r="O1" s="2"/>
      <c r="P1" s="2"/>
      <c r="Q1" s="2"/>
      <c r="R1" s="2"/>
      <c r="S1" s="2"/>
      <c r="T1" s="2"/>
      <c r="U1" s="2"/>
      <c r="V1" s="2"/>
      <c r="W1" s="2"/>
      <c r="X1" s="2"/>
      <c r="AA1" s="2" t="str">
        <f>$A$1</f>
        <v>Table A3.16 (P)</v>
      </c>
      <c r="AB1" s="2"/>
      <c r="AC1" s="2"/>
      <c r="AD1" s="2"/>
      <c r="AE1" s="2"/>
      <c r="AF1" s="2"/>
      <c r="AG1" s="2"/>
      <c r="AH1" s="2"/>
      <c r="AI1" s="2"/>
      <c r="AJ1" s="2"/>
      <c r="AK1" s="2"/>
      <c r="AN1" s="2" t="str">
        <f>$A$1</f>
        <v>Table A3.16 (P)</v>
      </c>
      <c r="AO1" s="2"/>
      <c r="AP1" s="2"/>
      <c r="AQ1" s="2"/>
      <c r="AR1" s="2"/>
      <c r="AS1" s="2"/>
      <c r="AT1" s="2"/>
      <c r="AU1" s="2"/>
      <c r="AV1" s="2"/>
      <c r="AW1" s="2"/>
      <c r="AX1" s="2"/>
    </row>
    <row r="2" spans="1:52" ht="12.75" customHeight="1" x14ac:dyDescent="0.2">
      <c r="A2" s="249" t="s">
        <v>155</v>
      </c>
      <c r="B2" s="249"/>
      <c r="C2" s="249"/>
      <c r="D2" s="249"/>
      <c r="E2" s="249"/>
      <c r="F2" s="249"/>
      <c r="G2" s="249"/>
      <c r="H2" s="249"/>
      <c r="I2" s="249"/>
      <c r="J2" s="249"/>
      <c r="K2" s="249"/>
      <c r="L2" s="249"/>
      <c r="M2" s="249"/>
      <c r="N2" s="249" t="str">
        <f>$A$2</f>
        <v>Percentage of adults at each proficiency level in problem solving in technology-rich environments, by immigrant and language background</v>
      </c>
      <c r="O2" s="249"/>
      <c r="P2" s="249"/>
      <c r="Q2" s="249"/>
      <c r="R2" s="249"/>
      <c r="S2" s="249"/>
      <c r="T2" s="249"/>
      <c r="U2" s="249"/>
      <c r="V2" s="249"/>
      <c r="W2" s="249"/>
      <c r="X2" s="249"/>
      <c r="Y2" s="3"/>
      <c r="Z2" s="3"/>
      <c r="AA2" s="249" t="str">
        <f>$A$2</f>
        <v>Percentage of adults at each proficiency level in problem solving in technology-rich environments, by immigrant and language background</v>
      </c>
      <c r="AB2" s="249"/>
      <c r="AC2" s="249"/>
      <c r="AD2" s="249"/>
      <c r="AE2" s="249"/>
      <c r="AF2" s="249"/>
      <c r="AG2" s="249"/>
      <c r="AH2" s="249"/>
      <c r="AI2" s="249"/>
      <c r="AJ2" s="249"/>
      <c r="AK2" s="249"/>
      <c r="AN2" s="249" t="str">
        <f>$A$2</f>
        <v>Percentage of adults at each proficiency level in problem solving in technology-rich environments, by immigrant and language background</v>
      </c>
      <c r="AO2" s="249"/>
      <c r="AP2" s="249"/>
      <c r="AQ2" s="249"/>
      <c r="AR2" s="249"/>
      <c r="AS2" s="249"/>
      <c r="AT2" s="249"/>
      <c r="AU2" s="249"/>
      <c r="AV2" s="249"/>
      <c r="AW2" s="249"/>
      <c r="AX2" s="249"/>
    </row>
    <row r="3" spans="1:52" x14ac:dyDescent="0.2">
      <c r="A3" s="249"/>
      <c r="B3" s="249"/>
      <c r="C3" s="249"/>
      <c r="D3" s="249"/>
      <c r="E3" s="249"/>
      <c r="F3" s="249"/>
      <c r="G3" s="249"/>
      <c r="H3" s="249"/>
      <c r="I3" s="249"/>
      <c r="J3" s="249"/>
      <c r="K3" s="249"/>
      <c r="L3" s="249"/>
      <c r="M3" s="249"/>
      <c r="N3" s="249"/>
      <c r="O3" s="249"/>
      <c r="P3" s="249"/>
      <c r="Q3" s="249"/>
      <c r="R3" s="249"/>
      <c r="S3" s="249"/>
      <c r="T3" s="249"/>
      <c r="U3" s="249"/>
      <c r="V3" s="249"/>
      <c r="W3" s="249"/>
      <c r="X3" s="249"/>
      <c r="Y3" s="3"/>
      <c r="Z3" s="3"/>
      <c r="AA3" s="249"/>
      <c r="AB3" s="249"/>
      <c r="AC3" s="249"/>
      <c r="AD3" s="249"/>
      <c r="AE3" s="249"/>
      <c r="AF3" s="249"/>
      <c r="AG3" s="249"/>
      <c r="AH3" s="249"/>
      <c r="AI3" s="249"/>
      <c r="AJ3" s="249"/>
      <c r="AK3" s="249"/>
      <c r="AN3" s="249"/>
      <c r="AO3" s="249"/>
      <c r="AP3" s="249"/>
      <c r="AQ3" s="249"/>
      <c r="AR3" s="249"/>
      <c r="AS3" s="249"/>
      <c r="AT3" s="249"/>
      <c r="AU3" s="249"/>
      <c r="AV3" s="249"/>
      <c r="AW3" s="249"/>
      <c r="AX3" s="249"/>
    </row>
    <row r="4" spans="1:52"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3"/>
      <c r="Z4" s="3"/>
      <c r="AA4" s="249"/>
      <c r="AB4" s="249"/>
      <c r="AC4" s="249"/>
      <c r="AD4" s="249"/>
      <c r="AE4" s="249"/>
      <c r="AF4" s="249"/>
      <c r="AG4" s="249"/>
      <c r="AH4" s="249"/>
      <c r="AI4" s="249"/>
      <c r="AJ4" s="249"/>
      <c r="AK4" s="249"/>
      <c r="AN4" s="249"/>
      <c r="AO4" s="249"/>
      <c r="AP4" s="249"/>
      <c r="AQ4" s="249"/>
      <c r="AR4" s="249"/>
      <c r="AS4" s="249"/>
      <c r="AT4" s="249"/>
      <c r="AU4" s="249"/>
      <c r="AV4" s="249"/>
      <c r="AW4" s="249"/>
      <c r="AX4" s="249"/>
    </row>
    <row r="5" spans="1:52" x14ac:dyDescent="0.2">
      <c r="A5" s="30" t="s">
        <v>148</v>
      </c>
      <c r="B5" s="30"/>
      <c r="C5" s="30"/>
      <c r="D5" s="30"/>
      <c r="E5" s="30"/>
      <c r="F5" s="30"/>
      <c r="G5" s="30"/>
      <c r="H5" s="30"/>
      <c r="I5" s="30"/>
      <c r="J5" s="30"/>
      <c r="K5" s="30"/>
      <c r="N5" s="30" t="s">
        <v>149</v>
      </c>
      <c r="O5" s="30"/>
      <c r="P5" s="30"/>
      <c r="Q5" s="30"/>
      <c r="R5" s="30"/>
      <c r="S5" s="30"/>
      <c r="T5" s="30"/>
      <c r="U5" s="30"/>
      <c r="V5" s="30"/>
      <c r="W5" s="30"/>
      <c r="X5" s="30"/>
      <c r="AA5" s="30" t="s">
        <v>150</v>
      </c>
      <c r="AB5" s="30"/>
      <c r="AC5" s="30"/>
      <c r="AD5" s="30"/>
      <c r="AE5" s="30"/>
      <c r="AF5" s="30"/>
      <c r="AG5" s="30"/>
      <c r="AH5" s="30"/>
      <c r="AI5" s="30"/>
      <c r="AJ5" s="30"/>
      <c r="AK5" s="30"/>
      <c r="AN5" s="30" t="s">
        <v>151</v>
      </c>
      <c r="AO5" s="30"/>
      <c r="AP5" s="30"/>
      <c r="AQ5" s="30"/>
      <c r="AR5" s="30"/>
      <c r="AS5" s="30"/>
      <c r="AT5" s="30"/>
      <c r="AU5" s="30"/>
      <c r="AV5" s="30"/>
      <c r="AW5" s="30"/>
      <c r="AX5" s="30"/>
    </row>
    <row r="6" spans="1:52" customFormat="1" ht="24.75" customHeight="1" x14ac:dyDescent="0.2"/>
    <row r="7" spans="1:52" s="11" customFormat="1" ht="24.75" customHeight="1" x14ac:dyDescent="0.25">
      <c r="A7" s="154"/>
      <c r="B7" s="250" t="s">
        <v>138</v>
      </c>
      <c r="C7" s="262"/>
      <c r="D7" s="262"/>
      <c r="E7" s="262"/>
      <c r="F7" s="262"/>
      <c r="G7" s="262"/>
      <c r="H7" s="262"/>
      <c r="I7" s="262"/>
      <c r="J7" s="262"/>
      <c r="K7" s="251"/>
      <c r="N7" s="154"/>
      <c r="O7" s="250" t="s">
        <v>139</v>
      </c>
      <c r="P7" s="262"/>
      <c r="Q7" s="262"/>
      <c r="R7" s="262"/>
      <c r="S7" s="262"/>
      <c r="T7" s="262"/>
      <c r="U7" s="262"/>
      <c r="V7" s="262"/>
      <c r="W7" s="262"/>
      <c r="X7" s="251"/>
      <c r="AA7" s="154"/>
      <c r="AB7" s="296" t="s">
        <v>140</v>
      </c>
      <c r="AC7" s="296"/>
      <c r="AD7" s="296"/>
      <c r="AE7" s="296"/>
      <c r="AF7" s="296"/>
      <c r="AG7" s="296"/>
      <c r="AH7" s="296"/>
      <c r="AI7" s="296"/>
      <c r="AJ7" s="296"/>
      <c r="AK7" s="296"/>
      <c r="AN7" s="154"/>
      <c r="AO7" s="296" t="s">
        <v>141</v>
      </c>
      <c r="AP7" s="296"/>
      <c r="AQ7" s="296"/>
      <c r="AR7" s="296"/>
      <c r="AS7" s="296"/>
      <c r="AT7" s="296"/>
      <c r="AU7" s="296"/>
      <c r="AV7" s="296"/>
      <c r="AW7" s="296"/>
      <c r="AX7" s="296"/>
    </row>
    <row r="8" spans="1:52" ht="32.25" customHeight="1" x14ac:dyDescent="0.2">
      <c r="A8"/>
      <c r="B8" s="250" t="s">
        <v>75</v>
      </c>
      <c r="C8" s="251"/>
      <c r="D8" s="250" t="s">
        <v>61</v>
      </c>
      <c r="E8" s="251"/>
      <c r="F8" s="250" t="s">
        <v>62</v>
      </c>
      <c r="G8" s="251"/>
      <c r="H8" s="250" t="s">
        <v>63</v>
      </c>
      <c r="I8" s="251"/>
      <c r="J8" s="250" t="s">
        <v>64</v>
      </c>
      <c r="K8" s="251"/>
      <c r="N8"/>
      <c r="O8" s="250" t="s">
        <v>75</v>
      </c>
      <c r="P8" s="251"/>
      <c r="Q8" s="250" t="s">
        <v>61</v>
      </c>
      <c r="R8" s="251"/>
      <c r="S8" s="250" t="s">
        <v>62</v>
      </c>
      <c r="T8" s="251"/>
      <c r="U8" s="250" t="s">
        <v>63</v>
      </c>
      <c r="V8" s="251"/>
      <c r="W8" s="250" t="s">
        <v>64</v>
      </c>
      <c r="X8" s="251"/>
      <c r="AA8"/>
      <c r="AB8" s="250" t="s">
        <v>75</v>
      </c>
      <c r="AC8" s="251"/>
      <c r="AD8" s="250" t="s">
        <v>61</v>
      </c>
      <c r="AE8" s="251"/>
      <c r="AF8" s="250" t="s">
        <v>62</v>
      </c>
      <c r="AG8" s="251"/>
      <c r="AH8" s="250" t="s">
        <v>63</v>
      </c>
      <c r="AI8" s="251"/>
      <c r="AJ8" s="250" t="s">
        <v>64</v>
      </c>
      <c r="AK8" s="251"/>
      <c r="AN8"/>
      <c r="AO8" s="250" t="s">
        <v>75</v>
      </c>
      <c r="AP8" s="251"/>
      <c r="AQ8" s="250" t="s">
        <v>61</v>
      </c>
      <c r="AR8" s="251"/>
      <c r="AS8" s="250" t="s">
        <v>62</v>
      </c>
      <c r="AT8" s="251"/>
      <c r="AU8" s="250" t="s">
        <v>63</v>
      </c>
      <c r="AV8" s="251"/>
      <c r="AW8" s="250" t="s">
        <v>64</v>
      </c>
      <c r="AX8" s="251"/>
    </row>
    <row r="9" spans="1:52" s="11" customFormat="1" ht="20.25" customHeight="1" x14ac:dyDescent="0.2">
      <c r="A9" s="8"/>
      <c r="B9" s="34" t="s">
        <v>66</v>
      </c>
      <c r="C9" s="35" t="s">
        <v>67</v>
      </c>
      <c r="D9" s="34" t="s">
        <v>66</v>
      </c>
      <c r="E9" s="35" t="s">
        <v>67</v>
      </c>
      <c r="F9" s="34" t="s">
        <v>66</v>
      </c>
      <c r="G9" s="35" t="s">
        <v>67</v>
      </c>
      <c r="H9" s="34" t="s">
        <v>66</v>
      </c>
      <c r="I9" s="35" t="s">
        <v>67</v>
      </c>
      <c r="J9" s="34" t="s">
        <v>66</v>
      </c>
      <c r="K9" s="35" t="s">
        <v>67</v>
      </c>
      <c r="N9" s="8"/>
      <c r="O9" s="34" t="s">
        <v>66</v>
      </c>
      <c r="P9" s="35" t="s">
        <v>67</v>
      </c>
      <c r="Q9" s="34" t="s">
        <v>66</v>
      </c>
      <c r="R9" s="35" t="s">
        <v>67</v>
      </c>
      <c r="S9" s="34" t="s">
        <v>66</v>
      </c>
      <c r="T9" s="35" t="s">
        <v>67</v>
      </c>
      <c r="U9" s="34" t="s">
        <v>66</v>
      </c>
      <c r="V9" s="35" t="s">
        <v>67</v>
      </c>
      <c r="W9" s="34" t="s">
        <v>66</v>
      </c>
      <c r="X9" s="35" t="s">
        <v>67</v>
      </c>
      <c r="AA9" s="8"/>
      <c r="AB9" s="34" t="s">
        <v>66</v>
      </c>
      <c r="AC9" s="35" t="s">
        <v>67</v>
      </c>
      <c r="AD9" s="34" t="s">
        <v>66</v>
      </c>
      <c r="AE9" s="35" t="s">
        <v>67</v>
      </c>
      <c r="AF9" s="34" t="s">
        <v>66</v>
      </c>
      <c r="AG9" s="35" t="s">
        <v>67</v>
      </c>
      <c r="AH9" s="34" t="s">
        <v>66</v>
      </c>
      <c r="AI9" s="35" t="s">
        <v>67</v>
      </c>
      <c r="AJ9" s="34" t="s">
        <v>66</v>
      </c>
      <c r="AK9" s="35" t="s">
        <v>67</v>
      </c>
      <c r="AN9" s="8"/>
      <c r="AO9" s="34" t="s">
        <v>66</v>
      </c>
      <c r="AP9" s="35" t="s">
        <v>67</v>
      </c>
      <c r="AQ9" s="34" t="s">
        <v>66</v>
      </c>
      <c r="AR9" s="35" t="s">
        <v>67</v>
      </c>
      <c r="AS9" s="34" t="s">
        <v>66</v>
      </c>
      <c r="AT9" s="35" t="s">
        <v>67</v>
      </c>
      <c r="AU9" s="34" t="s">
        <v>66</v>
      </c>
      <c r="AV9" s="35" t="s">
        <v>67</v>
      </c>
      <c r="AW9" s="34" t="s">
        <v>66</v>
      </c>
      <c r="AX9" s="35" t="s">
        <v>67</v>
      </c>
    </row>
    <row r="10" spans="1:52" x14ac:dyDescent="0.2">
      <c r="A10" s="12" t="s">
        <v>16</v>
      </c>
      <c r="B10" s="36"/>
      <c r="C10" s="36"/>
      <c r="D10" s="36"/>
      <c r="E10" s="36"/>
      <c r="F10" s="36"/>
      <c r="G10" s="36"/>
      <c r="H10" s="36"/>
      <c r="I10" s="36"/>
      <c r="J10" s="36"/>
      <c r="K10" s="37"/>
      <c r="M10" s="38"/>
      <c r="N10" s="39" t="s">
        <v>16</v>
      </c>
      <c r="O10" s="36"/>
      <c r="P10" s="36"/>
      <c r="Q10" s="36"/>
      <c r="R10" s="36"/>
      <c r="S10" s="36"/>
      <c r="T10" s="36"/>
      <c r="U10" s="36"/>
      <c r="V10" s="36"/>
      <c r="W10" s="36"/>
      <c r="X10" s="40"/>
      <c r="Z10" s="38"/>
      <c r="AA10" s="39" t="s">
        <v>16</v>
      </c>
      <c r="AB10" s="36"/>
      <c r="AC10" s="36"/>
      <c r="AD10" s="36"/>
      <c r="AE10" s="36"/>
      <c r="AF10" s="36"/>
      <c r="AG10" s="36"/>
      <c r="AH10" s="36"/>
      <c r="AI10" s="36"/>
      <c r="AJ10" s="36"/>
      <c r="AK10" s="40"/>
      <c r="AM10" s="38"/>
      <c r="AN10" s="39" t="s">
        <v>16</v>
      </c>
      <c r="AO10" s="36"/>
      <c r="AP10" s="36"/>
      <c r="AQ10" s="36"/>
      <c r="AR10" s="36"/>
      <c r="AS10" s="36"/>
      <c r="AT10" s="36"/>
      <c r="AU10" s="36"/>
      <c r="AV10" s="36"/>
      <c r="AW10" s="36"/>
      <c r="AX10" s="40"/>
    </row>
    <row r="11" spans="1:52" x14ac:dyDescent="0.2">
      <c r="A11" s="14" t="s">
        <v>17</v>
      </c>
      <c r="B11"/>
      <c r="C11"/>
      <c r="D11"/>
      <c r="E11"/>
      <c r="F11"/>
      <c r="G11"/>
      <c r="H11"/>
      <c r="I11"/>
      <c r="J11"/>
      <c r="K11" s="13"/>
      <c r="M11" s="38"/>
      <c r="N11" s="41" t="s">
        <v>17</v>
      </c>
      <c r="O11"/>
      <c r="P11"/>
      <c r="Q11"/>
      <c r="R11"/>
      <c r="S11"/>
      <c r="T11"/>
      <c r="U11"/>
      <c r="V11"/>
      <c r="W11"/>
      <c r="X11" s="13"/>
      <c r="Z11" s="38"/>
      <c r="AA11" s="41" t="s">
        <v>17</v>
      </c>
      <c r="AB11"/>
      <c r="AC11"/>
      <c r="AD11"/>
      <c r="AE11"/>
      <c r="AF11"/>
      <c r="AG11"/>
      <c r="AH11"/>
      <c r="AI11"/>
      <c r="AJ11"/>
      <c r="AK11" s="13"/>
      <c r="AM11" s="38"/>
      <c r="AN11" s="41" t="s">
        <v>17</v>
      </c>
      <c r="AO11"/>
      <c r="AP11"/>
      <c r="AQ11"/>
      <c r="AR11"/>
      <c r="AS11"/>
      <c r="AT11"/>
      <c r="AU11"/>
      <c r="AV11"/>
      <c r="AW11"/>
      <c r="AX11" s="13"/>
    </row>
    <row r="12" spans="1:52" x14ac:dyDescent="0.2">
      <c r="A12" s="15" t="s">
        <v>18</v>
      </c>
      <c r="B12" s="16">
        <v>6.0567042189668001</v>
      </c>
      <c r="C12" s="42">
        <v>0.455938064829219</v>
      </c>
      <c r="D12" s="16">
        <v>8.7331195932699401</v>
      </c>
      <c r="E12" s="42">
        <v>0.62828483792492995</v>
      </c>
      <c r="F12" s="16">
        <v>29.839277822078699</v>
      </c>
      <c r="G12" s="42">
        <v>1.0336010022322699</v>
      </c>
      <c r="H12" s="16">
        <v>34.336486355868402</v>
      </c>
      <c r="I12" s="42">
        <v>1.2469423243245199</v>
      </c>
      <c r="J12" s="16">
        <v>6.7952035681516403</v>
      </c>
      <c r="K12" s="43">
        <v>0.67597111523799203</v>
      </c>
      <c r="M12" s="155"/>
      <c r="N12" s="28" t="s">
        <v>18</v>
      </c>
      <c r="O12" s="16">
        <v>5.9389861823299297</v>
      </c>
      <c r="P12" s="42">
        <v>1.92620205496009</v>
      </c>
      <c r="Q12" s="16">
        <v>9.9111293817688306</v>
      </c>
      <c r="R12" s="42">
        <v>3.1518370488754299</v>
      </c>
      <c r="S12" s="16">
        <v>34.350394652281203</v>
      </c>
      <c r="T12" s="42">
        <v>5.0247166262388197</v>
      </c>
      <c r="U12" s="16">
        <v>35.197941757787198</v>
      </c>
      <c r="V12" s="42">
        <v>5.7060078004174102</v>
      </c>
      <c r="W12" s="16">
        <v>2.11979853844282</v>
      </c>
      <c r="X12" s="43">
        <v>2.1758070819174899</v>
      </c>
      <c r="Z12" s="155"/>
      <c r="AA12" s="28" t="s">
        <v>18</v>
      </c>
      <c r="AB12" s="16">
        <v>7.4762787931627797</v>
      </c>
      <c r="AC12" s="42">
        <v>1.0336534905458601</v>
      </c>
      <c r="AD12" s="16">
        <v>7.9428037940112297</v>
      </c>
      <c r="AE12" s="42">
        <v>1.37425151513986</v>
      </c>
      <c r="AF12" s="16">
        <v>30.193297611304601</v>
      </c>
      <c r="AG12" s="42">
        <v>2.5787092802650702</v>
      </c>
      <c r="AH12" s="16">
        <v>32.610220722354498</v>
      </c>
      <c r="AI12" s="42">
        <v>2.47616754230312</v>
      </c>
      <c r="AJ12" s="16">
        <v>8.2017730075792095</v>
      </c>
      <c r="AK12" s="43">
        <v>1.3011907796061799</v>
      </c>
      <c r="AM12" s="155"/>
      <c r="AN12" s="28" t="s">
        <v>18</v>
      </c>
      <c r="AO12" s="16">
        <v>15.97532015677</v>
      </c>
      <c r="AP12" s="42">
        <v>1.62985359737705</v>
      </c>
      <c r="AQ12" s="16">
        <v>13.779440184214</v>
      </c>
      <c r="AR12" s="42">
        <v>1.82886610695893</v>
      </c>
      <c r="AS12" s="16">
        <v>25.622432055692599</v>
      </c>
      <c r="AT12" s="42">
        <v>2.14711364273959</v>
      </c>
      <c r="AU12" s="16">
        <v>22.1014342416881</v>
      </c>
      <c r="AV12" s="42">
        <v>2.0026122293632298</v>
      </c>
      <c r="AW12" s="16">
        <v>2.9642013512214298</v>
      </c>
      <c r="AX12" s="43">
        <v>0.89620889463234099</v>
      </c>
      <c r="AZ12" s="44"/>
    </row>
    <row r="13" spans="1:52" ht="12.75" customHeight="1" x14ac:dyDescent="0.2">
      <c r="A13" s="15" t="s">
        <v>19</v>
      </c>
      <c r="B13" s="16">
        <v>12.0611678986137</v>
      </c>
      <c r="C13" s="42">
        <v>0.56208978152881095</v>
      </c>
      <c r="D13" s="16">
        <v>9.0482219722458908</v>
      </c>
      <c r="E13" s="42">
        <v>0.59131330799557702</v>
      </c>
      <c r="F13" s="16">
        <v>32.371585303967798</v>
      </c>
      <c r="G13" s="42">
        <v>0.96412706458008501</v>
      </c>
      <c r="H13" s="16">
        <v>30.822757104975601</v>
      </c>
      <c r="I13" s="42">
        <v>0.92670094817678805</v>
      </c>
      <c r="J13" s="16">
        <v>4.7751343327668199</v>
      </c>
      <c r="K13" s="43">
        <v>0.450274901843075</v>
      </c>
      <c r="M13" s="155"/>
      <c r="N13" s="28" t="s">
        <v>19</v>
      </c>
      <c r="O13" s="16" t="s">
        <v>30</v>
      </c>
      <c r="P13" s="42" t="s">
        <v>30</v>
      </c>
      <c r="Q13" s="16" t="s">
        <v>30</v>
      </c>
      <c r="R13" s="42" t="s">
        <v>30</v>
      </c>
      <c r="S13" s="16" t="s">
        <v>30</v>
      </c>
      <c r="T13" s="42" t="s">
        <v>30</v>
      </c>
      <c r="U13" s="16" t="s">
        <v>30</v>
      </c>
      <c r="V13" s="42" t="s">
        <v>30</v>
      </c>
      <c r="W13" s="16" t="s">
        <v>30</v>
      </c>
      <c r="X13" s="43" t="s">
        <v>30</v>
      </c>
      <c r="Z13" s="155"/>
      <c r="AA13" s="28" t="s">
        <v>19</v>
      </c>
      <c r="AB13" s="16">
        <v>7.2869563628760696</v>
      </c>
      <c r="AC13" s="42">
        <v>2.3183391143565699</v>
      </c>
      <c r="AD13" s="16">
        <v>11.336446573300201</v>
      </c>
      <c r="AE13" s="42">
        <v>2.9424643035463101</v>
      </c>
      <c r="AF13" s="16">
        <v>28.668217889355802</v>
      </c>
      <c r="AG13" s="42">
        <v>4.9740813384506399</v>
      </c>
      <c r="AH13" s="16">
        <v>35.7938468569035</v>
      </c>
      <c r="AI13" s="42">
        <v>4.55478886131033</v>
      </c>
      <c r="AJ13" s="16">
        <v>7.51060439164225</v>
      </c>
      <c r="AK13" s="43">
        <v>2.8076191385657898</v>
      </c>
      <c r="AM13" s="155"/>
      <c r="AN13" s="28" t="s">
        <v>19</v>
      </c>
      <c r="AO13" s="16">
        <v>30.621331227169801</v>
      </c>
      <c r="AP13" s="42">
        <v>2.1173607964717802</v>
      </c>
      <c r="AQ13" s="16">
        <v>15.1579973274732</v>
      </c>
      <c r="AR13" s="42">
        <v>1.98768284703376</v>
      </c>
      <c r="AS13" s="16">
        <v>24.5089715619762</v>
      </c>
      <c r="AT13" s="42">
        <v>2.03336229441447</v>
      </c>
      <c r="AU13" s="16">
        <v>12.4229573628084</v>
      </c>
      <c r="AV13" s="42">
        <v>1.6275556924521</v>
      </c>
      <c r="AW13" s="16">
        <v>1.1049408365967099</v>
      </c>
      <c r="AX13" s="43">
        <v>0.751823349020595</v>
      </c>
      <c r="AZ13" s="44"/>
    </row>
    <row r="14" spans="1:52" x14ac:dyDescent="0.2">
      <c r="A14" s="15" t="s">
        <v>20</v>
      </c>
      <c r="B14" s="16">
        <v>8.6173299742236793</v>
      </c>
      <c r="C14" s="42">
        <v>0.349806917926544</v>
      </c>
      <c r="D14" s="16">
        <v>13.420856659346301</v>
      </c>
      <c r="E14" s="42">
        <v>0.50736077135087498</v>
      </c>
      <c r="F14" s="16">
        <v>31.1827785835718</v>
      </c>
      <c r="G14" s="42">
        <v>0.861480253686565</v>
      </c>
      <c r="H14" s="16">
        <v>32.203202057840201</v>
      </c>
      <c r="I14" s="42">
        <v>0.67624337006841195</v>
      </c>
      <c r="J14" s="16">
        <v>8.1019552684836391</v>
      </c>
      <c r="K14" s="43">
        <v>0.567108544336276</v>
      </c>
      <c r="M14" s="155"/>
      <c r="N14" s="28" t="s">
        <v>20</v>
      </c>
      <c r="O14" s="16">
        <v>6.4034321709863704</v>
      </c>
      <c r="P14" s="42">
        <v>0.94847503100103903</v>
      </c>
      <c r="Q14" s="16">
        <v>15.175404790997799</v>
      </c>
      <c r="R14" s="42">
        <v>1.5937605602890801</v>
      </c>
      <c r="S14" s="16">
        <v>31.4300151207464</v>
      </c>
      <c r="T14" s="42">
        <v>2.32786710887473</v>
      </c>
      <c r="U14" s="16">
        <v>31.9736142576078</v>
      </c>
      <c r="V14" s="42">
        <v>2.1606196574101602</v>
      </c>
      <c r="W14" s="16">
        <v>7.8627286767605504</v>
      </c>
      <c r="X14" s="43">
        <v>1.39675027587936</v>
      </c>
      <c r="Z14" s="155"/>
      <c r="AA14" s="28" t="s">
        <v>20</v>
      </c>
      <c r="AB14" s="16">
        <v>10.1230594593781</v>
      </c>
      <c r="AC14" s="42">
        <v>1.25546677046394</v>
      </c>
      <c r="AD14" s="16">
        <v>16.7118753674464</v>
      </c>
      <c r="AE14" s="42">
        <v>1.6540043142088401</v>
      </c>
      <c r="AF14" s="16">
        <v>30.036380836699699</v>
      </c>
      <c r="AG14" s="42">
        <v>2.08184222731603</v>
      </c>
      <c r="AH14" s="16">
        <v>27.108748828335699</v>
      </c>
      <c r="AI14" s="42">
        <v>2.05704978854904</v>
      </c>
      <c r="AJ14" s="16">
        <v>6.4549354596775403</v>
      </c>
      <c r="AK14" s="43">
        <v>1.2741194473777899</v>
      </c>
      <c r="AM14" s="155"/>
      <c r="AN14" s="28" t="s">
        <v>20</v>
      </c>
      <c r="AO14" s="16">
        <v>19.057094383882301</v>
      </c>
      <c r="AP14" s="42">
        <v>1.03121194593967</v>
      </c>
      <c r="AQ14" s="16">
        <v>19.860222114091499</v>
      </c>
      <c r="AR14" s="42">
        <v>1.26087756544629</v>
      </c>
      <c r="AS14" s="16">
        <v>26.636297464375399</v>
      </c>
      <c r="AT14" s="42">
        <v>1.364243840711</v>
      </c>
      <c r="AU14" s="16">
        <v>20.315887458534501</v>
      </c>
      <c r="AV14" s="42">
        <v>1.3521130320677801</v>
      </c>
      <c r="AW14" s="16">
        <v>3.71604462820012</v>
      </c>
      <c r="AX14" s="43">
        <v>0.56864293755935702</v>
      </c>
      <c r="AZ14" s="44"/>
    </row>
    <row r="15" spans="1:52" x14ac:dyDescent="0.2">
      <c r="A15" s="15" t="s">
        <v>21</v>
      </c>
      <c r="B15" s="16">
        <v>12.2966756130962</v>
      </c>
      <c r="C15" s="42">
        <v>0.58135301229124703</v>
      </c>
      <c r="D15" s="16">
        <v>12.911616501506099</v>
      </c>
      <c r="E15" s="42">
        <v>0.92748753542916296</v>
      </c>
      <c r="F15" s="16">
        <v>29.201029156161301</v>
      </c>
      <c r="G15" s="42">
        <v>1.3524139432392499</v>
      </c>
      <c r="H15" s="16">
        <v>26.9798961678582</v>
      </c>
      <c r="I15" s="42">
        <v>1.1094930500454301</v>
      </c>
      <c r="J15" s="16">
        <v>6.64491521063671</v>
      </c>
      <c r="K15" s="43">
        <v>0.66105130629576903</v>
      </c>
      <c r="M15" s="155"/>
      <c r="N15" s="28" t="s">
        <v>21</v>
      </c>
      <c r="O15" s="16" t="s">
        <v>30</v>
      </c>
      <c r="P15" s="42" t="s">
        <v>30</v>
      </c>
      <c r="Q15" s="16" t="s">
        <v>30</v>
      </c>
      <c r="R15" s="42" t="s">
        <v>30</v>
      </c>
      <c r="S15" s="16" t="s">
        <v>30</v>
      </c>
      <c r="T15" s="42" t="s">
        <v>30</v>
      </c>
      <c r="U15" s="16" t="s">
        <v>30</v>
      </c>
      <c r="V15" s="42" t="s">
        <v>30</v>
      </c>
      <c r="W15" s="16" t="s">
        <v>30</v>
      </c>
      <c r="X15" s="43" t="s">
        <v>30</v>
      </c>
      <c r="Z15" s="155"/>
      <c r="AA15" s="28" t="s">
        <v>21</v>
      </c>
      <c r="AB15" s="16" t="s">
        <v>30</v>
      </c>
      <c r="AC15" s="42" t="s">
        <v>30</v>
      </c>
      <c r="AD15" s="16" t="s">
        <v>30</v>
      </c>
      <c r="AE15" s="42" t="s">
        <v>30</v>
      </c>
      <c r="AF15" s="16" t="s">
        <v>30</v>
      </c>
      <c r="AG15" s="42" t="s">
        <v>30</v>
      </c>
      <c r="AH15" s="16" t="s">
        <v>30</v>
      </c>
      <c r="AI15" s="42" t="s">
        <v>30</v>
      </c>
      <c r="AJ15" s="16" t="s">
        <v>30</v>
      </c>
      <c r="AK15" s="43" t="s">
        <v>30</v>
      </c>
      <c r="AM15" s="155"/>
      <c r="AN15" s="28" t="s">
        <v>21</v>
      </c>
      <c r="AO15" s="16" t="s">
        <v>30</v>
      </c>
      <c r="AP15" s="42" t="s">
        <v>30</v>
      </c>
      <c r="AQ15" s="16" t="s">
        <v>30</v>
      </c>
      <c r="AR15" s="42" t="s">
        <v>30</v>
      </c>
      <c r="AS15" s="16" t="s">
        <v>30</v>
      </c>
      <c r="AT15" s="42" t="s">
        <v>30</v>
      </c>
      <c r="AU15" s="16" t="s">
        <v>30</v>
      </c>
      <c r="AV15" s="42" t="s">
        <v>30</v>
      </c>
      <c r="AW15" s="16" t="s">
        <v>30</v>
      </c>
      <c r="AX15" s="43" t="s">
        <v>30</v>
      </c>
      <c r="AZ15" s="44"/>
    </row>
    <row r="16" spans="1:52" x14ac:dyDescent="0.2">
      <c r="A16" s="15" t="s">
        <v>22</v>
      </c>
      <c r="B16" s="16">
        <v>5.6691859896567101</v>
      </c>
      <c r="C16" s="42">
        <v>0.28842705387158202</v>
      </c>
      <c r="D16" s="16">
        <v>13.5611901741305</v>
      </c>
      <c r="E16" s="42">
        <v>0.56601189101276905</v>
      </c>
      <c r="F16" s="16">
        <v>33.967869486110899</v>
      </c>
      <c r="G16" s="42">
        <v>0.83955593973366904</v>
      </c>
      <c r="H16" s="16">
        <v>34.403151761527504</v>
      </c>
      <c r="I16" s="42">
        <v>0.84657954288581805</v>
      </c>
      <c r="J16" s="16">
        <v>6.7858789573355498</v>
      </c>
      <c r="K16" s="43">
        <v>0.45776441825264103</v>
      </c>
      <c r="M16" s="155"/>
      <c r="N16" s="28" t="s">
        <v>22</v>
      </c>
      <c r="O16" s="16" t="s">
        <v>30</v>
      </c>
      <c r="P16" s="42" t="s">
        <v>30</v>
      </c>
      <c r="Q16" s="16" t="s">
        <v>30</v>
      </c>
      <c r="R16" s="42" t="s">
        <v>30</v>
      </c>
      <c r="S16" s="16" t="s">
        <v>30</v>
      </c>
      <c r="T16" s="42" t="s">
        <v>30</v>
      </c>
      <c r="U16" s="16" t="s">
        <v>30</v>
      </c>
      <c r="V16" s="42" t="s">
        <v>30</v>
      </c>
      <c r="W16" s="16" t="s">
        <v>30</v>
      </c>
      <c r="X16" s="43" t="s">
        <v>30</v>
      </c>
      <c r="Z16" s="155"/>
      <c r="AA16" s="28" t="s">
        <v>22</v>
      </c>
      <c r="AB16" s="16" t="s">
        <v>30</v>
      </c>
      <c r="AC16" s="42" t="s">
        <v>30</v>
      </c>
      <c r="AD16" s="16" t="s">
        <v>30</v>
      </c>
      <c r="AE16" s="42" t="s">
        <v>30</v>
      </c>
      <c r="AF16" s="16" t="s">
        <v>30</v>
      </c>
      <c r="AG16" s="42" t="s">
        <v>30</v>
      </c>
      <c r="AH16" s="16" t="s">
        <v>30</v>
      </c>
      <c r="AI16" s="42" t="s">
        <v>30</v>
      </c>
      <c r="AJ16" s="16" t="s">
        <v>30</v>
      </c>
      <c r="AK16" s="43" t="s">
        <v>30</v>
      </c>
      <c r="AM16" s="155"/>
      <c r="AN16" s="28" t="s">
        <v>22</v>
      </c>
      <c r="AO16" s="16">
        <v>25.942533806383501</v>
      </c>
      <c r="AP16" s="42">
        <v>1.1008361584442901</v>
      </c>
      <c r="AQ16" s="16">
        <v>17.809551235812101</v>
      </c>
      <c r="AR16" s="42">
        <v>1.5438671390735501</v>
      </c>
      <c r="AS16" s="16">
        <v>24.822859161632699</v>
      </c>
      <c r="AT16" s="42">
        <v>1.5299794536559601</v>
      </c>
      <c r="AU16" s="16">
        <v>14.902686907367199</v>
      </c>
      <c r="AV16" s="42">
        <v>1.30708585132129</v>
      </c>
      <c r="AW16" s="16">
        <v>2.6752167482240101</v>
      </c>
      <c r="AX16" s="43">
        <v>0.63096338437228106</v>
      </c>
      <c r="AZ16" s="44"/>
    </row>
    <row r="17" spans="1:52" x14ac:dyDescent="0.2">
      <c r="A17" s="15" t="s">
        <v>23</v>
      </c>
      <c r="B17" s="16">
        <v>11.7131812114798</v>
      </c>
      <c r="C17" s="42">
        <v>0.40137828938800002</v>
      </c>
      <c r="D17" s="16">
        <v>13.2585416433574</v>
      </c>
      <c r="E17" s="42">
        <v>0.60224150176329905</v>
      </c>
      <c r="F17" s="16">
        <v>30.2820635751049</v>
      </c>
      <c r="G17" s="42">
        <v>0.75691006990727705</v>
      </c>
      <c r="H17" s="16">
        <v>25.265086871857299</v>
      </c>
      <c r="I17" s="42">
        <v>0.59776008914287604</v>
      </c>
      <c r="J17" s="16">
        <v>4.7691737651395503</v>
      </c>
      <c r="K17" s="43">
        <v>0.47525698954347201</v>
      </c>
      <c r="M17" s="155"/>
      <c r="N17" s="28" t="s">
        <v>23</v>
      </c>
      <c r="O17" s="16">
        <v>19.518699432729399</v>
      </c>
      <c r="P17" s="42">
        <v>3.5335606081025199</v>
      </c>
      <c r="Q17" s="16">
        <v>10.4143228930717</v>
      </c>
      <c r="R17" s="42">
        <v>3.2726824702850998</v>
      </c>
      <c r="S17" s="16">
        <v>22.156587937363199</v>
      </c>
      <c r="T17" s="42">
        <v>3.8916431388505499</v>
      </c>
      <c r="U17" s="16">
        <v>22.6303550601531</v>
      </c>
      <c r="V17" s="42">
        <v>4.64702908207662</v>
      </c>
      <c r="W17" s="16">
        <v>5.3304359538516497</v>
      </c>
      <c r="X17" s="43">
        <v>2.5414941143298</v>
      </c>
      <c r="Z17" s="155"/>
      <c r="AA17" s="28" t="s">
        <v>23</v>
      </c>
      <c r="AB17" s="16">
        <v>22.353485780652299</v>
      </c>
      <c r="AC17" s="42">
        <v>1.46968023469136</v>
      </c>
      <c r="AD17" s="16">
        <v>18.543832322564398</v>
      </c>
      <c r="AE17" s="42">
        <v>1.59207676513654</v>
      </c>
      <c r="AF17" s="16">
        <v>23.5944139784059</v>
      </c>
      <c r="AG17" s="42">
        <v>1.95305460996743</v>
      </c>
      <c r="AH17" s="16">
        <v>10.9984657331074</v>
      </c>
      <c r="AI17" s="42">
        <v>1.5105648527534801</v>
      </c>
      <c r="AJ17" s="16">
        <v>1.4104501997694501</v>
      </c>
      <c r="AK17" s="43">
        <v>0.61334824736035898</v>
      </c>
      <c r="AM17" s="155"/>
      <c r="AN17" s="28" t="s">
        <v>23</v>
      </c>
      <c r="AO17" s="16" t="s">
        <v>30</v>
      </c>
      <c r="AP17" s="42" t="s">
        <v>30</v>
      </c>
      <c r="AQ17" s="16" t="s">
        <v>30</v>
      </c>
      <c r="AR17" s="42" t="s">
        <v>30</v>
      </c>
      <c r="AS17" s="16" t="s">
        <v>30</v>
      </c>
      <c r="AT17" s="42" t="s">
        <v>30</v>
      </c>
      <c r="AU17" s="16" t="s">
        <v>30</v>
      </c>
      <c r="AV17" s="42" t="s">
        <v>30</v>
      </c>
      <c r="AW17" s="16" t="s">
        <v>30</v>
      </c>
      <c r="AX17" s="43" t="s">
        <v>30</v>
      </c>
      <c r="AZ17" s="44"/>
    </row>
    <row r="18" spans="1:52" x14ac:dyDescent="0.2">
      <c r="A18" s="15" t="s">
        <v>24</v>
      </c>
      <c r="B18" s="16">
        <v>7.0056709674970001</v>
      </c>
      <c r="C18" s="42">
        <v>0.35405114616623101</v>
      </c>
      <c r="D18" s="16">
        <v>10.908208572691301</v>
      </c>
      <c r="E18" s="42">
        <v>0.51210601287687196</v>
      </c>
      <c r="F18" s="16">
        <v>29.396215119967</v>
      </c>
      <c r="G18" s="42">
        <v>0.85613915673569196</v>
      </c>
      <c r="H18" s="16">
        <v>34.237009129293199</v>
      </c>
      <c r="I18" s="42">
        <v>0.72567912195060003</v>
      </c>
      <c r="J18" s="16">
        <v>8.6221052055146998</v>
      </c>
      <c r="K18" s="43">
        <v>0.60963013707584301</v>
      </c>
      <c r="M18" s="155"/>
      <c r="N18" s="28" t="s">
        <v>24</v>
      </c>
      <c r="O18" s="16" t="s">
        <v>30</v>
      </c>
      <c r="P18" s="42" t="s">
        <v>30</v>
      </c>
      <c r="Q18" s="16" t="s">
        <v>30</v>
      </c>
      <c r="R18" s="42" t="s">
        <v>30</v>
      </c>
      <c r="S18" s="16" t="s">
        <v>30</v>
      </c>
      <c r="T18" s="42" t="s">
        <v>30</v>
      </c>
      <c r="U18" s="16" t="s">
        <v>30</v>
      </c>
      <c r="V18" s="42" t="s">
        <v>30</v>
      </c>
      <c r="W18" s="16" t="s">
        <v>30</v>
      </c>
      <c r="X18" s="43" t="s">
        <v>30</v>
      </c>
      <c r="Z18" s="155"/>
      <c r="AA18" s="28" t="s">
        <v>24</v>
      </c>
      <c r="AB18" s="16" t="s">
        <v>30</v>
      </c>
      <c r="AC18" s="42" t="s">
        <v>30</v>
      </c>
      <c r="AD18" s="16" t="s">
        <v>30</v>
      </c>
      <c r="AE18" s="42" t="s">
        <v>30</v>
      </c>
      <c r="AF18" s="16" t="s">
        <v>30</v>
      </c>
      <c r="AG18" s="42" t="s">
        <v>30</v>
      </c>
      <c r="AH18" s="16" t="s">
        <v>30</v>
      </c>
      <c r="AI18" s="42" t="s">
        <v>30</v>
      </c>
      <c r="AJ18" s="16" t="s">
        <v>30</v>
      </c>
      <c r="AK18" s="43" t="s">
        <v>30</v>
      </c>
      <c r="AM18" s="155"/>
      <c r="AN18" s="28" t="s">
        <v>24</v>
      </c>
      <c r="AO18" s="16" t="s">
        <v>30</v>
      </c>
      <c r="AP18" s="42" t="s">
        <v>30</v>
      </c>
      <c r="AQ18" s="16" t="s">
        <v>30</v>
      </c>
      <c r="AR18" s="42" t="s">
        <v>30</v>
      </c>
      <c r="AS18" s="16" t="s">
        <v>30</v>
      </c>
      <c r="AT18" s="42" t="s">
        <v>30</v>
      </c>
      <c r="AU18" s="16" t="s">
        <v>30</v>
      </c>
      <c r="AV18" s="42" t="s">
        <v>30</v>
      </c>
      <c r="AW18" s="16" t="s">
        <v>30</v>
      </c>
      <c r="AX18" s="43" t="s">
        <v>30</v>
      </c>
      <c r="AZ18" s="44"/>
    </row>
    <row r="19" spans="1:52" x14ac:dyDescent="0.2">
      <c r="A19" s="15" t="s">
        <v>25</v>
      </c>
      <c r="B19" s="16" t="s">
        <v>76</v>
      </c>
      <c r="C19" s="42" t="s">
        <v>76</v>
      </c>
      <c r="D19" s="16" t="s">
        <v>76</v>
      </c>
      <c r="E19" s="42" t="s">
        <v>76</v>
      </c>
      <c r="F19" s="16" t="s">
        <v>76</v>
      </c>
      <c r="G19" s="42" t="s">
        <v>76</v>
      </c>
      <c r="H19" s="16" t="s">
        <v>76</v>
      </c>
      <c r="I19" s="42" t="s">
        <v>76</v>
      </c>
      <c r="J19" s="16" t="s">
        <v>76</v>
      </c>
      <c r="K19" s="43" t="s">
        <v>76</v>
      </c>
      <c r="M19" s="155"/>
      <c r="N19" s="28" t="s">
        <v>25</v>
      </c>
      <c r="O19" s="16" t="s">
        <v>76</v>
      </c>
      <c r="P19" s="42" t="s">
        <v>76</v>
      </c>
      <c r="Q19" s="16" t="s">
        <v>76</v>
      </c>
      <c r="R19" s="42" t="s">
        <v>76</v>
      </c>
      <c r="S19" s="16" t="s">
        <v>76</v>
      </c>
      <c r="T19" s="42" t="s">
        <v>76</v>
      </c>
      <c r="U19" s="16" t="s">
        <v>76</v>
      </c>
      <c r="V19" s="42" t="s">
        <v>76</v>
      </c>
      <c r="W19" s="16" t="s">
        <v>76</v>
      </c>
      <c r="X19" s="43" t="s">
        <v>76</v>
      </c>
      <c r="Z19" s="155"/>
      <c r="AA19" s="28" t="s">
        <v>25</v>
      </c>
      <c r="AB19" s="16" t="s">
        <v>76</v>
      </c>
      <c r="AC19" s="42" t="s">
        <v>76</v>
      </c>
      <c r="AD19" s="16" t="s">
        <v>76</v>
      </c>
      <c r="AE19" s="42" t="s">
        <v>76</v>
      </c>
      <c r="AF19" s="16" t="s">
        <v>76</v>
      </c>
      <c r="AG19" s="42" t="s">
        <v>76</v>
      </c>
      <c r="AH19" s="16" t="s">
        <v>76</v>
      </c>
      <c r="AI19" s="42" t="s">
        <v>76</v>
      </c>
      <c r="AJ19" s="16" t="s">
        <v>76</v>
      </c>
      <c r="AK19" s="43" t="s">
        <v>76</v>
      </c>
      <c r="AM19" s="155"/>
      <c r="AN19" s="28" t="s">
        <v>25</v>
      </c>
      <c r="AO19" s="16" t="s">
        <v>76</v>
      </c>
      <c r="AP19" s="42" t="s">
        <v>76</v>
      </c>
      <c r="AQ19" s="16" t="s">
        <v>76</v>
      </c>
      <c r="AR19" s="42" t="s">
        <v>76</v>
      </c>
      <c r="AS19" s="16" t="s">
        <v>76</v>
      </c>
      <c r="AT19" s="42" t="s">
        <v>76</v>
      </c>
      <c r="AU19" s="16" t="s">
        <v>76</v>
      </c>
      <c r="AV19" s="42" t="s">
        <v>76</v>
      </c>
      <c r="AW19" s="16" t="s">
        <v>76</v>
      </c>
      <c r="AX19" s="43" t="s">
        <v>76</v>
      </c>
      <c r="AZ19" s="44"/>
    </row>
    <row r="20" spans="1:52" x14ac:dyDescent="0.2">
      <c r="A20" s="15" t="s">
        <v>26</v>
      </c>
      <c r="B20" s="16">
        <v>10.058332392863001</v>
      </c>
      <c r="C20" s="42">
        <v>0.57859392797075604</v>
      </c>
      <c r="D20" s="16">
        <v>12.917062684420401</v>
      </c>
      <c r="E20" s="42">
        <v>0.76232857346799299</v>
      </c>
      <c r="F20" s="16">
        <v>31.281945503866702</v>
      </c>
      <c r="G20" s="42">
        <v>0.85751038508785904</v>
      </c>
      <c r="H20" s="16">
        <v>32.349318828460802</v>
      </c>
      <c r="I20" s="42">
        <v>1.0219227798569801</v>
      </c>
      <c r="J20" s="16">
        <v>7.8426604214247204</v>
      </c>
      <c r="K20" s="43">
        <v>0.65540310344480401</v>
      </c>
      <c r="M20" s="155"/>
      <c r="N20" s="28" t="s">
        <v>26</v>
      </c>
      <c r="O20" s="16" t="s">
        <v>30</v>
      </c>
      <c r="P20" s="42" t="s">
        <v>30</v>
      </c>
      <c r="Q20" s="16" t="s">
        <v>30</v>
      </c>
      <c r="R20" s="42" t="s">
        <v>30</v>
      </c>
      <c r="S20" s="16" t="s">
        <v>30</v>
      </c>
      <c r="T20" s="42" t="s">
        <v>30</v>
      </c>
      <c r="U20" s="16" t="s">
        <v>30</v>
      </c>
      <c r="V20" s="42" t="s">
        <v>30</v>
      </c>
      <c r="W20" s="16" t="s">
        <v>30</v>
      </c>
      <c r="X20" s="43" t="s">
        <v>30</v>
      </c>
      <c r="Z20" s="155"/>
      <c r="AA20" s="28" t="s">
        <v>26</v>
      </c>
      <c r="AB20" s="16">
        <v>19.2727577746255</v>
      </c>
      <c r="AC20" s="42">
        <v>3.7288969673732</v>
      </c>
      <c r="AD20" s="16">
        <v>17.631354425794299</v>
      </c>
      <c r="AE20" s="42">
        <v>4.0916438361120004</v>
      </c>
      <c r="AF20" s="16">
        <v>28.8814897384575</v>
      </c>
      <c r="AG20" s="42">
        <v>5.0674752548623498</v>
      </c>
      <c r="AH20" s="16">
        <v>23.420633627402101</v>
      </c>
      <c r="AI20" s="42">
        <v>4.1820186918435098</v>
      </c>
      <c r="AJ20" s="16">
        <v>2.8100646449537798</v>
      </c>
      <c r="AK20" s="43">
        <v>1.5399813720180699</v>
      </c>
      <c r="AM20" s="155"/>
      <c r="AN20" s="28" t="s">
        <v>26</v>
      </c>
      <c r="AO20" s="16">
        <v>23.509652318832899</v>
      </c>
      <c r="AP20" s="42">
        <v>2.5391635461527402</v>
      </c>
      <c r="AQ20" s="16">
        <v>26.397582552197999</v>
      </c>
      <c r="AR20" s="42">
        <v>2.9646216151452101</v>
      </c>
      <c r="AS20" s="16">
        <v>26.304526398674899</v>
      </c>
      <c r="AT20" s="42">
        <v>2.6618332049881199</v>
      </c>
      <c r="AU20" s="16">
        <v>11.3076790489964</v>
      </c>
      <c r="AV20" s="42">
        <v>1.9285309281060099</v>
      </c>
      <c r="AW20" s="16">
        <v>1.28208291225996</v>
      </c>
      <c r="AX20" s="43">
        <v>0.61430603726839295</v>
      </c>
      <c r="AZ20" s="44"/>
    </row>
    <row r="21" spans="1:52" x14ac:dyDescent="0.2">
      <c r="A21" s="15" t="s">
        <v>27</v>
      </c>
      <c r="B21" s="16">
        <v>15.049951183538299</v>
      </c>
      <c r="C21" s="42">
        <v>0.55863672330915404</v>
      </c>
      <c r="D21" s="16">
        <v>12.855521898279401</v>
      </c>
      <c r="E21" s="42">
        <v>0.81018335563867105</v>
      </c>
      <c r="F21" s="16">
        <v>29.719174763609502</v>
      </c>
      <c r="G21" s="42">
        <v>1.0568886652832301</v>
      </c>
      <c r="H21" s="16">
        <v>21.900072988331601</v>
      </c>
      <c r="I21" s="42">
        <v>0.880210514713341</v>
      </c>
      <c r="J21" s="16">
        <v>3.14161406960437</v>
      </c>
      <c r="K21" s="43">
        <v>0.33990181970420202</v>
      </c>
      <c r="M21" s="155"/>
      <c r="N21" s="28" t="s">
        <v>27</v>
      </c>
      <c r="O21" s="16" t="s">
        <v>30</v>
      </c>
      <c r="P21" s="42" t="s">
        <v>30</v>
      </c>
      <c r="Q21" s="16" t="s">
        <v>30</v>
      </c>
      <c r="R21" s="42" t="s">
        <v>30</v>
      </c>
      <c r="S21" s="16" t="s">
        <v>30</v>
      </c>
      <c r="T21" s="42" t="s">
        <v>30</v>
      </c>
      <c r="U21" s="16" t="s">
        <v>30</v>
      </c>
      <c r="V21" s="42" t="s">
        <v>30</v>
      </c>
      <c r="W21" s="16" t="s">
        <v>30</v>
      </c>
      <c r="X21" s="43" t="s">
        <v>30</v>
      </c>
      <c r="Z21" s="155"/>
      <c r="AA21" s="28" t="s">
        <v>27</v>
      </c>
      <c r="AB21" s="16">
        <v>7.8893242000866799</v>
      </c>
      <c r="AC21" s="42">
        <v>1.21496791015465</v>
      </c>
      <c r="AD21" s="16">
        <v>12.4015352606436</v>
      </c>
      <c r="AE21" s="42">
        <v>1.7305757935613699</v>
      </c>
      <c r="AF21" s="16">
        <v>32.410750891165101</v>
      </c>
      <c r="AG21" s="42">
        <v>2.6448538514776798</v>
      </c>
      <c r="AH21" s="16">
        <v>28.973166389448799</v>
      </c>
      <c r="AI21" s="42">
        <v>2.7403645951565601</v>
      </c>
      <c r="AJ21" s="16">
        <v>3.8178795026014898</v>
      </c>
      <c r="AK21" s="43">
        <v>1.0026030911725701</v>
      </c>
      <c r="AM21" s="155"/>
      <c r="AN21" s="28" t="s">
        <v>27</v>
      </c>
      <c r="AO21" s="16">
        <v>20.319800128329099</v>
      </c>
      <c r="AP21" s="42">
        <v>2.0395040414530401</v>
      </c>
      <c r="AQ21" s="16">
        <v>11.1101725144204</v>
      </c>
      <c r="AR21" s="42">
        <v>2.0460307387348902</v>
      </c>
      <c r="AS21" s="16">
        <v>26.7749113329828</v>
      </c>
      <c r="AT21" s="42">
        <v>2.7653603932867301</v>
      </c>
      <c r="AU21" s="16">
        <v>17.690842190359302</v>
      </c>
      <c r="AV21" s="42">
        <v>2.2842245997738599</v>
      </c>
      <c r="AW21" s="16">
        <v>2.5658640514423001</v>
      </c>
      <c r="AX21" s="43">
        <v>0.93708343960601803</v>
      </c>
      <c r="AZ21" s="44"/>
    </row>
    <row r="22" spans="1:52" x14ac:dyDescent="0.2">
      <c r="A22" s="15" t="s">
        <v>28</v>
      </c>
      <c r="B22" s="16" t="s">
        <v>76</v>
      </c>
      <c r="C22" s="42" t="s">
        <v>76</v>
      </c>
      <c r="D22" s="16" t="s">
        <v>76</v>
      </c>
      <c r="E22" s="42" t="s">
        <v>76</v>
      </c>
      <c r="F22" s="16" t="s">
        <v>76</v>
      </c>
      <c r="G22" s="42" t="s">
        <v>76</v>
      </c>
      <c r="H22" s="16" t="s">
        <v>76</v>
      </c>
      <c r="I22" s="42" t="s">
        <v>76</v>
      </c>
      <c r="J22" s="16" t="s">
        <v>76</v>
      </c>
      <c r="K22" s="43" t="s">
        <v>76</v>
      </c>
      <c r="M22" s="155"/>
      <c r="N22" s="28" t="s">
        <v>28</v>
      </c>
      <c r="O22" s="16" t="s">
        <v>76</v>
      </c>
      <c r="P22" s="42" t="s">
        <v>76</v>
      </c>
      <c r="Q22" s="16" t="s">
        <v>76</v>
      </c>
      <c r="R22" s="42" t="s">
        <v>76</v>
      </c>
      <c r="S22" s="16" t="s">
        <v>76</v>
      </c>
      <c r="T22" s="42" t="s">
        <v>76</v>
      </c>
      <c r="U22" s="16" t="s">
        <v>76</v>
      </c>
      <c r="V22" s="42" t="s">
        <v>76</v>
      </c>
      <c r="W22" s="16" t="s">
        <v>76</v>
      </c>
      <c r="X22" s="43" t="s">
        <v>76</v>
      </c>
      <c r="Z22" s="155"/>
      <c r="AA22" s="28" t="s">
        <v>28</v>
      </c>
      <c r="AB22" s="16" t="s">
        <v>76</v>
      </c>
      <c r="AC22" s="42" t="s">
        <v>76</v>
      </c>
      <c r="AD22" s="16" t="s">
        <v>76</v>
      </c>
      <c r="AE22" s="42" t="s">
        <v>76</v>
      </c>
      <c r="AF22" s="16" t="s">
        <v>76</v>
      </c>
      <c r="AG22" s="42" t="s">
        <v>76</v>
      </c>
      <c r="AH22" s="16" t="s">
        <v>76</v>
      </c>
      <c r="AI22" s="42" t="s">
        <v>76</v>
      </c>
      <c r="AJ22" s="16" t="s">
        <v>76</v>
      </c>
      <c r="AK22" s="43" t="s">
        <v>76</v>
      </c>
      <c r="AM22" s="155"/>
      <c r="AN22" s="28" t="s">
        <v>28</v>
      </c>
      <c r="AO22" s="16" t="s">
        <v>76</v>
      </c>
      <c r="AP22" s="42" t="s">
        <v>76</v>
      </c>
      <c r="AQ22" s="16" t="s">
        <v>76</v>
      </c>
      <c r="AR22" s="42" t="s">
        <v>76</v>
      </c>
      <c r="AS22" s="16" t="s">
        <v>76</v>
      </c>
      <c r="AT22" s="42" t="s">
        <v>76</v>
      </c>
      <c r="AU22" s="16" t="s">
        <v>76</v>
      </c>
      <c r="AV22" s="42" t="s">
        <v>76</v>
      </c>
      <c r="AW22" s="16" t="s">
        <v>76</v>
      </c>
      <c r="AX22" s="43" t="s">
        <v>76</v>
      </c>
      <c r="AZ22" s="44"/>
    </row>
    <row r="23" spans="1:52" x14ac:dyDescent="0.2">
      <c r="A23" s="15" t="s">
        <v>29</v>
      </c>
      <c r="B23" s="16">
        <v>21.2703526067517</v>
      </c>
      <c r="C23" s="42">
        <v>0.69781081437674997</v>
      </c>
      <c r="D23" s="16">
        <v>7.6593873921979201</v>
      </c>
      <c r="E23" s="42">
        <v>0.62299360503721501</v>
      </c>
      <c r="F23" s="16">
        <v>19.971135350480001</v>
      </c>
      <c r="G23" s="42">
        <v>0.79338184436084802</v>
      </c>
      <c r="H23" s="16">
        <v>26.6528343171267</v>
      </c>
      <c r="I23" s="42">
        <v>0.76467928726808698</v>
      </c>
      <c r="J23" s="16">
        <v>8.2908516269716497</v>
      </c>
      <c r="K23" s="43">
        <v>0.48570503781910002</v>
      </c>
      <c r="M23" s="155"/>
      <c r="N23" s="28" t="s">
        <v>29</v>
      </c>
      <c r="O23" s="16" t="s">
        <v>30</v>
      </c>
      <c r="P23" s="42" t="s">
        <v>30</v>
      </c>
      <c r="Q23" s="16" t="s">
        <v>30</v>
      </c>
      <c r="R23" s="42" t="s">
        <v>30</v>
      </c>
      <c r="S23" s="16" t="s">
        <v>30</v>
      </c>
      <c r="T23" s="42" t="s">
        <v>30</v>
      </c>
      <c r="U23" s="16" t="s">
        <v>30</v>
      </c>
      <c r="V23" s="42" t="s">
        <v>30</v>
      </c>
      <c r="W23" s="16" t="s">
        <v>30</v>
      </c>
      <c r="X23" s="43" t="s">
        <v>30</v>
      </c>
      <c r="Z23" s="155"/>
      <c r="AA23" s="28" t="s">
        <v>29</v>
      </c>
      <c r="AB23" s="16" t="s">
        <v>30</v>
      </c>
      <c r="AC23" s="42" t="s">
        <v>30</v>
      </c>
      <c r="AD23" s="16" t="s">
        <v>30</v>
      </c>
      <c r="AE23" s="42" t="s">
        <v>30</v>
      </c>
      <c r="AF23" s="16" t="s">
        <v>30</v>
      </c>
      <c r="AG23" s="42" t="s">
        <v>30</v>
      </c>
      <c r="AH23" s="16" t="s">
        <v>30</v>
      </c>
      <c r="AI23" s="42" t="s">
        <v>30</v>
      </c>
      <c r="AJ23" s="16" t="s">
        <v>30</v>
      </c>
      <c r="AK23" s="43" t="s">
        <v>30</v>
      </c>
      <c r="AM23" s="155"/>
      <c r="AN23" s="28" t="s">
        <v>29</v>
      </c>
      <c r="AO23" s="16" t="s">
        <v>30</v>
      </c>
      <c r="AP23" s="42" t="s">
        <v>30</v>
      </c>
      <c r="AQ23" s="16" t="s">
        <v>30</v>
      </c>
      <c r="AR23" s="42" t="s">
        <v>30</v>
      </c>
      <c r="AS23" s="16" t="s">
        <v>30</v>
      </c>
      <c r="AT23" s="42" t="s">
        <v>30</v>
      </c>
      <c r="AU23" s="16" t="s">
        <v>30</v>
      </c>
      <c r="AV23" s="42" t="s">
        <v>30</v>
      </c>
      <c r="AW23" s="16" t="s">
        <v>30</v>
      </c>
      <c r="AX23" s="43" t="s">
        <v>30</v>
      </c>
      <c r="AZ23" s="44"/>
    </row>
    <row r="24" spans="1:52" x14ac:dyDescent="0.2">
      <c r="A24" s="15" t="s">
        <v>31</v>
      </c>
      <c r="B24" s="16">
        <v>24.3404376119401</v>
      </c>
      <c r="C24" s="42">
        <v>0.546286052368405</v>
      </c>
      <c r="D24" s="16">
        <v>9.5338509326858105</v>
      </c>
      <c r="E24" s="42">
        <v>0.48409579339646203</v>
      </c>
      <c r="F24" s="16">
        <v>29.943618204588901</v>
      </c>
      <c r="G24" s="42">
        <v>0.924501225671163</v>
      </c>
      <c r="H24" s="16">
        <v>27.321654600234499</v>
      </c>
      <c r="I24" s="42">
        <v>0.79478459113184596</v>
      </c>
      <c r="J24" s="16">
        <v>3.6413071916153998</v>
      </c>
      <c r="K24" s="43">
        <v>0.34741852544018598</v>
      </c>
      <c r="M24" s="155"/>
      <c r="N24" s="28" t="s">
        <v>31</v>
      </c>
      <c r="O24" s="16" t="s">
        <v>30</v>
      </c>
      <c r="P24" s="42" t="s">
        <v>30</v>
      </c>
      <c r="Q24" s="16" t="s">
        <v>30</v>
      </c>
      <c r="R24" s="42" t="s">
        <v>30</v>
      </c>
      <c r="S24" s="16" t="s">
        <v>30</v>
      </c>
      <c r="T24" s="42" t="s">
        <v>30</v>
      </c>
      <c r="U24" s="16" t="s">
        <v>30</v>
      </c>
      <c r="V24" s="42" t="s">
        <v>30</v>
      </c>
      <c r="W24" s="16" t="s">
        <v>30</v>
      </c>
      <c r="X24" s="43" t="s">
        <v>30</v>
      </c>
      <c r="Z24" s="155"/>
      <c r="AA24" s="28" t="s">
        <v>31</v>
      </c>
      <c r="AB24" s="16" t="s">
        <v>30</v>
      </c>
      <c r="AC24" s="42" t="s">
        <v>30</v>
      </c>
      <c r="AD24" s="16" t="s">
        <v>30</v>
      </c>
      <c r="AE24" s="42" t="s">
        <v>30</v>
      </c>
      <c r="AF24" s="16" t="s">
        <v>30</v>
      </c>
      <c r="AG24" s="42" t="s">
        <v>30</v>
      </c>
      <c r="AH24" s="16" t="s">
        <v>30</v>
      </c>
      <c r="AI24" s="42" t="s">
        <v>30</v>
      </c>
      <c r="AJ24" s="16" t="s">
        <v>30</v>
      </c>
      <c r="AK24" s="43" t="s">
        <v>30</v>
      </c>
      <c r="AM24" s="155"/>
      <c r="AN24" s="28" t="s">
        <v>31</v>
      </c>
      <c r="AO24" s="16" t="s">
        <v>30</v>
      </c>
      <c r="AP24" s="42" t="s">
        <v>30</v>
      </c>
      <c r="AQ24" s="16" t="s">
        <v>30</v>
      </c>
      <c r="AR24" s="42" t="s">
        <v>30</v>
      </c>
      <c r="AS24" s="16" t="s">
        <v>30</v>
      </c>
      <c r="AT24" s="42" t="s">
        <v>30</v>
      </c>
      <c r="AU24" s="16" t="s">
        <v>30</v>
      </c>
      <c r="AV24" s="42" t="s">
        <v>30</v>
      </c>
      <c r="AW24" s="16" t="s">
        <v>30</v>
      </c>
      <c r="AX24" s="43" t="s">
        <v>30</v>
      </c>
      <c r="AZ24" s="44"/>
    </row>
    <row r="25" spans="1:52" x14ac:dyDescent="0.2">
      <c r="A25" s="15" t="s">
        <v>32</v>
      </c>
      <c r="B25" s="16">
        <v>4.8878896119981698</v>
      </c>
      <c r="C25" s="42">
        <v>0.29086990950649599</v>
      </c>
      <c r="D25" s="16">
        <v>11.6266586023703</v>
      </c>
      <c r="E25" s="42">
        <v>0.53678792586256996</v>
      </c>
      <c r="F25" s="16">
        <v>34.1704405978941</v>
      </c>
      <c r="G25" s="42">
        <v>0.80631275095247601</v>
      </c>
      <c r="H25" s="16">
        <v>37.531564525940503</v>
      </c>
      <c r="I25" s="42">
        <v>0.824682073252331</v>
      </c>
      <c r="J25" s="16">
        <v>8.0419518018292901</v>
      </c>
      <c r="K25" s="43">
        <v>0.47098430679991299</v>
      </c>
      <c r="M25" s="155"/>
      <c r="N25" s="28" t="s">
        <v>32</v>
      </c>
      <c r="O25" s="16" t="s">
        <v>30</v>
      </c>
      <c r="P25" s="42" t="s">
        <v>30</v>
      </c>
      <c r="Q25" s="16" t="s">
        <v>30</v>
      </c>
      <c r="R25" s="42" t="s">
        <v>30</v>
      </c>
      <c r="S25" s="16" t="s">
        <v>30</v>
      </c>
      <c r="T25" s="42" t="s">
        <v>30</v>
      </c>
      <c r="U25" s="16" t="s">
        <v>30</v>
      </c>
      <c r="V25" s="42" t="s">
        <v>30</v>
      </c>
      <c r="W25" s="16" t="s">
        <v>30</v>
      </c>
      <c r="X25" s="43" t="s">
        <v>30</v>
      </c>
      <c r="Z25" s="155"/>
      <c r="AA25" s="28" t="s">
        <v>32</v>
      </c>
      <c r="AB25" s="16" t="s">
        <v>30</v>
      </c>
      <c r="AC25" s="42" t="s">
        <v>30</v>
      </c>
      <c r="AD25" s="16" t="s">
        <v>30</v>
      </c>
      <c r="AE25" s="42" t="s">
        <v>30</v>
      </c>
      <c r="AF25" s="16" t="s">
        <v>30</v>
      </c>
      <c r="AG25" s="42" t="s">
        <v>30</v>
      </c>
      <c r="AH25" s="16" t="s">
        <v>30</v>
      </c>
      <c r="AI25" s="42" t="s">
        <v>30</v>
      </c>
      <c r="AJ25" s="16" t="s">
        <v>30</v>
      </c>
      <c r="AK25" s="43" t="s">
        <v>30</v>
      </c>
      <c r="AM25" s="155"/>
      <c r="AN25" s="28" t="s">
        <v>32</v>
      </c>
      <c r="AO25" s="16">
        <v>22.936276165041999</v>
      </c>
      <c r="AP25" s="42">
        <v>2.4571613939383901</v>
      </c>
      <c r="AQ25" s="16">
        <v>22.283222979146501</v>
      </c>
      <c r="AR25" s="42">
        <v>2.7285367316035098</v>
      </c>
      <c r="AS25" s="16">
        <v>25.8223273282746</v>
      </c>
      <c r="AT25" s="42">
        <v>2.5998606515781701</v>
      </c>
      <c r="AU25" s="16">
        <v>14.5147450470352</v>
      </c>
      <c r="AV25" s="42">
        <v>2.2726687128984699</v>
      </c>
      <c r="AW25" s="16">
        <v>2.2014318443104801</v>
      </c>
      <c r="AX25" s="43">
        <v>0.86868830906182104</v>
      </c>
      <c r="AZ25" s="44"/>
    </row>
    <row r="26" spans="1:52" x14ac:dyDescent="0.2">
      <c r="A26" s="15" t="s">
        <v>33</v>
      </c>
      <c r="B26" s="16">
        <v>4.6283004517049298</v>
      </c>
      <c r="C26" s="42">
        <v>0.28441458637705203</v>
      </c>
      <c r="D26" s="16">
        <v>10.494593214025199</v>
      </c>
      <c r="E26" s="42">
        <v>0.645052469698989</v>
      </c>
      <c r="F26" s="16">
        <v>33.436901301321903</v>
      </c>
      <c r="G26" s="42">
        <v>0.89001867825029601</v>
      </c>
      <c r="H26" s="16">
        <v>38.272340681554198</v>
      </c>
      <c r="I26" s="42">
        <v>0.94721968621918595</v>
      </c>
      <c r="J26" s="16">
        <v>6.6087115389474098</v>
      </c>
      <c r="K26" s="43">
        <v>0.42765508814527298</v>
      </c>
      <c r="M26" s="155"/>
      <c r="N26" s="28" t="s">
        <v>33</v>
      </c>
      <c r="O26" s="16" t="s">
        <v>30</v>
      </c>
      <c r="P26" s="42" t="s">
        <v>30</v>
      </c>
      <c r="Q26" s="16" t="s">
        <v>30</v>
      </c>
      <c r="R26" s="42" t="s">
        <v>30</v>
      </c>
      <c r="S26" s="16" t="s">
        <v>30</v>
      </c>
      <c r="T26" s="42" t="s">
        <v>30</v>
      </c>
      <c r="U26" s="16" t="s">
        <v>30</v>
      </c>
      <c r="V26" s="42" t="s">
        <v>30</v>
      </c>
      <c r="W26" s="16" t="s">
        <v>30</v>
      </c>
      <c r="X26" s="43" t="s">
        <v>30</v>
      </c>
      <c r="Z26" s="155"/>
      <c r="AA26" s="28" t="s">
        <v>33</v>
      </c>
      <c r="AB26" s="16" t="s">
        <v>30</v>
      </c>
      <c r="AC26" s="42" t="s">
        <v>30</v>
      </c>
      <c r="AD26" s="16" t="s">
        <v>30</v>
      </c>
      <c r="AE26" s="42" t="s">
        <v>30</v>
      </c>
      <c r="AF26" s="16" t="s">
        <v>30</v>
      </c>
      <c r="AG26" s="42" t="s">
        <v>30</v>
      </c>
      <c r="AH26" s="16" t="s">
        <v>30</v>
      </c>
      <c r="AI26" s="42" t="s">
        <v>30</v>
      </c>
      <c r="AJ26" s="16" t="s">
        <v>30</v>
      </c>
      <c r="AK26" s="43" t="s">
        <v>30</v>
      </c>
      <c r="AM26" s="155"/>
      <c r="AN26" s="28" t="s">
        <v>33</v>
      </c>
      <c r="AO26" s="16">
        <v>23.155883237589499</v>
      </c>
      <c r="AP26" s="42">
        <v>1.7318679077297701</v>
      </c>
      <c r="AQ26" s="16">
        <v>19.7200097452676</v>
      </c>
      <c r="AR26" s="42">
        <v>2.2385248815558398</v>
      </c>
      <c r="AS26" s="16">
        <v>26.515056233572899</v>
      </c>
      <c r="AT26" s="42">
        <v>2.5074011919686199</v>
      </c>
      <c r="AU26" s="16">
        <v>18.159587732590801</v>
      </c>
      <c r="AV26" s="42">
        <v>1.8693105375369199</v>
      </c>
      <c r="AW26" s="16">
        <v>3.8165733974812301</v>
      </c>
      <c r="AX26" s="43">
        <v>0.93836521522943095</v>
      </c>
      <c r="AZ26" s="44"/>
    </row>
    <row r="27" spans="1:52" x14ac:dyDescent="0.2">
      <c r="A27" s="15" t="s">
        <v>34</v>
      </c>
      <c r="B27" s="16">
        <v>26.040135530220699</v>
      </c>
      <c r="C27" s="42">
        <v>0.55229427353620597</v>
      </c>
      <c r="D27" s="16">
        <v>12.042937845699599</v>
      </c>
      <c r="E27" s="42">
        <v>0.63785506438561501</v>
      </c>
      <c r="F27" s="16">
        <v>18.9517049523045</v>
      </c>
      <c r="G27" s="42">
        <v>0.73011906629586298</v>
      </c>
      <c r="H27" s="16">
        <v>15.4247729480744</v>
      </c>
      <c r="I27" s="42">
        <v>0.67404705015467503</v>
      </c>
      <c r="J27" s="16">
        <v>3.8687723217471199</v>
      </c>
      <c r="K27" s="43">
        <v>0.333531014469447</v>
      </c>
      <c r="M27" s="155"/>
      <c r="N27" s="28" t="s">
        <v>34</v>
      </c>
      <c r="O27" s="16" t="s">
        <v>30</v>
      </c>
      <c r="P27" s="42" t="s">
        <v>30</v>
      </c>
      <c r="Q27" s="16" t="s">
        <v>30</v>
      </c>
      <c r="R27" s="42" t="s">
        <v>30</v>
      </c>
      <c r="S27" s="16" t="s">
        <v>30</v>
      </c>
      <c r="T27" s="42" t="s">
        <v>30</v>
      </c>
      <c r="U27" s="16" t="s">
        <v>30</v>
      </c>
      <c r="V27" s="42" t="s">
        <v>30</v>
      </c>
      <c r="W27" s="16" t="s">
        <v>30</v>
      </c>
      <c r="X27" s="43" t="s">
        <v>30</v>
      </c>
      <c r="Z27" s="155"/>
      <c r="AA27" s="28" t="s">
        <v>34</v>
      </c>
      <c r="AB27" s="16" t="s">
        <v>30</v>
      </c>
      <c r="AC27" s="42" t="s">
        <v>30</v>
      </c>
      <c r="AD27" s="16" t="s">
        <v>30</v>
      </c>
      <c r="AE27" s="42" t="s">
        <v>30</v>
      </c>
      <c r="AF27" s="16" t="s">
        <v>30</v>
      </c>
      <c r="AG27" s="42" t="s">
        <v>30</v>
      </c>
      <c r="AH27" s="16" t="s">
        <v>30</v>
      </c>
      <c r="AI27" s="42" t="s">
        <v>30</v>
      </c>
      <c r="AJ27" s="16" t="s">
        <v>30</v>
      </c>
      <c r="AK27" s="43" t="s">
        <v>30</v>
      </c>
      <c r="AM27" s="155"/>
      <c r="AN27" s="28" t="s">
        <v>34</v>
      </c>
      <c r="AO27" s="16" t="s">
        <v>30</v>
      </c>
      <c r="AP27" s="42" t="s">
        <v>30</v>
      </c>
      <c r="AQ27" s="16" t="s">
        <v>30</v>
      </c>
      <c r="AR27" s="42" t="s">
        <v>30</v>
      </c>
      <c r="AS27" s="16" t="s">
        <v>30</v>
      </c>
      <c r="AT27" s="42" t="s">
        <v>30</v>
      </c>
      <c r="AU27" s="16" t="s">
        <v>30</v>
      </c>
      <c r="AV27" s="42" t="s">
        <v>30</v>
      </c>
      <c r="AW27" s="16" t="s">
        <v>30</v>
      </c>
      <c r="AX27" s="43" t="s">
        <v>30</v>
      </c>
      <c r="AZ27" s="44"/>
    </row>
    <row r="28" spans="1:52" x14ac:dyDescent="0.2">
      <c r="A28" s="15" t="s">
        <v>35</v>
      </c>
      <c r="B28" s="16">
        <v>22.8759482157481</v>
      </c>
      <c r="C28" s="42">
        <v>0.64809066638643598</v>
      </c>
      <c r="D28" s="16">
        <v>9.1070022431316993</v>
      </c>
      <c r="E28" s="42">
        <v>0.53123476384550306</v>
      </c>
      <c r="F28" s="16">
        <v>29.2669714550862</v>
      </c>
      <c r="G28" s="42">
        <v>0.96826347244267796</v>
      </c>
      <c r="H28" s="16">
        <v>23.781036952060699</v>
      </c>
      <c r="I28" s="42">
        <v>0.79606379224101198</v>
      </c>
      <c r="J28" s="16">
        <v>3.0362733207764299</v>
      </c>
      <c r="K28" s="43">
        <v>0.30788494835096097</v>
      </c>
      <c r="M28" s="155"/>
      <c r="N28" s="28" t="s">
        <v>35</v>
      </c>
      <c r="O28" s="16">
        <v>38.0106035617533</v>
      </c>
      <c r="P28" s="42">
        <v>3.3374967806554499</v>
      </c>
      <c r="Q28" s="16">
        <v>7.6060388270882404</v>
      </c>
      <c r="R28" s="42">
        <v>2.1980189213941599</v>
      </c>
      <c r="S28" s="16">
        <v>25.758788863045201</v>
      </c>
      <c r="T28" s="42">
        <v>3.7326905742500398</v>
      </c>
      <c r="U28" s="16">
        <v>11.2613146452032</v>
      </c>
      <c r="V28" s="42">
        <v>2.8177914889334699</v>
      </c>
      <c r="W28" s="16">
        <v>0</v>
      </c>
      <c r="X28" s="43">
        <v>0</v>
      </c>
      <c r="Z28" s="155"/>
      <c r="AA28" s="28" t="s">
        <v>35</v>
      </c>
      <c r="AB28" s="16" t="s">
        <v>30</v>
      </c>
      <c r="AC28" s="42" t="s">
        <v>30</v>
      </c>
      <c r="AD28" s="16" t="s">
        <v>30</v>
      </c>
      <c r="AE28" s="42" t="s">
        <v>30</v>
      </c>
      <c r="AF28" s="16" t="s">
        <v>30</v>
      </c>
      <c r="AG28" s="42" t="s">
        <v>30</v>
      </c>
      <c r="AH28" s="16" t="s">
        <v>30</v>
      </c>
      <c r="AI28" s="42" t="s">
        <v>30</v>
      </c>
      <c r="AJ28" s="16" t="s">
        <v>30</v>
      </c>
      <c r="AK28" s="43" t="s">
        <v>30</v>
      </c>
      <c r="AM28" s="155"/>
      <c r="AN28" s="28" t="s">
        <v>35</v>
      </c>
      <c r="AO28" s="16" t="s">
        <v>30</v>
      </c>
      <c r="AP28" s="42" t="s">
        <v>30</v>
      </c>
      <c r="AQ28" s="16" t="s">
        <v>30</v>
      </c>
      <c r="AR28" s="42" t="s">
        <v>30</v>
      </c>
      <c r="AS28" s="16" t="s">
        <v>30</v>
      </c>
      <c r="AT28" s="42" t="s">
        <v>30</v>
      </c>
      <c r="AU28" s="16" t="s">
        <v>30</v>
      </c>
      <c r="AV28" s="42" t="s">
        <v>30</v>
      </c>
      <c r="AW28" s="16" t="s">
        <v>30</v>
      </c>
      <c r="AX28" s="43" t="s">
        <v>30</v>
      </c>
      <c r="AZ28" s="44"/>
    </row>
    <row r="29" spans="1:52" x14ac:dyDescent="0.2">
      <c r="A29" s="15" t="s">
        <v>36</v>
      </c>
      <c r="B29" s="16" t="s">
        <v>76</v>
      </c>
      <c r="C29" s="42" t="s">
        <v>76</v>
      </c>
      <c r="D29" s="16" t="s">
        <v>76</v>
      </c>
      <c r="E29" s="42" t="s">
        <v>76</v>
      </c>
      <c r="F29" s="16" t="s">
        <v>76</v>
      </c>
      <c r="G29" s="42" t="s">
        <v>76</v>
      </c>
      <c r="H29" s="16" t="s">
        <v>76</v>
      </c>
      <c r="I29" s="42" t="s">
        <v>76</v>
      </c>
      <c r="J29" s="16" t="s">
        <v>76</v>
      </c>
      <c r="K29" s="43" t="s">
        <v>76</v>
      </c>
      <c r="M29" s="155"/>
      <c r="N29" s="28" t="s">
        <v>36</v>
      </c>
      <c r="O29" s="16" t="s">
        <v>76</v>
      </c>
      <c r="P29" s="42" t="s">
        <v>76</v>
      </c>
      <c r="Q29" s="16" t="s">
        <v>76</v>
      </c>
      <c r="R29" s="42" t="s">
        <v>76</v>
      </c>
      <c r="S29" s="16" t="s">
        <v>76</v>
      </c>
      <c r="T29" s="42" t="s">
        <v>76</v>
      </c>
      <c r="U29" s="16" t="s">
        <v>76</v>
      </c>
      <c r="V29" s="42" t="s">
        <v>76</v>
      </c>
      <c r="W29" s="16" t="s">
        <v>76</v>
      </c>
      <c r="X29" s="43" t="s">
        <v>76</v>
      </c>
      <c r="Z29" s="155"/>
      <c r="AA29" s="28" t="s">
        <v>36</v>
      </c>
      <c r="AB29" s="16" t="s">
        <v>76</v>
      </c>
      <c r="AC29" s="42" t="s">
        <v>76</v>
      </c>
      <c r="AD29" s="16" t="s">
        <v>76</v>
      </c>
      <c r="AE29" s="42" t="s">
        <v>76</v>
      </c>
      <c r="AF29" s="16" t="s">
        <v>76</v>
      </c>
      <c r="AG29" s="42" t="s">
        <v>76</v>
      </c>
      <c r="AH29" s="16" t="s">
        <v>76</v>
      </c>
      <c r="AI29" s="42" t="s">
        <v>76</v>
      </c>
      <c r="AJ29" s="16" t="s">
        <v>76</v>
      </c>
      <c r="AK29" s="43" t="s">
        <v>76</v>
      </c>
      <c r="AM29" s="155"/>
      <c r="AN29" s="28" t="s">
        <v>36</v>
      </c>
      <c r="AO29" s="16" t="s">
        <v>76</v>
      </c>
      <c r="AP29" s="42" t="s">
        <v>76</v>
      </c>
      <c r="AQ29" s="16" t="s">
        <v>76</v>
      </c>
      <c r="AR29" s="42" t="s">
        <v>76</v>
      </c>
      <c r="AS29" s="16" t="s">
        <v>76</v>
      </c>
      <c r="AT29" s="42" t="s">
        <v>76</v>
      </c>
      <c r="AU29" s="16" t="s">
        <v>76</v>
      </c>
      <c r="AV29" s="42" t="s">
        <v>76</v>
      </c>
      <c r="AW29" s="16" t="s">
        <v>76</v>
      </c>
      <c r="AX29" s="43" t="s">
        <v>76</v>
      </c>
      <c r="AZ29" s="44"/>
    </row>
    <row r="30" spans="1:52" x14ac:dyDescent="0.2">
      <c r="A30" s="15" t="s">
        <v>37</v>
      </c>
      <c r="B30" s="16">
        <v>3.10151327557287</v>
      </c>
      <c r="C30" s="42">
        <v>0.31609266810113701</v>
      </c>
      <c r="D30" s="16">
        <v>10.6677071910665</v>
      </c>
      <c r="E30" s="42">
        <v>0.59818145299027004</v>
      </c>
      <c r="F30" s="16">
        <v>31.895613270150101</v>
      </c>
      <c r="G30" s="42">
        <v>0.93943466992769198</v>
      </c>
      <c r="H30" s="16">
        <v>39.127929762546103</v>
      </c>
      <c r="I30" s="42">
        <v>1.0582425252962999</v>
      </c>
      <c r="J30" s="16">
        <v>10.1248421032655</v>
      </c>
      <c r="K30" s="43">
        <v>0.69588751976260099</v>
      </c>
      <c r="M30" s="155"/>
      <c r="N30" s="28" t="s">
        <v>37</v>
      </c>
      <c r="O30" s="16" t="s">
        <v>30</v>
      </c>
      <c r="P30" s="42" t="s">
        <v>30</v>
      </c>
      <c r="Q30" s="16" t="s">
        <v>30</v>
      </c>
      <c r="R30" s="42" t="s">
        <v>30</v>
      </c>
      <c r="S30" s="16" t="s">
        <v>30</v>
      </c>
      <c r="T30" s="42" t="s">
        <v>30</v>
      </c>
      <c r="U30" s="16" t="s">
        <v>30</v>
      </c>
      <c r="V30" s="42" t="s">
        <v>30</v>
      </c>
      <c r="W30" s="16" t="s">
        <v>30</v>
      </c>
      <c r="X30" s="43" t="s">
        <v>30</v>
      </c>
      <c r="Z30" s="155"/>
      <c r="AA30" s="28" t="s">
        <v>37</v>
      </c>
      <c r="AB30" s="16" t="s">
        <v>30</v>
      </c>
      <c r="AC30" s="42" t="s">
        <v>30</v>
      </c>
      <c r="AD30" s="16" t="s">
        <v>30</v>
      </c>
      <c r="AE30" s="42" t="s">
        <v>30</v>
      </c>
      <c r="AF30" s="16" t="s">
        <v>30</v>
      </c>
      <c r="AG30" s="42" t="s">
        <v>30</v>
      </c>
      <c r="AH30" s="16" t="s">
        <v>30</v>
      </c>
      <c r="AI30" s="42" t="s">
        <v>30</v>
      </c>
      <c r="AJ30" s="16" t="s">
        <v>30</v>
      </c>
      <c r="AK30" s="43" t="s">
        <v>30</v>
      </c>
      <c r="AM30" s="155"/>
      <c r="AN30" s="28" t="s">
        <v>37</v>
      </c>
      <c r="AO30" s="16">
        <v>23.324286458401701</v>
      </c>
      <c r="AP30" s="42">
        <v>1.66652562465049</v>
      </c>
      <c r="AQ30" s="16">
        <v>25.25283149349</v>
      </c>
      <c r="AR30" s="42">
        <v>1.9395474934606101</v>
      </c>
      <c r="AS30" s="16">
        <v>23.579526571448099</v>
      </c>
      <c r="AT30" s="42">
        <v>1.85011958958001</v>
      </c>
      <c r="AU30" s="16">
        <v>16.034785337020001</v>
      </c>
      <c r="AV30" s="42">
        <v>1.7408337083735801</v>
      </c>
      <c r="AW30" s="16">
        <v>2.1574231157499999</v>
      </c>
      <c r="AX30" s="43">
        <v>0.65317934559473401</v>
      </c>
      <c r="AZ30" s="44"/>
    </row>
    <row r="31" spans="1:52" x14ac:dyDescent="0.2">
      <c r="A31" s="15" t="s">
        <v>38</v>
      </c>
      <c r="B31" s="16">
        <v>6.6370662151229203</v>
      </c>
      <c r="C31" s="42">
        <v>0.42018605982513502</v>
      </c>
      <c r="D31" s="16">
        <v>15.1384427335081</v>
      </c>
      <c r="E31" s="42">
        <v>0.906147135335997</v>
      </c>
      <c r="F31" s="16">
        <v>36.392233499439698</v>
      </c>
      <c r="G31" s="42">
        <v>1.1366659482899499</v>
      </c>
      <c r="H31" s="16">
        <v>29.680811389476499</v>
      </c>
      <c r="I31" s="42">
        <v>1.1664980649363199</v>
      </c>
      <c r="J31" s="16">
        <v>5.9764934003008099</v>
      </c>
      <c r="K31" s="43">
        <v>0.53075387797116103</v>
      </c>
      <c r="M31" s="155"/>
      <c r="N31" s="28" t="s">
        <v>38</v>
      </c>
      <c r="O31" s="16">
        <v>9.4374025598163502</v>
      </c>
      <c r="P31" s="42">
        <v>2.4454009659642102</v>
      </c>
      <c r="Q31" s="16">
        <v>18.599100380846199</v>
      </c>
      <c r="R31" s="42">
        <v>4.1486614173495697</v>
      </c>
      <c r="S31" s="16">
        <v>31.7817309698545</v>
      </c>
      <c r="T31" s="42">
        <v>5.4344451768319804</v>
      </c>
      <c r="U31" s="16">
        <v>26.118126865289</v>
      </c>
      <c r="V31" s="42">
        <v>6.0438593609072697</v>
      </c>
      <c r="W31" s="16">
        <v>6.65451343554611</v>
      </c>
      <c r="X31" s="43">
        <v>2.8796815321618499</v>
      </c>
      <c r="Z31" s="155"/>
      <c r="AA31" s="28" t="s">
        <v>38</v>
      </c>
      <c r="AB31" s="16">
        <v>10.0709235421124</v>
      </c>
      <c r="AC31" s="42">
        <v>2.9967477593049199</v>
      </c>
      <c r="AD31" s="16">
        <v>25.270656380550399</v>
      </c>
      <c r="AE31" s="42">
        <v>4.2424807283410697</v>
      </c>
      <c r="AF31" s="16">
        <v>36.279997504862799</v>
      </c>
      <c r="AG31" s="42">
        <v>5.08116208113863</v>
      </c>
      <c r="AH31" s="16">
        <v>21.657700372093601</v>
      </c>
      <c r="AI31" s="42">
        <v>4.5194923952705297</v>
      </c>
      <c r="AJ31" s="16">
        <v>2.4004895002933502</v>
      </c>
      <c r="AK31" s="43">
        <v>1.55822612164279</v>
      </c>
      <c r="AM31" s="155"/>
      <c r="AN31" s="28" t="s">
        <v>38</v>
      </c>
      <c r="AO31" s="16">
        <v>32.451799449239601</v>
      </c>
      <c r="AP31" s="42">
        <v>3.4961742150811501</v>
      </c>
      <c r="AQ31" s="16">
        <v>22.975069933724701</v>
      </c>
      <c r="AR31" s="42">
        <v>3.3538283672053302</v>
      </c>
      <c r="AS31" s="16">
        <v>21.520616213249099</v>
      </c>
      <c r="AT31" s="42">
        <v>2.8183119387368198</v>
      </c>
      <c r="AU31" s="16">
        <v>11.148234780744</v>
      </c>
      <c r="AV31" s="42">
        <v>1.93813179699253</v>
      </c>
      <c r="AW31" s="16">
        <v>1.04737110669862</v>
      </c>
      <c r="AX31" s="43">
        <v>0.54557229432810395</v>
      </c>
      <c r="AZ31" s="44"/>
    </row>
    <row r="32" spans="1:52" x14ac:dyDescent="0.2">
      <c r="A32" s="15"/>
      <c r="B32" s="16"/>
      <c r="C32"/>
      <c r="D32" s="16"/>
      <c r="E32"/>
      <c r="F32" s="16"/>
      <c r="G32"/>
      <c r="H32" s="16"/>
      <c r="I32"/>
      <c r="J32" s="16"/>
      <c r="K32" s="13"/>
      <c r="M32" s="155"/>
      <c r="N32" s="28"/>
      <c r="O32" s="16"/>
      <c r="P32"/>
      <c r="Q32" s="16"/>
      <c r="R32"/>
      <c r="S32" s="16"/>
      <c r="T32"/>
      <c r="U32" s="16"/>
      <c r="V32"/>
      <c r="W32" s="16"/>
      <c r="X32" s="13"/>
      <c r="Z32" s="155"/>
      <c r="AA32" s="28"/>
      <c r="AB32"/>
      <c r="AC32"/>
      <c r="AD32"/>
      <c r="AE32"/>
      <c r="AF32"/>
      <c r="AG32"/>
      <c r="AH32"/>
      <c r="AI32"/>
      <c r="AJ32"/>
      <c r="AK32" s="13"/>
      <c r="AM32" s="155"/>
      <c r="AN32" s="28"/>
      <c r="AO32"/>
      <c r="AP32"/>
      <c r="AQ32"/>
      <c r="AR32"/>
      <c r="AS32"/>
      <c r="AT32"/>
      <c r="AU32"/>
      <c r="AV32"/>
      <c r="AW32"/>
      <c r="AX32" s="13"/>
      <c r="AZ32" s="44"/>
    </row>
    <row r="33" spans="1:52" x14ac:dyDescent="0.2">
      <c r="A33" s="14" t="s">
        <v>39</v>
      </c>
      <c r="B33" s="16"/>
      <c r="C33"/>
      <c r="D33" s="16"/>
      <c r="E33"/>
      <c r="F33" s="16"/>
      <c r="G33"/>
      <c r="H33" s="16"/>
      <c r="I33"/>
      <c r="J33" s="16"/>
      <c r="K33" s="13"/>
      <c r="M33" s="155"/>
      <c r="N33" s="41" t="s">
        <v>39</v>
      </c>
      <c r="O33" s="16"/>
      <c r="P33"/>
      <c r="Q33" s="16"/>
      <c r="R33"/>
      <c r="S33" s="16"/>
      <c r="T33"/>
      <c r="U33" s="16"/>
      <c r="V33"/>
      <c r="W33" s="16"/>
      <c r="X33" s="13"/>
      <c r="Z33" s="155"/>
      <c r="AA33" s="41" t="s">
        <v>39</v>
      </c>
      <c r="AB33"/>
      <c r="AC33"/>
      <c r="AD33"/>
      <c r="AE33"/>
      <c r="AF33"/>
      <c r="AG33"/>
      <c r="AH33"/>
      <c r="AI33"/>
      <c r="AJ33"/>
      <c r="AK33" s="13"/>
      <c r="AM33" s="155"/>
      <c r="AN33" s="41" t="s">
        <v>39</v>
      </c>
      <c r="AO33"/>
      <c r="AP33"/>
      <c r="AQ33"/>
      <c r="AR33"/>
      <c r="AS33"/>
      <c r="AT33"/>
      <c r="AU33"/>
      <c r="AV33"/>
      <c r="AW33"/>
      <c r="AX33" s="13"/>
      <c r="AZ33" s="44"/>
    </row>
    <row r="34" spans="1:52" x14ac:dyDescent="0.2">
      <c r="A34" s="15" t="s">
        <v>40</v>
      </c>
      <c r="B34" s="16">
        <v>10.782059512134101</v>
      </c>
      <c r="C34" s="42">
        <v>0.39774933952791097</v>
      </c>
      <c r="D34" s="16">
        <v>14.8659881244049</v>
      </c>
      <c r="E34" s="42">
        <v>0.63645532732560905</v>
      </c>
      <c r="F34" s="16">
        <v>32.115413496563903</v>
      </c>
      <c r="G34" s="42">
        <v>0.90255608405545096</v>
      </c>
      <c r="H34" s="16">
        <v>31.3820326129695</v>
      </c>
      <c r="I34" s="42">
        <v>0.84867306467554304</v>
      </c>
      <c r="J34" s="16">
        <v>6.3930345927530103</v>
      </c>
      <c r="K34" s="43">
        <v>0.44492301201037998</v>
      </c>
      <c r="M34" s="155"/>
      <c r="N34" s="28" t="s">
        <v>40</v>
      </c>
      <c r="O34" s="16">
        <v>6.7739432530083903</v>
      </c>
      <c r="P34" s="42">
        <v>1.92533838680665</v>
      </c>
      <c r="Q34" s="16">
        <v>20.017659101780701</v>
      </c>
      <c r="R34" s="42">
        <v>3.6144950060983199</v>
      </c>
      <c r="S34" s="16">
        <v>30.017209822369701</v>
      </c>
      <c r="T34" s="42">
        <v>4.1957653304219198</v>
      </c>
      <c r="U34" s="16">
        <v>29.4176115569608</v>
      </c>
      <c r="V34" s="42">
        <v>3.8598010085215702</v>
      </c>
      <c r="W34" s="16">
        <v>4.14803913982644</v>
      </c>
      <c r="X34" s="43">
        <v>2.01439483576485</v>
      </c>
      <c r="Z34" s="155"/>
      <c r="AA34" s="28" t="s">
        <v>40</v>
      </c>
      <c r="AB34" s="16">
        <v>6.6421951261700496</v>
      </c>
      <c r="AC34" s="42">
        <v>2.0511775342248701</v>
      </c>
      <c r="AD34" s="16">
        <v>16.737880528447501</v>
      </c>
      <c r="AE34" s="42">
        <v>3.1034735930788999</v>
      </c>
      <c r="AF34" s="16">
        <v>30.796103554117899</v>
      </c>
      <c r="AG34" s="42">
        <v>4.7446857311360704</v>
      </c>
      <c r="AH34" s="16">
        <v>33.407003936291602</v>
      </c>
      <c r="AI34" s="42">
        <v>4.9144846913437403</v>
      </c>
      <c r="AJ34" s="16">
        <v>6.4811404122505101</v>
      </c>
      <c r="AK34" s="43">
        <v>2.47188823589868</v>
      </c>
      <c r="AM34" s="155"/>
      <c r="AN34" s="28" t="s">
        <v>40</v>
      </c>
      <c r="AO34" s="16">
        <v>31.217787244556501</v>
      </c>
      <c r="AP34" s="42">
        <v>3.3707782604785699</v>
      </c>
      <c r="AQ34" s="16">
        <v>25.061781643906698</v>
      </c>
      <c r="AR34" s="42">
        <v>3.6680994321355298</v>
      </c>
      <c r="AS34" s="16">
        <v>20.612556976320899</v>
      </c>
      <c r="AT34" s="42">
        <v>3.6308081966302002</v>
      </c>
      <c r="AU34" s="16">
        <v>9.7910722984460996</v>
      </c>
      <c r="AV34" s="42">
        <v>2.4766012139069402</v>
      </c>
      <c r="AW34" s="16">
        <v>1.5813726065721501</v>
      </c>
      <c r="AX34" s="43">
        <v>1.10285666577623</v>
      </c>
      <c r="AZ34" s="44"/>
    </row>
    <row r="35" spans="1:52" x14ac:dyDescent="0.2">
      <c r="A35" s="15" t="s">
        <v>41</v>
      </c>
      <c r="B35" s="16">
        <v>8.4046123574075295</v>
      </c>
      <c r="C35" s="42">
        <v>0.515605767397743</v>
      </c>
      <c r="D35" s="16">
        <v>14.931683047032299</v>
      </c>
      <c r="E35" s="42">
        <v>0.92797125295445504</v>
      </c>
      <c r="F35" s="16">
        <v>34.931483961501897</v>
      </c>
      <c r="G35" s="42">
        <v>1.19239240005159</v>
      </c>
      <c r="H35" s="16">
        <v>30.927212964377102</v>
      </c>
      <c r="I35" s="42">
        <v>1.01727282237846</v>
      </c>
      <c r="J35" s="16">
        <v>6.1500618655137602</v>
      </c>
      <c r="K35" s="43">
        <v>0.57454921119267199</v>
      </c>
      <c r="M35" s="155"/>
      <c r="N35" s="28" t="s">
        <v>41</v>
      </c>
      <c r="O35" s="16" t="s">
        <v>30</v>
      </c>
      <c r="P35" s="42" t="s">
        <v>30</v>
      </c>
      <c r="Q35" s="16" t="s">
        <v>30</v>
      </c>
      <c r="R35" s="42" t="s">
        <v>30</v>
      </c>
      <c r="S35" s="16" t="s">
        <v>30</v>
      </c>
      <c r="T35" s="42" t="s">
        <v>30</v>
      </c>
      <c r="U35" s="16" t="s">
        <v>30</v>
      </c>
      <c r="V35" s="42" t="s">
        <v>30</v>
      </c>
      <c r="W35" s="16" t="s">
        <v>30</v>
      </c>
      <c r="X35" s="43" t="s">
        <v>30</v>
      </c>
      <c r="Z35" s="155"/>
      <c r="AA35" s="28" t="s">
        <v>41</v>
      </c>
      <c r="AB35" s="16">
        <v>13.5882931950499</v>
      </c>
      <c r="AC35" s="42">
        <v>2.72197437214834</v>
      </c>
      <c r="AD35" s="16">
        <v>14.884741736879301</v>
      </c>
      <c r="AE35" s="42">
        <v>3.03978988524314</v>
      </c>
      <c r="AF35" s="16">
        <v>34.5817647457921</v>
      </c>
      <c r="AG35" s="42">
        <v>3.7144947025486701</v>
      </c>
      <c r="AH35" s="16">
        <v>26.761123771477099</v>
      </c>
      <c r="AI35" s="42">
        <v>3.5999898976887299</v>
      </c>
      <c r="AJ35" s="16">
        <v>4.6236554346538297</v>
      </c>
      <c r="AK35" s="43">
        <v>2.0387328371742002</v>
      </c>
      <c r="AM35" s="155"/>
      <c r="AN35" s="28" t="s">
        <v>41</v>
      </c>
      <c r="AO35" s="16">
        <v>23.459756071474001</v>
      </c>
      <c r="AP35" s="42">
        <v>2.26090532362181</v>
      </c>
      <c r="AQ35" s="16">
        <v>18.429576028411599</v>
      </c>
      <c r="AR35" s="42">
        <v>2.6275937513251999</v>
      </c>
      <c r="AS35" s="16">
        <v>28.4206059650929</v>
      </c>
      <c r="AT35" s="42">
        <v>3.1753832692616299</v>
      </c>
      <c r="AU35" s="16">
        <v>20.235660984059301</v>
      </c>
      <c r="AV35" s="42">
        <v>2.60482372469381</v>
      </c>
      <c r="AW35" s="16">
        <v>3.1159184359090202</v>
      </c>
      <c r="AX35" s="43">
        <v>1.23000682914882</v>
      </c>
      <c r="AZ35" s="44"/>
    </row>
    <row r="36" spans="1:52" x14ac:dyDescent="0.2">
      <c r="A36" s="15" t="s">
        <v>42</v>
      </c>
      <c r="B36" s="16">
        <v>15.8141345669993</v>
      </c>
      <c r="C36" s="42">
        <v>0.64406618408282201</v>
      </c>
      <c r="D36" s="16">
        <v>16.868186713442501</v>
      </c>
      <c r="E36" s="42">
        <v>1.5123442113458201</v>
      </c>
      <c r="F36" s="16">
        <v>35.187738399363099</v>
      </c>
      <c r="G36" s="42">
        <v>1.17900124654135</v>
      </c>
      <c r="H36" s="16">
        <v>25.813459592953599</v>
      </c>
      <c r="I36" s="42">
        <v>1.23206810321007</v>
      </c>
      <c r="J36" s="16">
        <v>3.9592279756006201</v>
      </c>
      <c r="K36" s="43">
        <v>0.66645715615475098</v>
      </c>
      <c r="M36" s="155"/>
      <c r="N36" s="28" t="s">
        <v>42</v>
      </c>
      <c r="O36" s="16" t="s">
        <v>30</v>
      </c>
      <c r="P36" s="42" t="s">
        <v>30</v>
      </c>
      <c r="Q36" s="16" t="s">
        <v>30</v>
      </c>
      <c r="R36" s="42" t="s">
        <v>30</v>
      </c>
      <c r="S36" s="16" t="s">
        <v>30</v>
      </c>
      <c r="T36" s="42" t="s">
        <v>30</v>
      </c>
      <c r="U36" s="16" t="s">
        <v>30</v>
      </c>
      <c r="V36" s="42" t="s">
        <v>30</v>
      </c>
      <c r="W36" s="16" t="s">
        <v>30</v>
      </c>
      <c r="X36" s="43" t="s">
        <v>30</v>
      </c>
      <c r="Z36" s="155"/>
      <c r="AA36" s="28" t="s">
        <v>42</v>
      </c>
      <c r="AB36" s="16">
        <v>14.2957408501427</v>
      </c>
      <c r="AC36" s="42">
        <v>3.5075997020780401</v>
      </c>
      <c r="AD36" s="16">
        <v>14.7373946578949</v>
      </c>
      <c r="AE36" s="42">
        <v>4.2369811457830098</v>
      </c>
      <c r="AF36" s="16">
        <v>40.1940410734816</v>
      </c>
      <c r="AG36" s="42">
        <v>6.25049860584424</v>
      </c>
      <c r="AH36" s="16">
        <v>25.591140858200198</v>
      </c>
      <c r="AI36" s="42">
        <v>5.9809010114526</v>
      </c>
      <c r="AJ36" s="16">
        <v>3.18974603705571</v>
      </c>
      <c r="AK36" s="43">
        <v>2.1067713563154999</v>
      </c>
      <c r="AM36" s="155"/>
      <c r="AN36" s="28" t="s">
        <v>42</v>
      </c>
      <c r="AO36" s="16" t="s">
        <v>30</v>
      </c>
      <c r="AP36" s="42" t="s">
        <v>30</v>
      </c>
      <c r="AQ36" s="16" t="s">
        <v>30</v>
      </c>
      <c r="AR36" s="42" t="s">
        <v>30</v>
      </c>
      <c r="AS36" s="16" t="s">
        <v>30</v>
      </c>
      <c r="AT36" s="42" t="s">
        <v>30</v>
      </c>
      <c r="AU36" s="16" t="s">
        <v>30</v>
      </c>
      <c r="AV36" s="42" t="s">
        <v>30</v>
      </c>
      <c r="AW36" s="16" t="s">
        <v>30</v>
      </c>
      <c r="AX36" s="43" t="s">
        <v>30</v>
      </c>
      <c r="AZ36" s="44"/>
    </row>
    <row r="37" spans="1:52" x14ac:dyDescent="0.2">
      <c r="A37" s="15" t="s">
        <v>43</v>
      </c>
      <c r="B37" s="16">
        <v>8.6708761993059902</v>
      </c>
      <c r="C37" s="42">
        <v>0.49735658772397701</v>
      </c>
      <c r="D37" s="16">
        <v>15.001272001823599</v>
      </c>
      <c r="E37" s="42">
        <v>0.90868804834361505</v>
      </c>
      <c r="F37" s="16">
        <v>34.940692556765903</v>
      </c>
      <c r="G37" s="42">
        <v>1.1570080171433501</v>
      </c>
      <c r="H37" s="16">
        <v>30.7434484002553</v>
      </c>
      <c r="I37" s="42">
        <v>0.98850460979295296</v>
      </c>
      <c r="J37" s="16">
        <v>6.0713334627924</v>
      </c>
      <c r="K37" s="43">
        <v>0.55556221512042503</v>
      </c>
      <c r="M37" s="155"/>
      <c r="N37" s="28" t="s">
        <v>43</v>
      </c>
      <c r="O37" s="16" t="s">
        <v>30</v>
      </c>
      <c r="P37" s="42" t="s">
        <v>30</v>
      </c>
      <c r="Q37" s="16" t="s">
        <v>30</v>
      </c>
      <c r="R37" s="42" t="s">
        <v>30</v>
      </c>
      <c r="S37" s="16" t="s">
        <v>30</v>
      </c>
      <c r="T37" s="42" t="s">
        <v>30</v>
      </c>
      <c r="U37" s="16" t="s">
        <v>30</v>
      </c>
      <c r="V37" s="42" t="s">
        <v>30</v>
      </c>
      <c r="W37" s="16" t="s">
        <v>30</v>
      </c>
      <c r="X37" s="43" t="s">
        <v>30</v>
      </c>
      <c r="Z37" s="155"/>
      <c r="AA37" s="28" t="s">
        <v>43</v>
      </c>
      <c r="AB37" s="16">
        <v>13.604851893532199</v>
      </c>
      <c r="AC37" s="42">
        <v>2.6459324930354402</v>
      </c>
      <c r="AD37" s="16">
        <v>14.8812928939358</v>
      </c>
      <c r="AE37" s="42">
        <v>2.9676361331249601</v>
      </c>
      <c r="AF37" s="16">
        <v>34.713127102908501</v>
      </c>
      <c r="AG37" s="42">
        <v>3.62633038734318</v>
      </c>
      <c r="AH37" s="16">
        <v>26.733738855927701</v>
      </c>
      <c r="AI37" s="42">
        <v>3.4889746009282501</v>
      </c>
      <c r="AJ37" s="16">
        <v>4.59009298915724</v>
      </c>
      <c r="AK37" s="43">
        <v>2.0032650255312801</v>
      </c>
      <c r="AM37" s="155"/>
      <c r="AN37" s="28" t="s">
        <v>43</v>
      </c>
      <c r="AO37" s="16">
        <v>23.4967951049566</v>
      </c>
      <c r="AP37" s="42">
        <v>2.2342699553807899</v>
      </c>
      <c r="AQ37" s="16">
        <v>18.414744176849801</v>
      </c>
      <c r="AR37" s="42">
        <v>2.6138332484076101</v>
      </c>
      <c r="AS37" s="16">
        <v>28.488537132400801</v>
      </c>
      <c r="AT37" s="42">
        <v>3.1456435958635001</v>
      </c>
      <c r="AU37" s="16">
        <v>20.237308913162401</v>
      </c>
      <c r="AV37" s="42">
        <v>2.5803446792890599</v>
      </c>
      <c r="AW37" s="16">
        <v>3.0888960756821602</v>
      </c>
      <c r="AX37" s="43">
        <v>1.21716456312701</v>
      </c>
      <c r="AZ37" s="44"/>
    </row>
    <row r="38" spans="1:52" x14ac:dyDescent="0.2">
      <c r="A38" s="20"/>
      <c r="B38"/>
      <c r="C38"/>
      <c r="D38"/>
      <c r="E38"/>
      <c r="F38"/>
      <c r="G38"/>
      <c r="H38"/>
      <c r="I38"/>
      <c r="J38"/>
      <c r="K38" s="13"/>
      <c r="M38" s="155"/>
      <c r="N38"/>
      <c r="O38"/>
      <c r="P38"/>
      <c r="Q38"/>
      <c r="R38"/>
      <c r="S38"/>
      <c r="T38"/>
      <c r="U38"/>
      <c r="V38"/>
      <c r="W38"/>
      <c r="X38" s="13"/>
      <c r="Z38" s="155"/>
      <c r="AA38"/>
      <c r="AB38"/>
      <c r="AC38"/>
      <c r="AD38"/>
      <c r="AE38"/>
      <c r="AF38"/>
      <c r="AG38"/>
      <c r="AH38"/>
      <c r="AI38"/>
      <c r="AJ38"/>
      <c r="AK38" s="13"/>
      <c r="AM38" s="155"/>
      <c r="AN38"/>
      <c r="AO38"/>
      <c r="AP38"/>
      <c r="AQ38"/>
      <c r="AR38"/>
      <c r="AS38"/>
      <c r="AT38"/>
      <c r="AU38"/>
      <c r="AV38"/>
      <c r="AW38"/>
      <c r="AX38" s="13"/>
      <c r="AZ38" s="44"/>
    </row>
    <row r="39" spans="1:52" x14ac:dyDescent="0.2">
      <c r="A39" s="14" t="s">
        <v>44</v>
      </c>
      <c r="B39" s="64">
        <f>AVERAGE(B12:B19,B20:B31,B34,B37)</f>
        <v>11.671725193707093</v>
      </c>
      <c r="C39" s="143">
        <f>SQRT(SUMSQ(C12:C19,C20:C31,C34,C37)/(COUNT(C12:C19,C20:C31,C34,C37)*COUNT(C12:C19,C20:C31,C34,C37)))</f>
        <v>0.10988042244517346</v>
      </c>
      <c r="D39" s="64">
        <f t="shared" ref="D39" si="0">AVERAGE(D12:D19,D20:D31,D34,D37)</f>
        <v>11.776430525271627</v>
      </c>
      <c r="E39" s="143">
        <f t="shared" ref="E39" si="1">SQRT(SUMSQ(E12:E19,E20:E31,E34,E37)/(COUNT(E12:E19,E20:E31,E34,E37)*COUNT(E12:E19,E20:E31,E34,E37)))</f>
        <v>0.15317856934830082</v>
      </c>
      <c r="F39" s="64">
        <f t="shared" ref="F39" si="2">AVERAGE(F12:F19,F20:F31,F34,F37)</f>
        <v>30.438245473633359</v>
      </c>
      <c r="G39" s="143">
        <f t="shared" ref="G39" si="3">SQRT(SUMSQ(G12:G19,G20:G31,G34,G37)/(COUNT(G12:G19,G20:G31,G34,G37)*COUNT(G12:G19,G20:G31,G34,G37)))</f>
        <v>0.21800520661807593</v>
      </c>
      <c r="H39" s="64">
        <f t="shared" ref="H39" si="4">AVERAGE(H12:H19,H20:H31,H34,H37)</f>
        <v>30.127126708223745</v>
      </c>
      <c r="I39" s="143">
        <f t="shared" ref="I39" si="5">SQRT(SUMSQ(I12:I19,I20:I31,I34,I37)/(COUNT(I12:I19,I20:I31,I34,I37)*COUNT(I12:I19,I20:I31,I34,I37)))</f>
        <v>0.20775426698686894</v>
      </c>
      <c r="J39" s="64">
        <f t="shared" ref="J39" si="6">AVERAGE(J12:J19,J20:J31,J34,J37)</f>
        <v>6.2911690610556148</v>
      </c>
      <c r="K39" s="55">
        <f t="shared" ref="K39" si="7">SQRT(SUMSQ(K12:K19,K20:K31,K34,K37)/(COUNT(K12:K19,K20:K31,K34,K37)*COUNT(K12:K19,K20:K31,K34,K37)))</f>
        <v>0.1178096894979397</v>
      </c>
      <c r="M39" s="155"/>
      <c r="N39" s="47" t="s">
        <v>44</v>
      </c>
      <c r="O39" s="22">
        <f>AVERAGE(O12:O19,O20:O31,O34,O37)</f>
        <v>14.347177860103955</v>
      </c>
      <c r="P39" s="45">
        <f>SQRT(SUMSQ(P12:P19,P20:P31,P34,P37)/(COUNT(P12:P19,P20:P31,P34,P37)*COUNT(P12:P19,P20:P31,P34,P37)))</f>
        <v>1.0263434063735706</v>
      </c>
      <c r="Q39" s="22">
        <f t="shared" ref="Q39" si="8">AVERAGE(Q12:Q19,Q20:Q31,Q34,Q37)</f>
        <v>13.620609229258912</v>
      </c>
      <c r="R39" s="45">
        <f t="shared" ref="R39" si="9">SQRT(SUMSQ(R12:R19,R20:R31,R34,R37)/(COUNT(R12:R19,R20:R31,R34,R37)*COUNT(R12:R19,R20:R31,R34,R37)))</f>
        <v>1.2724850243741084</v>
      </c>
      <c r="S39" s="22">
        <f t="shared" ref="S39" si="10">AVERAGE(S12:S19,S20:S31,S34,S37)</f>
        <v>29.249121227610033</v>
      </c>
      <c r="T39" s="45">
        <f t="shared" ref="T39" si="11">SQRT(SUMSQ(T12:T19,T20:T31,T34,T37)/(COUNT(T12:T19,T20:T31,T34,T37)*COUNT(T12:T19,T20:T31,T34,T37)))</f>
        <v>1.723064524343201</v>
      </c>
      <c r="U39" s="22">
        <f t="shared" ref="U39" si="12">AVERAGE(U12:U19,U20:U31,U34,U37)</f>
        <v>26.099827357166848</v>
      </c>
      <c r="V39" s="45">
        <f t="shared" ref="V39" si="13">SQRT(SUMSQ(V12:V19,V20:V31,V34,V37)/(COUNT(V12:V19,V20:V31,V34,V37)*COUNT(V12:V19,V20:V31,V34,V37)))</f>
        <v>1.8119045404015099</v>
      </c>
      <c r="W39" s="22">
        <f t="shared" ref="W39" si="14">AVERAGE(W12:W19,W20:W31,W34,W37)</f>
        <v>4.3525859574045951</v>
      </c>
      <c r="X39" s="46">
        <f t="shared" ref="X39" si="15">SQRT(SUMSQ(X12:X19,X20:X31,X34,X37)/(COUNT(X12:X19,X20:X31,X34,X37)*COUNT(X12:X19,X20:X31,X34,X37)))</f>
        <v>0.84153616818514465</v>
      </c>
      <c r="Z39" s="155"/>
      <c r="AA39" s="47" t="s">
        <v>44</v>
      </c>
      <c r="AB39" s="22">
        <f>AVERAGE(AB12:AB19,AB20:AB31,AB34,AB37)</f>
        <v>11.635536992510675</v>
      </c>
      <c r="AC39" s="45">
        <f>SQRT(SUMSQ(AC12:AC19,AC20:AC31,AC34,AC37)/(COUNT(AC12:AC19,AC20:AC31,AC34,AC37)*COUNT(AC12:AC19,AC20:AC31,AC34,AC37)))</f>
        <v>0.75153256892991405</v>
      </c>
      <c r="AD39" s="22">
        <f t="shared" ref="AD39" si="16">AVERAGE(AD12:AD19,AD20:AD31,AD34,AD37)</f>
        <v>15.717519727410426</v>
      </c>
      <c r="AE39" s="45">
        <f t="shared" ref="AE39" si="17">SQRT(SUMSQ(AE12:AE19,AE20:AE31,AE34,AE37)/(COUNT(AE12:AE19,AE20:AE31,AE34,AE37)*COUNT(AE12:AE19,AE20:AE31,AE34,AE37)))</f>
        <v>0.94274749020152837</v>
      </c>
      <c r="AF39" s="22">
        <f t="shared" ref="AF39" si="18">AVERAGE(AF12:AF19,AF20:AF31,AF34,AF37)</f>
        <v>30.619308789697534</v>
      </c>
      <c r="AG39" s="45">
        <f t="shared" ref="AG39" si="19">SQRT(SUMSQ(AG12:AG19,AG20:AG31,AG34,AG37)/(COUNT(AG12:AG19,AG20:AG31,AG34,AG37)*COUNT(AG12:AG19,AG20:AG31,AG34,AG37)))</f>
        <v>1.2847385106337219</v>
      </c>
      <c r="AH39" s="22">
        <f t="shared" ref="AH39" si="20">AVERAGE(AH12:AH19,AH20:AH31,AH34,AH37)</f>
        <v>26.74483614687388</v>
      </c>
      <c r="AI39" s="45">
        <f t="shared" ref="AI39" si="21">SQRT(SUMSQ(AI12:AI19,AI20:AI31,AI34,AI37)/(COUNT(AI12:AI19,AI20:AI31,AI34,AI37)*COUNT(AI12:AI19,AI20:AI31,AI34,AI37)))</f>
        <v>1.1922618859883203</v>
      </c>
      <c r="AJ39" s="22">
        <f t="shared" ref="AJ39" si="22">AVERAGE(AJ12:AJ19,AJ20:AJ31,AJ34,AJ37)</f>
        <v>4.8530477897694242</v>
      </c>
      <c r="AK39" s="46">
        <f t="shared" ref="AK39" si="23">SQRT(SUMSQ(AK12:AK19,AK20:AK31,AK34,AK37)/(COUNT(AK12:AK19,AK20:AK31,AK34,AK37)*COUNT(AK12:AK19,AK20:AK31,AK34,AK37)))</f>
        <v>0.58270893095033494</v>
      </c>
      <c r="AM39" s="155"/>
      <c r="AN39" s="47" t="s">
        <v>44</v>
      </c>
      <c r="AO39" s="22">
        <f>AVERAGE(AO12:AO19,AO20:AO31,AO34,AO37)</f>
        <v>24.33404664009613</v>
      </c>
      <c r="AP39" s="45">
        <f>SQRT(SUMSQ(AP12:AP19,AP20:AP31,AP34,AP37)/(COUNT(AP12:AP19,AP20:AP31,AP34,AP37)*COUNT(AP12:AP19,AP20:AP31,AP34,AP37)))</f>
        <v>0.64771749214095276</v>
      </c>
      <c r="AQ39" s="22">
        <f t="shared" ref="AQ39" si="24">AVERAGE(AQ12:AQ19,AQ20:AQ31,AQ34,AQ37)</f>
        <v>19.818552158382875</v>
      </c>
      <c r="AR39" s="45">
        <f t="shared" ref="AR39" si="25">SQRT(SUMSQ(AR12:AR19,AR20:AR31,AR34,AR37)/(COUNT(AR12:AR19,AR20:AR31,AR34,AR37)*COUNT(AR12:AR19,AR20:AR31,AR34,AR37)))</f>
        <v>0.70709297603027832</v>
      </c>
      <c r="AS39" s="22">
        <f t="shared" ref="AS39" si="26">AVERAGE(AS12:AS19,AS20:AS31,AS34,AS37)</f>
        <v>25.10071820255008</v>
      </c>
      <c r="AT39" s="45">
        <f t="shared" ref="AT39" si="27">SQRT(SUMSQ(AT12:AT19,AT20:AT31,AT34,AT37)/(COUNT(AT12:AT19,AT20:AT31,AT34,AT37)*COUNT(AT12:AT19,AT20:AT31,AT34,AT37)))</f>
        <v>0.72250160675737773</v>
      </c>
      <c r="AU39" s="22">
        <f t="shared" ref="AU39" si="28">AVERAGE(AU12:AU19,AU20:AU31,AU34,AU37)</f>
        <v>15.718935109896032</v>
      </c>
      <c r="AV39" s="45">
        <f t="shared" ref="AV39" si="29">SQRT(SUMSQ(AV12:AV19,AV20:AV31,AV34,AV37)/(COUNT(AV12:AV19,AV20:AV31,AV34,AV37)*COUNT(AV12:AV19,AV20:AV31,AV34,AV37)))</f>
        <v>0.57355448722825364</v>
      </c>
      <c r="AW39" s="22">
        <f t="shared" ref="AW39" si="30">AVERAGE(AW12:AW19,AW20:AW31,AW34,AW37)</f>
        <v>2.3501182228699307</v>
      </c>
      <c r="AX39" s="46">
        <f t="shared" ref="AX39" si="31">SQRT(SUMSQ(AX12:AX19,AX20:AX31,AX34,AX37)/(COUNT(AX12:AX19,AX20:AX31,AX34,AX37)*COUNT(AX12:AX19,AX20:AX31,AX34,AX37)))</f>
        <v>0.24156059503052305</v>
      </c>
      <c r="AZ39" s="44"/>
    </row>
    <row r="40" spans="1:52" x14ac:dyDescent="0.2">
      <c r="A40" s="31"/>
      <c r="B40" s="122"/>
      <c r="C40" s="122"/>
      <c r="D40" s="122"/>
      <c r="E40" s="122"/>
      <c r="F40" s="122"/>
      <c r="G40" s="122"/>
      <c r="H40" s="122"/>
      <c r="I40" s="122"/>
      <c r="J40" s="122"/>
      <c r="K40" s="48"/>
      <c r="M40" s="155"/>
      <c r="N40" s="31"/>
      <c r="O40" s="122"/>
      <c r="P40" s="122"/>
      <c r="Q40" s="122"/>
      <c r="R40" s="122"/>
      <c r="S40" s="122"/>
      <c r="T40" s="122"/>
      <c r="U40" s="122"/>
      <c r="V40" s="122"/>
      <c r="W40" s="122"/>
      <c r="X40" s="48"/>
      <c r="Z40" s="155"/>
      <c r="AA40" s="31"/>
      <c r="AB40" s="122"/>
      <c r="AC40" s="122"/>
      <c r="AD40" s="122"/>
      <c r="AE40" s="122"/>
      <c r="AF40" s="122"/>
      <c r="AG40" s="122"/>
      <c r="AH40" s="122"/>
      <c r="AI40" s="122"/>
      <c r="AJ40" s="122"/>
      <c r="AK40" s="48"/>
      <c r="AM40" s="155"/>
      <c r="AN40" s="31"/>
      <c r="AO40" s="122"/>
      <c r="AP40" s="122"/>
      <c r="AQ40" s="122"/>
      <c r="AR40" s="122"/>
      <c r="AS40" s="122"/>
      <c r="AT40" s="122"/>
      <c r="AU40" s="122"/>
      <c r="AV40" s="122"/>
      <c r="AW40" s="122"/>
      <c r="AX40" s="48"/>
      <c r="AZ40" s="44"/>
    </row>
    <row r="41" spans="1:52" x14ac:dyDescent="0.2">
      <c r="A41" s="25" t="s">
        <v>45</v>
      </c>
      <c r="B41" s="7"/>
      <c r="C41" s="7"/>
      <c r="D41" s="7"/>
      <c r="E41" s="7"/>
      <c r="F41" s="7"/>
      <c r="G41" s="7"/>
      <c r="H41" s="7"/>
      <c r="I41" s="7"/>
      <c r="J41" s="7"/>
      <c r="K41" s="13"/>
      <c r="M41" s="155"/>
      <c r="N41" s="25" t="s">
        <v>45</v>
      </c>
      <c r="O41" s="7"/>
      <c r="P41" s="7"/>
      <c r="Q41" s="7"/>
      <c r="R41" s="7"/>
      <c r="S41" s="7"/>
      <c r="T41" s="7"/>
      <c r="U41" s="7"/>
      <c r="V41" s="7"/>
      <c r="W41" s="7"/>
      <c r="X41" s="13"/>
      <c r="Z41" s="155"/>
      <c r="AA41" s="25" t="s">
        <v>45</v>
      </c>
      <c r="AB41" s="7"/>
      <c r="AC41" s="7"/>
      <c r="AD41" s="7"/>
      <c r="AE41" s="7"/>
      <c r="AF41" s="7"/>
      <c r="AG41" s="7"/>
      <c r="AH41" s="7"/>
      <c r="AI41" s="7"/>
      <c r="AJ41" s="7"/>
      <c r="AK41" s="13"/>
      <c r="AM41" s="155"/>
      <c r="AN41" s="25" t="s">
        <v>45</v>
      </c>
      <c r="AO41" s="7"/>
      <c r="AP41" s="7"/>
      <c r="AQ41" s="7"/>
      <c r="AR41" s="7"/>
      <c r="AS41" s="7"/>
      <c r="AT41" s="7"/>
      <c r="AU41" s="7"/>
      <c r="AV41" s="7"/>
      <c r="AW41" s="7"/>
      <c r="AX41" s="13"/>
      <c r="AZ41" s="44"/>
    </row>
    <row r="42" spans="1:52" ht="12.75" customHeight="1" x14ac:dyDescent="0.2">
      <c r="A42" s="15" t="s">
        <v>68</v>
      </c>
      <c r="B42" s="27" t="s">
        <v>76</v>
      </c>
      <c r="C42" s="174" t="s">
        <v>76</v>
      </c>
      <c r="D42" s="27" t="s">
        <v>76</v>
      </c>
      <c r="E42" s="174" t="s">
        <v>76</v>
      </c>
      <c r="F42" s="27" t="s">
        <v>76</v>
      </c>
      <c r="G42" s="174" t="s">
        <v>76</v>
      </c>
      <c r="H42" s="27" t="s">
        <v>76</v>
      </c>
      <c r="I42" s="174" t="s">
        <v>76</v>
      </c>
      <c r="J42" s="27" t="s">
        <v>76</v>
      </c>
      <c r="K42" s="43" t="s">
        <v>76</v>
      </c>
      <c r="M42" s="155"/>
      <c r="N42" s="15" t="s">
        <v>68</v>
      </c>
      <c r="O42" s="27" t="s">
        <v>76</v>
      </c>
      <c r="P42" s="174" t="s">
        <v>76</v>
      </c>
      <c r="Q42" s="27" t="s">
        <v>76</v>
      </c>
      <c r="R42" s="174" t="s">
        <v>76</v>
      </c>
      <c r="S42" s="27" t="s">
        <v>76</v>
      </c>
      <c r="T42" s="174" t="s">
        <v>76</v>
      </c>
      <c r="U42" s="27" t="s">
        <v>76</v>
      </c>
      <c r="V42" s="174" t="s">
        <v>76</v>
      </c>
      <c r="W42" s="27" t="s">
        <v>76</v>
      </c>
      <c r="X42" s="43" t="s">
        <v>76</v>
      </c>
      <c r="Z42" s="155"/>
      <c r="AA42" s="15" t="s">
        <v>68</v>
      </c>
      <c r="AB42" s="27" t="s">
        <v>76</v>
      </c>
      <c r="AC42" s="174" t="s">
        <v>76</v>
      </c>
      <c r="AD42" s="27" t="s">
        <v>76</v>
      </c>
      <c r="AE42" s="174" t="s">
        <v>76</v>
      </c>
      <c r="AF42" s="27" t="s">
        <v>76</v>
      </c>
      <c r="AG42" s="174" t="s">
        <v>76</v>
      </c>
      <c r="AH42" s="27" t="s">
        <v>76</v>
      </c>
      <c r="AI42" s="174" t="s">
        <v>76</v>
      </c>
      <c r="AJ42" s="27" t="s">
        <v>76</v>
      </c>
      <c r="AK42" s="43" t="s">
        <v>76</v>
      </c>
      <c r="AM42" s="155"/>
      <c r="AN42" s="15" t="s">
        <v>68</v>
      </c>
      <c r="AO42" s="27" t="s">
        <v>76</v>
      </c>
      <c r="AP42" s="174" t="s">
        <v>76</v>
      </c>
      <c r="AQ42" s="27" t="s">
        <v>76</v>
      </c>
      <c r="AR42" s="174" t="s">
        <v>76</v>
      </c>
      <c r="AS42" s="27" t="s">
        <v>76</v>
      </c>
      <c r="AT42" s="174" t="s">
        <v>76</v>
      </c>
      <c r="AU42" s="27" t="s">
        <v>76</v>
      </c>
      <c r="AV42" s="174" t="s">
        <v>76</v>
      </c>
      <c r="AW42" s="27" t="s">
        <v>76</v>
      </c>
      <c r="AX42" s="43" t="s">
        <v>76</v>
      </c>
      <c r="AZ42" s="44"/>
    </row>
    <row r="43" spans="1:52" ht="12.75" customHeight="1" x14ac:dyDescent="0.2">
      <c r="A43" s="26" t="s">
        <v>316</v>
      </c>
      <c r="B43" s="117" t="s">
        <v>76</v>
      </c>
      <c r="C43" s="148" t="s">
        <v>76</v>
      </c>
      <c r="D43" s="117" t="s">
        <v>76</v>
      </c>
      <c r="E43" s="148" t="s">
        <v>76</v>
      </c>
      <c r="F43" s="117" t="s">
        <v>76</v>
      </c>
      <c r="G43" s="148" t="s">
        <v>76</v>
      </c>
      <c r="H43" s="117" t="s">
        <v>76</v>
      </c>
      <c r="I43" s="148" t="s">
        <v>76</v>
      </c>
      <c r="J43" s="117" t="s">
        <v>76</v>
      </c>
      <c r="K43" s="50" t="s">
        <v>76</v>
      </c>
      <c r="M43" s="210"/>
      <c r="N43" s="26" t="s">
        <v>316</v>
      </c>
      <c r="O43" s="117" t="s">
        <v>76</v>
      </c>
      <c r="P43" s="148" t="s">
        <v>76</v>
      </c>
      <c r="Q43" s="117" t="s">
        <v>76</v>
      </c>
      <c r="R43" s="148" t="s">
        <v>76</v>
      </c>
      <c r="S43" s="117" t="s">
        <v>76</v>
      </c>
      <c r="T43" s="148" t="s">
        <v>76</v>
      </c>
      <c r="U43" s="117" t="s">
        <v>76</v>
      </c>
      <c r="V43" s="148" t="s">
        <v>76</v>
      </c>
      <c r="W43" s="117" t="s">
        <v>76</v>
      </c>
      <c r="X43" s="50" t="s">
        <v>76</v>
      </c>
      <c r="Z43" s="210"/>
      <c r="AA43" s="26" t="s">
        <v>316</v>
      </c>
      <c r="AB43" s="117" t="s">
        <v>76</v>
      </c>
      <c r="AC43" s="148" t="s">
        <v>76</v>
      </c>
      <c r="AD43" s="117" t="s">
        <v>76</v>
      </c>
      <c r="AE43" s="148" t="s">
        <v>76</v>
      </c>
      <c r="AF43" s="117" t="s">
        <v>76</v>
      </c>
      <c r="AG43" s="148" t="s">
        <v>76</v>
      </c>
      <c r="AH43" s="117" t="s">
        <v>76</v>
      </c>
      <c r="AI43" s="148" t="s">
        <v>76</v>
      </c>
      <c r="AJ43" s="117" t="s">
        <v>76</v>
      </c>
      <c r="AK43" s="50" t="s">
        <v>76</v>
      </c>
      <c r="AM43" s="210"/>
      <c r="AN43" s="26" t="s">
        <v>316</v>
      </c>
      <c r="AO43" s="117" t="s">
        <v>76</v>
      </c>
      <c r="AP43" s="148" t="s">
        <v>76</v>
      </c>
      <c r="AQ43" s="117" t="s">
        <v>76</v>
      </c>
      <c r="AR43" s="148" t="s">
        <v>76</v>
      </c>
      <c r="AS43" s="117" t="s">
        <v>76</v>
      </c>
      <c r="AT43" s="148" t="s">
        <v>76</v>
      </c>
      <c r="AU43" s="117" t="s">
        <v>76</v>
      </c>
      <c r="AV43" s="148" t="s">
        <v>76</v>
      </c>
      <c r="AW43" s="117" t="s">
        <v>76</v>
      </c>
      <c r="AX43" s="50" t="s">
        <v>76</v>
      </c>
      <c r="AZ43" s="44"/>
    </row>
    <row r="44" spans="1:52" ht="125.25" customHeight="1" x14ac:dyDescent="0.2">
      <c r="A44" s="252" t="s">
        <v>47</v>
      </c>
      <c r="B44" s="252"/>
      <c r="C44" s="252"/>
      <c r="D44" s="252"/>
      <c r="E44" s="252"/>
      <c r="F44" s="252"/>
      <c r="G44" s="252"/>
      <c r="H44" s="252"/>
      <c r="I44" s="252"/>
      <c r="J44" s="252"/>
      <c r="K44" s="252"/>
      <c r="N44" s="268" t="s">
        <v>47</v>
      </c>
      <c r="O44" s="268"/>
      <c r="P44" s="268"/>
      <c r="Q44" s="268"/>
      <c r="R44" s="268"/>
      <c r="S44" s="268"/>
      <c r="T44" s="268"/>
      <c r="U44" s="268"/>
      <c r="V44" s="268"/>
      <c r="W44" s="268"/>
      <c r="X44" s="268"/>
      <c r="AA44" s="268" t="s">
        <v>47</v>
      </c>
      <c r="AB44" s="268"/>
      <c r="AC44" s="268"/>
      <c r="AD44" s="268"/>
      <c r="AE44" s="268"/>
      <c r="AF44" s="268"/>
      <c r="AG44" s="268"/>
      <c r="AH44" s="268"/>
      <c r="AI44" s="268"/>
      <c r="AJ44" s="268"/>
      <c r="AK44" s="268"/>
      <c r="AN44" s="268" t="s">
        <v>47</v>
      </c>
      <c r="AO44" s="268"/>
      <c r="AP44" s="268"/>
      <c r="AQ44" s="268"/>
      <c r="AR44" s="268"/>
      <c r="AS44" s="268"/>
      <c r="AT44" s="268"/>
      <c r="AU44" s="268"/>
      <c r="AV44" s="268"/>
      <c r="AW44" s="268"/>
      <c r="AX44" s="268"/>
    </row>
    <row r="45" spans="1:52" ht="79.5" customHeight="1" x14ac:dyDescent="0.2">
      <c r="A45" s="252" t="s">
        <v>317</v>
      </c>
      <c r="B45" s="252"/>
      <c r="C45" s="252"/>
      <c r="D45" s="252"/>
      <c r="E45" s="252"/>
      <c r="F45" s="252"/>
      <c r="G45" s="252"/>
      <c r="H45" s="252"/>
      <c r="I45" s="252"/>
      <c r="J45" s="252"/>
      <c r="K45" s="252"/>
      <c r="L45" s="149"/>
      <c r="N45" s="252" t="s">
        <v>317</v>
      </c>
      <c r="O45" s="252"/>
      <c r="P45" s="252"/>
      <c r="Q45" s="252"/>
      <c r="R45" s="252"/>
      <c r="S45" s="252"/>
      <c r="T45" s="252"/>
      <c r="U45" s="252"/>
      <c r="V45" s="252"/>
      <c r="W45" s="252"/>
      <c r="X45" s="252"/>
      <c r="AA45" s="252" t="s">
        <v>317</v>
      </c>
      <c r="AB45" s="252"/>
      <c r="AC45" s="252"/>
      <c r="AD45" s="252"/>
      <c r="AE45" s="252"/>
      <c r="AF45" s="252"/>
      <c r="AG45" s="252"/>
      <c r="AH45" s="252"/>
      <c r="AI45" s="252"/>
      <c r="AJ45" s="252"/>
      <c r="AK45" s="252"/>
      <c r="AN45" s="252" t="s">
        <v>317</v>
      </c>
      <c r="AO45" s="252"/>
      <c r="AP45" s="252"/>
      <c r="AQ45" s="252"/>
      <c r="AR45" s="252"/>
      <c r="AS45" s="252"/>
      <c r="AT45" s="252"/>
      <c r="AU45" s="252"/>
      <c r="AV45" s="252"/>
      <c r="AW45" s="252"/>
      <c r="AX45" s="252"/>
    </row>
    <row r="46" spans="1:52" x14ac:dyDescent="0.2">
      <c r="A46" s="28" t="s">
        <v>69</v>
      </c>
      <c r="B46" s="32"/>
      <c r="C46" s="32"/>
      <c r="D46" s="32"/>
      <c r="E46" s="32"/>
      <c r="F46" s="32"/>
      <c r="G46" s="32"/>
      <c r="H46" s="32"/>
      <c r="I46" s="32"/>
      <c r="J46" s="32"/>
      <c r="K46" s="32"/>
      <c r="N46" s="28" t="s">
        <v>69</v>
      </c>
      <c r="O46" s="32"/>
      <c r="P46" s="32"/>
      <c r="Q46" s="32"/>
      <c r="R46" s="32"/>
      <c r="S46" s="32"/>
      <c r="T46" s="32"/>
      <c r="U46" s="32"/>
      <c r="V46" s="32"/>
      <c r="W46" s="32"/>
      <c r="X46" s="32"/>
      <c r="AA46" s="28" t="s">
        <v>69</v>
      </c>
      <c r="AB46" s="32"/>
      <c r="AC46" s="32"/>
      <c r="AD46" s="32"/>
      <c r="AE46" s="32"/>
      <c r="AF46" s="32"/>
      <c r="AG46" s="32"/>
      <c r="AH46" s="32"/>
      <c r="AI46" s="32"/>
      <c r="AJ46" s="32"/>
      <c r="AK46" s="32"/>
      <c r="AN46" s="28" t="s">
        <v>69</v>
      </c>
      <c r="AO46" s="32"/>
      <c r="AP46" s="32"/>
      <c r="AQ46" s="32"/>
      <c r="AR46" s="32"/>
      <c r="AS46" s="32"/>
      <c r="AT46" s="32"/>
      <c r="AU46" s="32"/>
      <c r="AV46" s="32"/>
      <c r="AW46" s="32"/>
      <c r="AX46" s="32"/>
    </row>
    <row r="47" spans="1:52" ht="12.75" customHeight="1" x14ac:dyDescent="0.2">
      <c r="A47" s="253" t="s">
        <v>325</v>
      </c>
      <c r="B47" s="253"/>
      <c r="C47" s="253"/>
      <c r="D47" s="253"/>
      <c r="E47" s="253"/>
      <c r="F47" s="253"/>
      <c r="G47" s="253"/>
      <c r="H47" s="253"/>
      <c r="I47" s="253"/>
      <c r="J47" s="253"/>
      <c r="K47" s="253"/>
      <c r="N47" s="253" t="s">
        <v>325</v>
      </c>
      <c r="O47" s="253"/>
      <c r="P47" s="253"/>
      <c r="Q47" s="253"/>
      <c r="R47" s="253"/>
      <c r="S47" s="253"/>
      <c r="T47" s="253"/>
      <c r="U47" s="253"/>
      <c r="V47" s="253"/>
      <c r="W47" s="253"/>
      <c r="X47" s="253"/>
      <c r="AA47" s="253" t="s">
        <v>325</v>
      </c>
      <c r="AB47" s="253"/>
      <c r="AC47" s="253"/>
      <c r="AD47" s="253"/>
      <c r="AE47" s="253"/>
      <c r="AF47" s="253"/>
      <c r="AG47" s="253"/>
      <c r="AH47" s="253"/>
      <c r="AI47" s="253"/>
      <c r="AJ47" s="253"/>
      <c r="AK47" s="253"/>
      <c r="AN47" s="253" t="s">
        <v>325</v>
      </c>
      <c r="AO47" s="253"/>
      <c r="AP47" s="253"/>
      <c r="AQ47" s="253"/>
      <c r="AR47" s="253"/>
      <c r="AS47" s="253"/>
      <c r="AT47" s="253"/>
      <c r="AU47" s="253"/>
      <c r="AV47" s="253"/>
      <c r="AW47" s="253"/>
      <c r="AX47" s="253"/>
    </row>
    <row r="48" spans="1:52" ht="53.25" customHeight="1" x14ac:dyDescent="0.2">
      <c r="A48" s="253"/>
      <c r="B48" s="253"/>
      <c r="C48" s="253"/>
      <c r="D48" s="253"/>
      <c r="E48" s="253"/>
      <c r="F48" s="253"/>
      <c r="G48" s="253"/>
      <c r="H48" s="253"/>
      <c r="I48" s="253"/>
      <c r="J48" s="253"/>
      <c r="K48" s="253"/>
      <c r="N48" s="253"/>
      <c r="O48" s="253"/>
      <c r="P48" s="253"/>
      <c r="Q48" s="253"/>
      <c r="R48" s="253"/>
      <c r="S48" s="253"/>
      <c r="T48" s="253"/>
      <c r="U48" s="253"/>
      <c r="V48" s="253"/>
      <c r="W48" s="253"/>
      <c r="X48" s="253"/>
      <c r="AA48" s="253"/>
      <c r="AB48" s="253"/>
      <c r="AC48" s="253"/>
      <c r="AD48" s="253"/>
      <c r="AE48" s="253"/>
      <c r="AF48" s="253"/>
      <c r="AG48" s="253"/>
      <c r="AH48" s="253"/>
      <c r="AI48" s="253"/>
      <c r="AJ48" s="253"/>
      <c r="AK48" s="253"/>
      <c r="AN48" s="253"/>
      <c r="AO48" s="253"/>
      <c r="AP48" s="253"/>
      <c r="AQ48" s="253"/>
      <c r="AR48" s="253"/>
      <c r="AS48" s="253"/>
      <c r="AT48" s="253"/>
      <c r="AU48" s="253"/>
      <c r="AV48" s="253"/>
      <c r="AW48" s="253"/>
      <c r="AX48" s="253"/>
    </row>
    <row r="49" spans="1:50" x14ac:dyDescent="0.2">
      <c r="A49" s="253"/>
      <c r="B49" s="253"/>
      <c r="C49" s="253"/>
      <c r="D49" s="253"/>
      <c r="E49" s="253"/>
      <c r="F49" s="253"/>
      <c r="G49" s="253"/>
      <c r="H49" s="253"/>
      <c r="I49" s="253"/>
      <c r="J49" s="253"/>
      <c r="K49" s="253"/>
      <c r="N49" s="253"/>
      <c r="O49" s="253"/>
      <c r="P49" s="253"/>
      <c r="Q49" s="253"/>
      <c r="R49" s="253"/>
      <c r="S49" s="253"/>
      <c r="T49" s="253"/>
      <c r="U49" s="253"/>
      <c r="V49" s="253"/>
      <c r="W49" s="253"/>
      <c r="X49" s="253"/>
      <c r="AA49" s="253"/>
      <c r="AB49" s="253"/>
      <c r="AC49" s="253"/>
      <c r="AD49" s="253"/>
      <c r="AE49" s="253"/>
      <c r="AF49" s="253"/>
      <c r="AG49" s="253"/>
      <c r="AH49" s="253"/>
      <c r="AI49" s="253"/>
      <c r="AJ49" s="253"/>
      <c r="AK49" s="253"/>
      <c r="AN49" s="253"/>
      <c r="AO49" s="253"/>
      <c r="AP49" s="253"/>
      <c r="AQ49" s="253"/>
      <c r="AR49" s="253"/>
      <c r="AS49" s="253"/>
      <c r="AT49" s="253"/>
      <c r="AU49" s="253"/>
      <c r="AV49" s="253"/>
      <c r="AW49" s="253"/>
      <c r="AX49" s="253"/>
    </row>
    <row r="50" spans="1:50" x14ac:dyDescent="0.2">
      <c r="A50" s="28" t="s">
        <v>48</v>
      </c>
      <c r="N50" s="28" t="s">
        <v>48</v>
      </c>
      <c r="AA50" s="28" t="s">
        <v>48</v>
      </c>
      <c r="AN50" s="28" t="s">
        <v>48</v>
      </c>
    </row>
    <row r="53" spans="1:50" x14ac:dyDescent="0.2">
      <c r="A53"/>
      <c r="B53"/>
      <c r="C53"/>
      <c r="D53"/>
      <c r="E53"/>
      <c r="F53"/>
      <c r="G53"/>
      <c r="H53"/>
      <c r="I53"/>
      <c r="J53"/>
    </row>
    <row r="54" spans="1:50" x14ac:dyDescent="0.2">
      <c r="A54"/>
      <c r="B54"/>
      <c r="C54"/>
      <c r="D54"/>
      <c r="E54"/>
      <c r="F54"/>
      <c r="G54"/>
      <c r="H54"/>
      <c r="I54"/>
      <c r="J54"/>
    </row>
    <row r="55" spans="1:50" x14ac:dyDescent="0.2">
      <c r="A55"/>
      <c r="B55"/>
      <c r="C55"/>
      <c r="D55"/>
      <c r="E55"/>
      <c r="F55"/>
      <c r="G55"/>
      <c r="H55"/>
      <c r="I55"/>
      <c r="J55"/>
    </row>
  </sheetData>
  <mergeCells count="40">
    <mergeCell ref="A45:K45"/>
    <mergeCell ref="N45:X45"/>
    <mergeCell ref="AA45:AK45"/>
    <mergeCell ref="AN45:AX45"/>
    <mergeCell ref="A47:K49"/>
    <mergeCell ref="N47:X49"/>
    <mergeCell ref="AA47:AK49"/>
    <mergeCell ref="AN47:AX49"/>
    <mergeCell ref="AU8:AV8"/>
    <mergeCell ref="AW8:AX8"/>
    <mergeCell ref="A44:K44"/>
    <mergeCell ref="N44:X44"/>
    <mergeCell ref="AA44:AK44"/>
    <mergeCell ref="AN44:AX44"/>
    <mergeCell ref="AF8:AG8"/>
    <mergeCell ref="AH8:AI8"/>
    <mergeCell ref="AJ8:AK8"/>
    <mergeCell ref="AO8:AP8"/>
    <mergeCell ref="AQ8:AR8"/>
    <mergeCell ref="AS8:AT8"/>
    <mergeCell ref="AD8:AE8"/>
    <mergeCell ref="B8:C8"/>
    <mergeCell ref="D8:E8"/>
    <mergeCell ref="F8:G8"/>
    <mergeCell ref="U8:V8"/>
    <mergeCell ref="W8:X8"/>
    <mergeCell ref="AB8:AC8"/>
    <mergeCell ref="A2:M4"/>
    <mergeCell ref="N2:X4"/>
    <mergeCell ref="AA2:AK4"/>
    <mergeCell ref="H8:I8"/>
    <mergeCell ref="J8:K8"/>
    <mergeCell ref="O8:P8"/>
    <mergeCell ref="Q8:R8"/>
    <mergeCell ref="S8:T8"/>
    <mergeCell ref="AN2:AX4"/>
    <mergeCell ref="B7:K7"/>
    <mergeCell ref="O7:X7"/>
    <mergeCell ref="AB7:AK7"/>
    <mergeCell ref="AO7:AX7"/>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sheetPr>
  <dimension ref="A1:S58"/>
  <sheetViews>
    <sheetView zoomScaleNormal="100" workbookViewId="0">
      <selection activeCell="R45" sqref="R45"/>
    </sheetView>
  </sheetViews>
  <sheetFormatPr defaultRowHeight="12.75" x14ac:dyDescent="0.2"/>
  <cols>
    <col min="1" max="1" width="15.140625" style="1" customWidth="1"/>
    <col min="2" max="16" width="5.140625" style="1" customWidth="1"/>
    <col min="17" max="16384" width="9.140625" style="1"/>
  </cols>
  <sheetData>
    <row r="1" spans="1:19" x14ac:dyDescent="0.2">
      <c r="A1" s="2" t="s">
        <v>156</v>
      </c>
      <c r="B1" s="2"/>
      <c r="C1" s="2"/>
      <c r="D1" s="2"/>
      <c r="E1" s="2"/>
      <c r="F1" s="2"/>
      <c r="G1" s="2"/>
      <c r="H1" s="2"/>
      <c r="I1" s="2"/>
      <c r="J1" s="2"/>
      <c r="K1" s="2"/>
      <c r="L1" s="2"/>
      <c r="M1" s="2"/>
      <c r="N1" s="2"/>
      <c r="O1" s="2"/>
      <c r="P1" s="2"/>
    </row>
    <row r="2" spans="1:19" ht="12.75" customHeight="1" x14ac:dyDescent="0.2">
      <c r="A2" s="249" t="s">
        <v>157</v>
      </c>
      <c r="B2" s="249"/>
      <c r="C2" s="249"/>
      <c r="D2" s="249"/>
      <c r="E2" s="249"/>
      <c r="F2" s="249"/>
      <c r="G2" s="249"/>
      <c r="H2" s="249"/>
      <c r="I2" s="249"/>
      <c r="J2" s="249"/>
      <c r="K2" s="249"/>
      <c r="L2" s="249"/>
      <c r="M2" s="249"/>
      <c r="N2" s="249"/>
      <c r="O2" s="249"/>
      <c r="P2" s="249"/>
    </row>
    <row r="3" spans="1:19" x14ac:dyDescent="0.2">
      <c r="A3" s="249"/>
      <c r="B3" s="249"/>
      <c r="C3" s="249"/>
      <c r="D3" s="249"/>
      <c r="E3" s="249"/>
      <c r="F3" s="249"/>
      <c r="G3" s="249"/>
      <c r="H3" s="249"/>
      <c r="I3" s="249"/>
      <c r="J3" s="249"/>
      <c r="K3" s="249"/>
      <c r="L3" s="249"/>
      <c r="M3" s="249"/>
      <c r="N3" s="249"/>
      <c r="O3" s="249"/>
      <c r="P3" s="249"/>
    </row>
    <row r="4" spans="1:19" x14ac:dyDescent="0.2">
      <c r="A4" s="249"/>
      <c r="B4" s="249"/>
      <c r="C4" s="249"/>
      <c r="D4" s="249"/>
      <c r="E4" s="249"/>
      <c r="F4" s="249"/>
      <c r="G4" s="249"/>
      <c r="H4" s="249"/>
      <c r="I4" s="249"/>
      <c r="J4" s="249"/>
      <c r="K4" s="249"/>
      <c r="L4" s="249"/>
      <c r="M4" s="249"/>
      <c r="N4" s="249"/>
      <c r="O4" s="249"/>
      <c r="P4" s="249"/>
    </row>
    <row r="5" spans="1:19" x14ac:dyDescent="0.2">
      <c r="A5" s="30"/>
      <c r="B5" s="30"/>
      <c r="C5" s="30"/>
      <c r="D5" s="30"/>
      <c r="E5" s="30"/>
      <c r="F5" s="30"/>
      <c r="G5" s="30"/>
      <c r="H5" s="30"/>
      <c r="I5" s="30"/>
      <c r="J5" s="30"/>
      <c r="K5" s="30"/>
      <c r="L5" s="30"/>
      <c r="M5" s="30"/>
      <c r="N5" s="30"/>
      <c r="O5" s="30"/>
      <c r="P5" s="30"/>
    </row>
    <row r="6" spans="1:19" ht="15" customHeight="1" x14ac:dyDescent="0.25">
      <c r="A6" s="5"/>
      <c r="B6" s="6"/>
      <c r="C6" s="6"/>
      <c r="D6" s="6"/>
      <c r="E6" s="6"/>
      <c r="F6" s="6"/>
      <c r="G6" s="6"/>
      <c r="H6" s="6"/>
      <c r="I6" s="6"/>
      <c r="J6" s="6"/>
      <c r="K6" s="6"/>
      <c r="L6" s="6"/>
      <c r="M6" s="6"/>
      <c r="N6" s="6"/>
      <c r="O6" s="6"/>
      <c r="P6" s="6"/>
    </row>
    <row r="7" spans="1:19" ht="15" customHeight="1" x14ac:dyDescent="0.25">
      <c r="A7" s="5"/>
      <c r="B7"/>
      <c r="C7"/>
      <c r="D7"/>
      <c r="E7"/>
      <c r="F7"/>
      <c r="G7"/>
      <c r="H7"/>
      <c r="I7"/>
      <c r="J7"/>
      <c r="K7"/>
      <c r="L7"/>
      <c r="M7"/>
      <c r="N7"/>
      <c r="O7"/>
      <c r="P7"/>
    </row>
    <row r="8" spans="1:19" ht="123.75" customHeight="1" x14ac:dyDescent="0.2">
      <c r="A8"/>
      <c r="B8" s="278" t="s">
        <v>158</v>
      </c>
      <c r="C8" s="279"/>
      <c r="D8" s="280"/>
      <c r="E8" s="278" t="s">
        <v>159</v>
      </c>
      <c r="F8" s="279"/>
      <c r="G8" s="280"/>
      <c r="H8" s="278" t="s">
        <v>160</v>
      </c>
      <c r="I8" s="279"/>
      <c r="J8" s="280"/>
      <c r="K8" s="278" t="s">
        <v>161</v>
      </c>
      <c r="L8" s="279"/>
      <c r="M8" s="280"/>
      <c r="N8" s="278" t="s">
        <v>100</v>
      </c>
      <c r="O8" s="279"/>
      <c r="P8" s="280"/>
    </row>
    <row r="9" spans="1:19"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56" t="s">
        <v>86</v>
      </c>
      <c r="N9" s="9" t="s">
        <v>85</v>
      </c>
      <c r="O9" s="56" t="s">
        <v>15</v>
      </c>
      <c r="P9" s="10" t="s">
        <v>86</v>
      </c>
    </row>
    <row r="10" spans="1:19" x14ac:dyDescent="0.2">
      <c r="A10" s="12" t="s">
        <v>16</v>
      </c>
      <c r="B10" s="36"/>
      <c r="C10" s="36"/>
      <c r="D10"/>
      <c r="E10" s="36"/>
      <c r="F10" s="36"/>
      <c r="G10"/>
      <c r="H10" s="36"/>
      <c r="I10" s="36"/>
      <c r="J10"/>
      <c r="K10" s="36"/>
      <c r="L10" s="36"/>
      <c r="M10"/>
      <c r="N10" s="36"/>
      <c r="O10" s="36"/>
      <c r="P10" s="13"/>
      <c r="Q10" s="156"/>
      <c r="R10" s="156"/>
      <c r="S10" s="156"/>
    </row>
    <row r="11" spans="1:19" x14ac:dyDescent="0.2">
      <c r="A11" s="14" t="s">
        <v>17</v>
      </c>
      <c r="B11"/>
      <c r="C11"/>
      <c r="D11"/>
      <c r="E11"/>
      <c r="F11"/>
      <c r="G11"/>
      <c r="H11"/>
      <c r="I11"/>
      <c r="J11"/>
      <c r="K11"/>
      <c r="L11"/>
      <c r="M11"/>
      <c r="N11"/>
      <c r="O11"/>
      <c r="P11" s="13"/>
    </row>
    <row r="12" spans="1:19" x14ac:dyDescent="0.2">
      <c r="A12" s="15" t="s">
        <v>18</v>
      </c>
      <c r="B12" s="16">
        <v>1</v>
      </c>
      <c r="C12" s="57" t="s">
        <v>87</v>
      </c>
      <c r="D12" s="58">
        <v>2276</v>
      </c>
      <c r="E12" s="16">
        <v>1.5861199223975899</v>
      </c>
      <c r="F12" s="17">
        <v>3.2288085094478399E-7</v>
      </c>
      <c r="G12" s="58">
        <v>2117</v>
      </c>
      <c r="H12" s="16">
        <v>3.3029203662931299</v>
      </c>
      <c r="I12" s="17">
        <v>1.27675647831893E-13</v>
      </c>
      <c r="J12" s="58">
        <v>518</v>
      </c>
      <c r="K12" s="16">
        <v>7.0336005501721797</v>
      </c>
      <c r="L12" s="17">
        <v>2.2204460492503101E-16</v>
      </c>
      <c r="M12" s="58">
        <v>319</v>
      </c>
      <c r="N12" s="16">
        <v>1.9752549160819699</v>
      </c>
      <c r="O12" s="17">
        <v>4.3590886456002E-10</v>
      </c>
      <c r="P12" s="59">
        <v>2200</v>
      </c>
    </row>
    <row r="13" spans="1:19" ht="12.75" customHeight="1" x14ac:dyDescent="0.2">
      <c r="A13" s="15" t="s">
        <v>19</v>
      </c>
      <c r="B13" s="16">
        <v>1</v>
      </c>
      <c r="C13" s="57" t="s">
        <v>87</v>
      </c>
      <c r="D13" s="58">
        <v>3151</v>
      </c>
      <c r="E13" s="16">
        <v>1.5754140087744499</v>
      </c>
      <c r="F13" s="17">
        <v>2.0007352201645298E-6</v>
      </c>
      <c r="G13" s="58">
        <v>974</v>
      </c>
      <c r="H13" s="16">
        <v>2.5351074329888301</v>
      </c>
      <c r="I13" s="17">
        <v>2.8432040344306099E-7</v>
      </c>
      <c r="J13" s="58">
        <v>273</v>
      </c>
      <c r="K13" s="16">
        <v>5.7198989693884297</v>
      </c>
      <c r="L13" s="17">
        <v>9.0283229781107399E-9</v>
      </c>
      <c r="M13" s="58">
        <v>203</v>
      </c>
      <c r="N13" s="16">
        <v>1.50708234909032</v>
      </c>
      <c r="O13" s="17">
        <v>1.8860454024682801E-3</v>
      </c>
      <c r="P13" s="59">
        <v>529</v>
      </c>
    </row>
    <row r="14" spans="1:19" x14ac:dyDescent="0.2">
      <c r="A14" s="15" t="s">
        <v>20</v>
      </c>
      <c r="B14" s="16">
        <v>1</v>
      </c>
      <c r="C14" s="57" t="s">
        <v>87</v>
      </c>
      <c r="D14" s="58">
        <v>12513</v>
      </c>
      <c r="E14" s="16">
        <v>1.7934979585111399</v>
      </c>
      <c r="F14" s="17">
        <v>7.6894046685538302E-13</v>
      </c>
      <c r="G14" s="58">
        <v>5335</v>
      </c>
      <c r="H14" s="16">
        <v>3.1499839463032901</v>
      </c>
      <c r="I14" s="17">
        <v>0</v>
      </c>
      <c r="J14" s="58">
        <v>2370</v>
      </c>
      <c r="K14" s="16">
        <v>5.2084560218498597</v>
      </c>
      <c r="L14" s="17">
        <v>0</v>
      </c>
      <c r="M14" s="58">
        <v>873</v>
      </c>
      <c r="N14" s="16">
        <v>1.9261165148250099</v>
      </c>
      <c r="O14" s="17">
        <v>3.4794389591752401E-13</v>
      </c>
      <c r="P14" s="59">
        <v>6194</v>
      </c>
    </row>
    <row r="15" spans="1:19" x14ac:dyDescent="0.2">
      <c r="A15" s="15" t="s">
        <v>21</v>
      </c>
      <c r="B15" s="16">
        <v>1</v>
      </c>
      <c r="C15" s="57" t="s">
        <v>87</v>
      </c>
      <c r="D15" s="58">
        <v>5134</v>
      </c>
      <c r="E15" s="16">
        <v>1.30926535378794</v>
      </c>
      <c r="F15" s="17">
        <v>6.23358592785088E-2</v>
      </c>
      <c r="G15" s="58">
        <v>499</v>
      </c>
      <c r="H15" s="16">
        <v>0.64380572108511103</v>
      </c>
      <c r="I15" s="17">
        <v>0.266822361985592</v>
      </c>
      <c r="J15" s="58">
        <v>70</v>
      </c>
      <c r="K15" s="16" t="s">
        <v>30</v>
      </c>
      <c r="L15" s="19" t="s">
        <v>30</v>
      </c>
      <c r="M15" s="58">
        <v>28</v>
      </c>
      <c r="N15" s="16">
        <v>1.4253500835708801</v>
      </c>
      <c r="O15" s="17">
        <v>9.1751162828199298E-2</v>
      </c>
      <c r="P15" s="59">
        <v>371</v>
      </c>
    </row>
    <row r="16" spans="1:19" x14ac:dyDescent="0.2">
      <c r="A16" s="15" t="s">
        <v>22</v>
      </c>
      <c r="B16" s="16">
        <v>1</v>
      </c>
      <c r="C16" s="57" t="s">
        <v>87</v>
      </c>
      <c r="D16" s="58">
        <v>3771</v>
      </c>
      <c r="E16" s="16">
        <v>1.2450077879875101</v>
      </c>
      <c r="F16" s="17">
        <v>1.10705268510951E-2</v>
      </c>
      <c r="G16" s="58">
        <v>1910</v>
      </c>
      <c r="H16" s="16">
        <v>3.56728579045767</v>
      </c>
      <c r="I16" s="17">
        <v>0</v>
      </c>
      <c r="J16" s="58">
        <v>842</v>
      </c>
      <c r="K16" s="16">
        <v>9.1059792494884295</v>
      </c>
      <c r="L16" s="17">
        <v>0</v>
      </c>
      <c r="M16" s="58">
        <v>501</v>
      </c>
      <c r="N16" s="16">
        <v>1.6560403476904499</v>
      </c>
      <c r="O16" s="17">
        <v>5.5792335339255295E-4</v>
      </c>
      <c r="P16" s="59">
        <v>304</v>
      </c>
    </row>
    <row r="17" spans="1:16" x14ac:dyDescent="0.2">
      <c r="A17" s="15" t="s">
        <v>23</v>
      </c>
      <c r="B17" s="16">
        <v>1</v>
      </c>
      <c r="C17" s="57" t="s">
        <v>87</v>
      </c>
      <c r="D17" s="58">
        <v>4403</v>
      </c>
      <c r="E17" s="16">
        <v>1.36057377787497</v>
      </c>
      <c r="F17" s="17">
        <v>1.9516135875363699E-5</v>
      </c>
      <c r="G17" s="58">
        <v>1645</v>
      </c>
      <c r="H17" s="16">
        <v>2.1438653833983401</v>
      </c>
      <c r="I17" s="17">
        <v>2.91078551389701E-3</v>
      </c>
      <c r="J17" s="58">
        <v>63</v>
      </c>
      <c r="K17" s="16">
        <v>1.35180757052123</v>
      </c>
      <c r="L17" s="17">
        <v>0.34202092601187301</v>
      </c>
      <c r="M17" s="58">
        <v>48</v>
      </c>
      <c r="N17" s="16">
        <v>1.9498475365447301</v>
      </c>
      <c r="O17" s="17">
        <v>2.2204460492503099E-15</v>
      </c>
      <c r="P17" s="59">
        <v>1473</v>
      </c>
    </row>
    <row r="18" spans="1:16" x14ac:dyDescent="0.2">
      <c r="A18" s="15" t="s">
        <v>24</v>
      </c>
      <c r="B18" s="16">
        <v>1</v>
      </c>
      <c r="C18" s="57" t="s">
        <v>87</v>
      </c>
      <c r="D18" s="58">
        <v>2963</v>
      </c>
      <c r="E18" s="16">
        <v>1.46855817627612</v>
      </c>
      <c r="F18" s="17">
        <v>4.6003641829273104E-6</v>
      </c>
      <c r="G18" s="58">
        <v>2070</v>
      </c>
      <c r="H18" s="16">
        <v>5.9002796635989796</v>
      </c>
      <c r="I18" s="17">
        <v>1.6934755600051E-6</v>
      </c>
      <c r="J18" s="58">
        <v>55</v>
      </c>
      <c r="K18" s="16" t="s">
        <v>30</v>
      </c>
      <c r="L18" s="19" t="s">
        <v>30</v>
      </c>
      <c r="M18" s="58">
        <v>15</v>
      </c>
      <c r="N18" s="16">
        <v>3.0460861075320098</v>
      </c>
      <c r="O18" s="17">
        <v>1.14575016141316E-13</v>
      </c>
      <c r="P18" s="59">
        <v>361</v>
      </c>
    </row>
    <row r="19" spans="1:16" x14ac:dyDescent="0.2">
      <c r="A19" s="15" t="s">
        <v>25</v>
      </c>
      <c r="B19" s="16">
        <v>1</v>
      </c>
      <c r="C19" s="57" t="s">
        <v>87</v>
      </c>
      <c r="D19" s="58">
        <v>2876</v>
      </c>
      <c r="E19" s="16">
        <v>1.4934536799707601</v>
      </c>
      <c r="F19" s="17">
        <v>2.1009076700551102E-9</v>
      </c>
      <c r="G19" s="58">
        <v>2068</v>
      </c>
      <c r="H19" s="16">
        <v>3.0779691424812099</v>
      </c>
      <c r="I19" s="17">
        <v>1.8571080517837399E-7</v>
      </c>
      <c r="J19" s="58">
        <v>116</v>
      </c>
      <c r="K19" s="16">
        <v>3.4590882876651499</v>
      </c>
      <c r="L19" s="19">
        <v>1.3424816813767401E-12</v>
      </c>
      <c r="M19" s="58">
        <v>285</v>
      </c>
      <c r="N19" s="16">
        <v>1.75638367851116</v>
      </c>
      <c r="O19" s="17">
        <v>2.22510898595374E-12</v>
      </c>
      <c r="P19" s="59">
        <v>1648</v>
      </c>
    </row>
    <row r="20" spans="1:16" x14ac:dyDescent="0.2">
      <c r="A20" s="15" t="s">
        <v>26</v>
      </c>
      <c r="B20" s="16">
        <v>1</v>
      </c>
      <c r="C20" s="57" t="s">
        <v>87</v>
      </c>
      <c r="D20" s="58">
        <v>4075</v>
      </c>
      <c r="E20" s="16">
        <v>1.9247937370442301</v>
      </c>
      <c r="F20" s="17">
        <v>7.1199614542294398E-4</v>
      </c>
      <c r="G20" s="58">
        <v>248</v>
      </c>
      <c r="H20" s="16">
        <v>4.6943382265575604</v>
      </c>
      <c r="I20" s="17">
        <v>1.5254464358349699E-13</v>
      </c>
      <c r="J20" s="58">
        <v>312</v>
      </c>
      <c r="K20" s="16">
        <v>10.187772912417</v>
      </c>
      <c r="L20" s="17">
        <v>2.4483032954325502E-6</v>
      </c>
      <c r="M20" s="58">
        <v>127</v>
      </c>
      <c r="N20" s="16">
        <v>2.64562978235876</v>
      </c>
      <c r="O20" s="17">
        <v>5.9778848537916896E-12</v>
      </c>
      <c r="P20" s="59">
        <v>703</v>
      </c>
    </row>
    <row r="21" spans="1:16" x14ac:dyDescent="0.2">
      <c r="A21" s="15" t="s">
        <v>27</v>
      </c>
      <c r="B21" s="16">
        <v>1</v>
      </c>
      <c r="C21" s="57" t="s">
        <v>87</v>
      </c>
      <c r="D21" s="58">
        <v>2071</v>
      </c>
      <c r="E21" s="16">
        <v>1.7568880558967099</v>
      </c>
      <c r="F21" s="17">
        <v>2.1515900172630599E-11</v>
      </c>
      <c r="G21" s="58">
        <v>2450</v>
      </c>
      <c r="H21" s="16">
        <v>2.4563889666073</v>
      </c>
      <c r="I21" s="17">
        <v>2.2288673129366998E-9</v>
      </c>
      <c r="J21" s="58">
        <v>338</v>
      </c>
      <c r="K21" s="16">
        <v>8.4637669809684493</v>
      </c>
      <c r="L21" s="17">
        <v>2.4381430208109102E-10</v>
      </c>
      <c r="M21" s="58">
        <v>116</v>
      </c>
      <c r="N21" s="16">
        <v>1.40667209313847</v>
      </c>
      <c r="O21" s="17">
        <v>3.2388800912430698E-4</v>
      </c>
      <c r="P21" s="59">
        <v>1008</v>
      </c>
    </row>
    <row r="22" spans="1:16" x14ac:dyDescent="0.2">
      <c r="A22" s="15" t="s">
        <v>28</v>
      </c>
      <c r="B22" s="16">
        <v>1</v>
      </c>
      <c r="C22" s="57" t="s">
        <v>87</v>
      </c>
      <c r="D22" s="58">
        <v>1195</v>
      </c>
      <c r="E22" s="16">
        <v>2.0926283541766</v>
      </c>
      <c r="F22" s="17">
        <v>6.2817751000920894E-11</v>
      </c>
      <c r="G22" s="58">
        <v>2848</v>
      </c>
      <c r="H22" s="16">
        <v>4.6501103675649604</v>
      </c>
      <c r="I22" s="17">
        <v>8.2321151984032802E-7</v>
      </c>
      <c r="J22" s="58">
        <v>108</v>
      </c>
      <c r="K22" s="16">
        <v>6.7299322293151604</v>
      </c>
      <c r="L22" s="17">
        <v>3.1906721709162899E-9</v>
      </c>
      <c r="M22" s="58">
        <v>217</v>
      </c>
      <c r="N22" s="16">
        <v>1.9594718644422799</v>
      </c>
      <c r="O22" s="17">
        <v>2.01645033311992E-4</v>
      </c>
      <c r="P22" s="59">
        <v>253</v>
      </c>
    </row>
    <row r="23" spans="1:16" x14ac:dyDescent="0.2">
      <c r="A23" s="15" t="s">
        <v>29</v>
      </c>
      <c r="B23" s="16">
        <v>1</v>
      </c>
      <c r="C23" s="57" t="s">
        <v>87</v>
      </c>
      <c r="D23" s="58">
        <v>3708</v>
      </c>
      <c r="E23" s="16">
        <v>1.36507756270311</v>
      </c>
      <c r="F23" s="17">
        <v>1.50609988128214E-3</v>
      </c>
      <c r="G23" s="58">
        <v>1123</v>
      </c>
      <c r="H23" s="16" t="s">
        <v>30</v>
      </c>
      <c r="I23" s="19" t="s">
        <v>30</v>
      </c>
      <c r="J23" s="58">
        <v>3</v>
      </c>
      <c r="K23" s="16" t="s">
        <v>30</v>
      </c>
      <c r="L23" s="19" t="s">
        <v>30</v>
      </c>
      <c r="M23" s="58">
        <v>1</v>
      </c>
      <c r="N23" s="16">
        <v>1.3928135977407701</v>
      </c>
      <c r="O23" s="17">
        <v>2.6644703927738201E-2</v>
      </c>
      <c r="P23" s="59">
        <v>443</v>
      </c>
    </row>
    <row r="24" spans="1:16" x14ac:dyDescent="0.2">
      <c r="A24" s="15" t="s">
        <v>31</v>
      </c>
      <c r="B24" s="16">
        <v>1</v>
      </c>
      <c r="C24" s="57" t="s">
        <v>87</v>
      </c>
      <c r="D24" s="58">
        <v>3070</v>
      </c>
      <c r="E24" s="16">
        <v>1.4352425746528501</v>
      </c>
      <c r="F24" s="17">
        <v>6.2975158754419201E-7</v>
      </c>
      <c r="G24" s="58">
        <v>3388</v>
      </c>
      <c r="H24" s="16" t="s">
        <v>30</v>
      </c>
      <c r="I24" s="19" t="s">
        <v>30</v>
      </c>
      <c r="J24" s="58">
        <v>19</v>
      </c>
      <c r="K24" s="16" t="s">
        <v>30</v>
      </c>
      <c r="L24" s="19" t="s">
        <v>30</v>
      </c>
      <c r="M24" s="58">
        <v>26</v>
      </c>
      <c r="N24" s="16">
        <v>2.43874408102318</v>
      </c>
      <c r="O24" s="17">
        <v>1.66203074798421E-4</v>
      </c>
      <c r="P24" s="59">
        <v>164</v>
      </c>
    </row>
    <row r="25" spans="1:16" x14ac:dyDescent="0.2">
      <c r="A25" s="15" t="s">
        <v>32</v>
      </c>
      <c r="B25" s="16">
        <v>1</v>
      </c>
      <c r="C25" s="57" t="s">
        <v>87</v>
      </c>
      <c r="D25" s="58">
        <v>2270</v>
      </c>
      <c r="E25" s="16">
        <v>1.7102969227662801</v>
      </c>
      <c r="F25" s="17">
        <v>4.1673353656790401E-9</v>
      </c>
      <c r="G25" s="58">
        <v>2234</v>
      </c>
      <c r="H25" s="16">
        <v>3.1579819650196499</v>
      </c>
      <c r="I25" s="17">
        <v>1.36907061221159E-6</v>
      </c>
      <c r="J25" s="58">
        <v>118</v>
      </c>
      <c r="K25" s="16">
        <v>7.6869726294796799</v>
      </c>
      <c r="L25" s="17">
        <v>1.4941381465405399E-12</v>
      </c>
      <c r="M25" s="58">
        <v>186</v>
      </c>
      <c r="N25" s="16">
        <v>3.5047639275437099</v>
      </c>
      <c r="O25" s="17">
        <v>6.6213701188644296E-13</v>
      </c>
      <c r="P25" s="59">
        <v>362</v>
      </c>
    </row>
    <row r="26" spans="1:16" x14ac:dyDescent="0.2">
      <c r="A26" s="15" t="s">
        <v>33</v>
      </c>
      <c r="B26" s="16">
        <v>1</v>
      </c>
      <c r="C26" s="57" t="s">
        <v>87</v>
      </c>
      <c r="D26" s="58">
        <v>3140</v>
      </c>
      <c r="E26" s="16">
        <v>1.33099616170376</v>
      </c>
      <c r="F26" s="17">
        <v>3.8182233731842702E-4</v>
      </c>
      <c r="G26" s="58">
        <v>1043</v>
      </c>
      <c r="H26" s="16">
        <v>3.5148298140639</v>
      </c>
      <c r="I26" s="17">
        <v>9.7699626167013807E-15</v>
      </c>
      <c r="J26" s="58">
        <v>389</v>
      </c>
      <c r="K26" s="16">
        <v>13.5417396432641</v>
      </c>
      <c r="L26" s="17">
        <v>1.04360964314765E-14</v>
      </c>
      <c r="M26" s="58">
        <v>169</v>
      </c>
      <c r="N26" s="16">
        <v>2.1424581072462101</v>
      </c>
      <c r="O26" s="17">
        <v>2.5581356795090198E-6</v>
      </c>
      <c r="P26" s="59">
        <v>387</v>
      </c>
    </row>
    <row r="27" spans="1:16" x14ac:dyDescent="0.2">
      <c r="A27" s="15" t="s">
        <v>34</v>
      </c>
      <c r="B27" s="16">
        <v>1</v>
      </c>
      <c r="C27" s="57" t="s">
        <v>87</v>
      </c>
      <c r="D27" s="58">
        <v>7532</v>
      </c>
      <c r="E27" s="16">
        <v>1.57179271710316</v>
      </c>
      <c r="F27" s="17">
        <v>5.7338616166191503E-7</v>
      </c>
      <c r="G27" s="58">
        <v>1448</v>
      </c>
      <c r="H27" s="16" t="s">
        <v>30</v>
      </c>
      <c r="I27" s="19" t="s">
        <v>30</v>
      </c>
      <c r="J27" s="58">
        <v>3</v>
      </c>
      <c r="K27" s="16" t="s">
        <v>30</v>
      </c>
      <c r="L27" s="19" t="s">
        <v>30</v>
      </c>
      <c r="M27" s="58">
        <v>0</v>
      </c>
      <c r="N27" s="16">
        <v>1.4826727459098401</v>
      </c>
      <c r="O27" s="17">
        <v>1.09824676883106E-2</v>
      </c>
      <c r="P27" s="59">
        <v>383</v>
      </c>
    </row>
    <row r="28" spans="1:16" x14ac:dyDescent="0.2">
      <c r="A28" s="15" t="s">
        <v>35</v>
      </c>
      <c r="B28" s="16">
        <v>1</v>
      </c>
      <c r="C28" s="57" t="s">
        <v>87</v>
      </c>
      <c r="D28" s="58">
        <v>3723</v>
      </c>
      <c r="E28" s="16">
        <v>1.78825916985766</v>
      </c>
      <c r="F28" s="17">
        <v>6.3974425756896401E-10</v>
      </c>
      <c r="G28" s="58">
        <v>1484</v>
      </c>
      <c r="H28" s="16">
        <v>0.75291639291489598</v>
      </c>
      <c r="I28" s="17">
        <v>0.36302120105233199</v>
      </c>
      <c r="J28" s="58">
        <v>38</v>
      </c>
      <c r="K28" s="16" t="s">
        <v>30</v>
      </c>
      <c r="L28" s="19" t="s">
        <v>30</v>
      </c>
      <c r="M28" s="58">
        <v>21</v>
      </c>
      <c r="N28" s="16">
        <v>1.84719934887229</v>
      </c>
      <c r="O28" s="17">
        <v>3.02476013569475E-7</v>
      </c>
      <c r="P28" s="59">
        <v>457</v>
      </c>
    </row>
    <row r="29" spans="1:16" x14ac:dyDescent="0.2">
      <c r="A29" s="15" t="s">
        <v>36</v>
      </c>
      <c r="B29" s="16">
        <v>1</v>
      </c>
      <c r="C29" s="57" t="s">
        <v>87</v>
      </c>
      <c r="D29" s="58">
        <v>1353</v>
      </c>
      <c r="E29" s="16">
        <v>1.5106772801547801</v>
      </c>
      <c r="F29" s="17">
        <v>2.43300741953334E-6</v>
      </c>
      <c r="G29" s="58">
        <v>3516</v>
      </c>
      <c r="H29" s="16">
        <v>2.0145724878039202</v>
      </c>
      <c r="I29" s="17">
        <v>6.6199358440497402E-3</v>
      </c>
      <c r="J29" s="58">
        <v>102</v>
      </c>
      <c r="K29" s="16">
        <v>6.1962023670342701</v>
      </c>
      <c r="L29" s="17">
        <v>2.7936038460296699E-6</v>
      </c>
      <c r="M29" s="58">
        <v>204</v>
      </c>
      <c r="N29" s="16">
        <v>1.8561292077740801</v>
      </c>
      <c r="O29" s="17">
        <v>4.0705273751662198E-7</v>
      </c>
      <c r="P29" s="59">
        <v>880</v>
      </c>
    </row>
    <row r="30" spans="1:16" x14ac:dyDescent="0.2">
      <c r="A30" s="15" t="s">
        <v>37</v>
      </c>
      <c r="B30" s="16">
        <v>1</v>
      </c>
      <c r="C30" s="57" t="s">
        <v>87</v>
      </c>
      <c r="D30" s="58">
        <v>2120</v>
      </c>
      <c r="E30" s="16">
        <v>1.33876132304527</v>
      </c>
      <c r="F30" s="17">
        <v>1.5133776484923501E-3</v>
      </c>
      <c r="G30" s="58">
        <v>1349</v>
      </c>
      <c r="H30" s="16">
        <v>5.2362807453906797</v>
      </c>
      <c r="I30" s="17">
        <v>0</v>
      </c>
      <c r="J30" s="58">
        <v>364</v>
      </c>
      <c r="K30" s="16">
        <v>7.9360186139481002</v>
      </c>
      <c r="L30" s="17">
        <v>1.5543122344752199E-15</v>
      </c>
      <c r="M30" s="58">
        <v>243</v>
      </c>
      <c r="N30" s="16">
        <v>2.0013859239851501</v>
      </c>
      <c r="O30" s="17">
        <v>3.2068464661527701E-7</v>
      </c>
      <c r="P30" s="59">
        <v>393</v>
      </c>
    </row>
    <row r="31" spans="1:16" x14ac:dyDescent="0.2">
      <c r="A31" s="15" t="s">
        <v>38</v>
      </c>
      <c r="B31" s="16">
        <v>1</v>
      </c>
      <c r="C31" s="57" t="s">
        <v>87</v>
      </c>
      <c r="D31" s="58">
        <v>3409</v>
      </c>
      <c r="E31" s="16">
        <v>2.5472551366496901</v>
      </c>
      <c r="F31" s="17">
        <v>6.1286531405357899E-12</v>
      </c>
      <c r="G31" s="58">
        <v>498</v>
      </c>
      <c r="H31" s="16">
        <v>3.2665176580458102</v>
      </c>
      <c r="I31" s="17">
        <v>1.42894140964245E-10</v>
      </c>
      <c r="J31" s="58">
        <v>259</v>
      </c>
      <c r="K31" s="16">
        <v>9.9158334129074195</v>
      </c>
      <c r="L31" s="17">
        <v>1.9317880628477699E-14</v>
      </c>
      <c r="M31" s="58">
        <v>194</v>
      </c>
      <c r="N31" s="16">
        <v>2.4021066650598599</v>
      </c>
      <c r="O31" s="17">
        <v>5.90949511547478E-12</v>
      </c>
      <c r="P31" s="59">
        <v>650</v>
      </c>
    </row>
    <row r="32" spans="1:16" x14ac:dyDescent="0.2">
      <c r="A32" s="15"/>
      <c r="B32"/>
      <c r="C32" s="60"/>
      <c r="D32"/>
      <c r="E32"/>
      <c r="F32" s="17"/>
      <c r="G32"/>
      <c r="H32"/>
      <c r="I32" s="17"/>
      <c r="J32"/>
      <c r="K32"/>
      <c r="L32" s="17"/>
      <c r="M32"/>
      <c r="N32"/>
      <c r="O32" s="17"/>
      <c r="P32" s="13"/>
    </row>
    <row r="33" spans="1:17" x14ac:dyDescent="0.2">
      <c r="A33" s="14" t="s">
        <v>39</v>
      </c>
      <c r="B33"/>
      <c r="C33" s="60"/>
      <c r="D33"/>
      <c r="E33"/>
      <c r="F33" s="17"/>
      <c r="G33"/>
      <c r="H33"/>
      <c r="I33" s="17"/>
      <c r="J33"/>
      <c r="K33"/>
      <c r="L33" s="17"/>
      <c r="M33"/>
      <c r="N33"/>
      <c r="O33" s="17"/>
      <c r="P33" s="13"/>
    </row>
    <row r="34" spans="1:17" x14ac:dyDescent="0.2">
      <c r="A34" s="15" t="s">
        <v>40</v>
      </c>
      <c r="B34" s="16">
        <v>1</v>
      </c>
      <c r="C34" s="57" t="s">
        <v>87</v>
      </c>
      <c r="D34" s="58">
        <v>2589</v>
      </c>
      <c r="E34" s="16">
        <v>1.7505303286149501</v>
      </c>
      <c r="F34" s="17">
        <v>7.0675021390798104E-11</v>
      </c>
      <c r="G34" s="58">
        <v>1632</v>
      </c>
      <c r="H34" s="16">
        <v>6.88098199858916</v>
      </c>
      <c r="I34" s="17">
        <v>1.6804932112535201E-8</v>
      </c>
      <c r="J34" s="58">
        <v>83</v>
      </c>
      <c r="K34" s="16">
        <v>12.671110367091099</v>
      </c>
      <c r="L34" s="17">
        <v>1.5368946115756901E-9</v>
      </c>
      <c r="M34" s="58">
        <v>92</v>
      </c>
      <c r="N34" s="16">
        <v>2.2398082655750402</v>
      </c>
      <c r="O34" s="17">
        <v>5.304645611659E-13</v>
      </c>
      <c r="P34" s="59">
        <v>1067</v>
      </c>
    </row>
    <row r="35" spans="1:17" x14ac:dyDescent="0.2">
      <c r="A35" s="15" t="s">
        <v>41</v>
      </c>
      <c r="B35" s="16">
        <v>1</v>
      </c>
      <c r="C35" s="57" t="s">
        <v>87</v>
      </c>
      <c r="D35" s="58">
        <v>2333</v>
      </c>
      <c r="E35" s="16">
        <v>2.3118436202210799</v>
      </c>
      <c r="F35" s="17">
        <v>1.4659096159164201E-10</v>
      </c>
      <c r="G35" s="58">
        <v>1012</v>
      </c>
      <c r="H35" s="16">
        <v>2.7866390652871802</v>
      </c>
      <c r="I35" s="17">
        <v>2.3728280806878401E-7</v>
      </c>
      <c r="J35" s="58">
        <v>232</v>
      </c>
      <c r="K35" s="16">
        <v>6.94617874332772</v>
      </c>
      <c r="L35" s="17">
        <v>2.7162738724939598E-10</v>
      </c>
      <c r="M35" s="58">
        <v>102</v>
      </c>
      <c r="N35" s="16">
        <v>2.26606171725181</v>
      </c>
      <c r="O35" s="17">
        <v>1.7918999617449999E-13</v>
      </c>
      <c r="P35" s="59">
        <v>1452</v>
      </c>
    </row>
    <row r="36" spans="1:17" x14ac:dyDescent="0.2">
      <c r="A36" s="15" t="s">
        <v>42</v>
      </c>
      <c r="B36" s="16">
        <v>1</v>
      </c>
      <c r="C36" s="57" t="s">
        <v>87</v>
      </c>
      <c r="D36" s="58">
        <v>1822</v>
      </c>
      <c r="E36" s="16">
        <v>1.6213090445176801</v>
      </c>
      <c r="F36" s="17">
        <v>8.9371670033422407E-6</v>
      </c>
      <c r="G36" s="58">
        <v>1310</v>
      </c>
      <c r="H36" s="16">
        <v>2.80215799996633</v>
      </c>
      <c r="I36" s="17">
        <v>7.7661334996341801E-3</v>
      </c>
      <c r="J36" s="58">
        <v>59</v>
      </c>
      <c r="K36" s="16">
        <v>2.9466256942631199</v>
      </c>
      <c r="L36" s="17">
        <v>1.2572229832236201E-2</v>
      </c>
      <c r="M36" s="58">
        <v>33</v>
      </c>
      <c r="N36" s="16">
        <v>1.73366107082193</v>
      </c>
      <c r="O36" s="17">
        <v>2.7212945619536899E-4</v>
      </c>
      <c r="P36" s="59">
        <v>537</v>
      </c>
    </row>
    <row r="37" spans="1:17" x14ac:dyDescent="0.2">
      <c r="A37" s="15" t="s">
        <v>43</v>
      </c>
      <c r="B37" s="16">
        <v>1</v>
      </c>
      <c r="C37" s="57" t="s">
        <v>87</v>
      </c>
      <c r="D37" s="58">
        <v>4155</v>
      </c>
      <c r="E37" s="16">
        <v>2.28296926882257</v>
      </c>
      <c r="F37" s="17">
        <v>4.1592729260742102E-11</v>
      </c>
      <c r="G37" s="58">
        <v>2322</v>
      </c>
      <c r="H37" s="16">
        <v>2.7732062637891102</v>
      </c>
      <c r="I37" s="17">
        <v>1.8384616606859099E-7</v>
      </c>
      <c r="J37" s="58">
        <v>291</v>
      </c>
      <c r="K37" s="16">
        <v>6.8313368119984297</v>
      </c>
      <c r="L37" s="17">
        <v>2.0179458104507799E-10</v>
      </c>
      <c r="M37" s="58">
        <v>135</v>
      </c>
      <c r="N37" s="16">
        <v>2.2442186561346702</v>
      </c>
      <c r="O37" s="17">
        <v>1.10800257857591E-13</v>
      </c>
      <c r="P37" s="59">
        <v>1989</v>
      </c>
    </row>
    <row r="38" spans="1:17" x14ac:dyDescent="0.2">
      <c r="A38" s="20"/>
      <c r="B38"/>
      <c r="C38" s="60"/>
      <c r="D38"/>
      <c r="E38"/>
      <c r="F38" s="17"/>
      <c r="G38"/>
      <c r="H38"/>
      <c r="I38" s="17"/>
      <c r="J38"/>
      <c r="K38"/>
      <c r="L38" s="17"/>
      <c r="M38"/>
      <c r="N38"/>
      <c r="O38" s="17"/>
      <c r="P38" s="13"/>
    </row>
    <row r="39" spans="1:17" x14ac:dyDescent="0.2">
      <c r="A39" s="14" t="s">
        <v>44</v>
      </c>
      <c r="B39" s="64">
        <v>1</v>
      </c>
      <c r="C39" s="213" t="s">
        <v>87</v>
      </c>
      <c r="D39" s="219">
        <v>81497</v>
      </c>
      <c r="E39" s="64">
        <v>1.6387648417491201</v>
      </c>
      <c r="F39" s="125">
        <v>0</v>
      </c>
      <c r="G39" s="219">
        <v>42201</v>
      </c>
      <c r="H39" s="64">
        <v>3.08432633021012</v>
      </c>
      <c r="I39" s="125">
        <v>0</v>
      </c>
      <c r="J39" s="219">
        <v>6734</v>
      </c>
      <c r="K39" s="64">
        <v>6.5297148509755401</v>
      </c>
      <c r="L39" s="125">
        <v>0</v>
      </c>
      <c r="M39" s="219">
        <v>4003</v>
      </c>
      <c r="N39" s="64">
        <v>1.96593403342048</v>
      </c>
      <c r="O39" s="125">
        <v>0</v>
      </c>
      <c r="P39" s="190">
        <v>22219</v>
      </c>
    </row>
    <row r="40" spans="1:17" x14ac:dyDescent="0.2">
      <c r="A40" s="31"/>
      <c r="B40" s="220"/>
      <c r="C40" s="214"/>
      <c r="D40" s="122"/>
      <c r="E40" s="122"/>
      <c r="F40" s="223"/>
      <c r="G40" s="122"/>
      <c r="H40" s="220"/>
      <c r="I40" s="223"/>
      <c r="J40" s="122"/>
      <c r="K40" s="122"/>
      <c r="L40" s="223"/>
      <c r="M40" s="122"/>
      <c r="N40" s="222"/>
      <c r="O40" s="223"/>
      <c r="P40" s="48"/>
    </row>
    <row r="41" spans="1:17" x14ac:dyDescent="0.2">
      <c r="A41" s="25" t="s">
        <v>45</v>
      </c>
      <c r="B41" s="7"/>
      <c r="C41" s="65"/>
      <c r="D41" s="7"/>
      <c r="E41" s="7"/>
      <c r="F41" s="125"/>
      <c r="G41" s="7"/>
      <c r="H41" s="7"/>
      <c r="I41" s="125"/>
      <c r="J41" s="7"/>
      <c r="K41" s="7"/>
      <c r="L41" s="125"/>
      <c r="M41" s="7"/>
      <c r="N41" s="7"/>
      <c r="O41" s="125"/>
      <c r="P41" s="13"/>
    </row>
    <row r="42" spans="1:17" ht="12.75" customHeight="1" x14ac:dyDescent="0.2">
      <c r="A42" s="15" t="s">
        <v>68</v>
      </c>
      <c r="B42" s="27">
        <v>1</v>
      </c>
      <c r="C42" s="213" t="s">
        <v>87</v>
      </c>
      <c r="D42" s="218">
        <v>1465</v>
      </c>
      <c r="E42" s="27">
        <v>1.1915081066917901</v>
      </c>
      <c r="F42" s="125">
        <v>7.8859043063244497E-2</v>
      </c>
      <c r="G42" s="218">
        <v>2391</v>
      </c>
      <c r="H42" s="27">
        <v>1.5298398000267599</v>
      </c>
      <c r="I42" s="125">
        <v>0.120480221605968</v>
      </c>
      <c r="J42" s="218">
        <v>129</v>
      </c>
      <c r="K42" s="27">
        <v>4.5360037836289404</v>
      </c>
      <c r="L42" s="125">
        <v>2.1847809267061501E-5</v>
      </c>
      <c r="M42" s="218">
        <v>70</v>
      </c>
      <c r="N42" s="27">
        <v>1.4192874070058401</v>
      </c>
      <c r="O42" s="125">
        <v>1.7189956692592798E-2</v>
      </c>
      <c r="P42" s="59">
        <v>998</v>
      </c>
    </row>
    <row r="43" spans="1:17" ht="12.75" customHeight="1" x14ac:dyDescent="0.2">
      <c r="A43" s="26" t="s">
        <v>316</v>
      </c>
      <c r="B43" s="117" t="s">
        <v>76</v>
      </c>
      <c r="C43" s="61" t="s">
        <v>76</v>
      </c>
      <c r="D43" s="75" t="s">
        <v>76</v>
      </c>
      <c r="E43" s="117" t="s">
        <v>76</v>
      </c>
      <c r="F43" s="126" t="s">
        <v>76</v>
      </c>
      <c r="G43" s="75" t="s">
        <v>76</v>
      </c>
      <c r="H43" s="117" t="s">
        <v>76</v>
      </c>
      <c r="I43" s="126" t="s">
        <v>76</v>
      </c>
      <c r="J43" s="75" t="s">
        <v>76</v>
      </c>
      <c r="K43" s="117" t="s">
        <v>76</v>
      </c>
      <c r="L43" s="126" t="s">
        <v>76</v>
      </c>
      <c r="M43" s="75" t="s">
        <v>76</v>
      </c>
      <c r="N43" s="117" t="s">
        <v>76</v>
      </c>
      <c r="O43" s="126" t="s">
        <v>76</v>
      </c>
      <c r="P43" s="66" t="s">
        <v>76</v>
      </c>
    </row>
    <row r="44" spans="1:17" ht="94.5" customHeight="1" x14ac:dyDescent="0.2">
      <c r="A44" s="252" t="s">
        <v>47</v>
      </c>
      <c r="B44" s="252"/>
      <c r="C44" s="252"/>
      <c r="D44" s="252"/>
      <c r="E44" s="252"/>
      <c r="F44" s="252"/>
      <c r="G44" s="252"/>
      <c r="H44" s="252"/>
      <c r="I44" s="252"/>
      <c r="J44" s="252"/>
      <c r="K44" s="252"/>
      <c r="L44" s="252"/>
      <c r="M44" s="252"/>
      <c r="N44" s="252"/>
      <c r="O44" s="252"/>
      <c r="P44" s="252"/>
    </row>
    <row r="45" spans="1:17" ht="67.5" customHeight="1" x14ac:dyDescent="0.2">
      <c r="A45" s="252" t="s">
        <v>326</v>
      </c>
      <c r="B45" s="252"/>
      <c r="C45" s="252"/>
      <c r="D45" s="252"/>
      <c r="E45" s="252"/>
      <c r="F45" s="252"/>
      <c r="G45" s="252"/>
      <c r="H45" s="252"/>
      <c r="I45" s="252"/>
      <c r="J45" s="252"/>
      <c r="K45" s="252"/>
      <c r="L45" s="252"/>
      <c r="M45" s="252"/>
      <c r="N45" s="252"/>
      <c r="O45" s="252"/>
      <c r="P45" s="252"/>
    </row>
    <row r="46" spans="1:17" ht="26.25" customHeight="1" x14ac:dyDescent="0.2">
      <c r="A46" s="253" t="s">
        <v>327</v>
      </c>
      <c r="B46" s="253"/>
      <c r="C46" s="253"/>
      <c r="D46" s="253"/>
      <c r="E46" s="253"/>
      <c r="F46" s="253"/>
      <c r="G46" s="253"/>
      <c r="H46" s="253"/>
      <c r="I46" s="253"/>
      <c r="J46" s="253"/>
      <c r="K46" s="253"/>
      <c r="L46" s="253"/>
      <c r="M46" s="253"/>
      <c r="N46" s="253"/>
      <c r="O46" s="253"/>
      <c r="P46" s="253"/>
    </row>
    <row r="47" spans="1:17" ht="12.75" customHeight="1" x14ac:dyDescent="0.2">
      <c r="A47" s="28" t="s">
        <v>48</v>
      </c>
      <c r="I47" s="68"/>
      <c r="J47" s="68"/>
      <c r="K47" s="68"/>
      <c r="L47" s="68"/>
      <c r="M47" s="68"/>
      <c r="N47" s="68"/>
      <c r="O47" s="68"/>
      <c r="P47" s="68"/>
    </row>
    <row r="48" spans="1:17" x14ac:dyDescent="0.2">
      <c r="A48"/>
      <c r="B48"/>
      <c r="C48"/>
      <c r="D48"/>
      <c r="E48"/>
      <c r="F48"/>
      <c r="G48"/>
      <c r="H48"/>
      <c r="I48"/>
      <c r="J48"/>
      <c r="K48"/>
      <c r="L48"/>
      <c r="M48"/>
      <c r="N48"/>
      <c r="O48"/>
      <c r="P48"/>
      <c r="Q48"/>
    </row>
    <row r="49" spans="1:17" x14ac:dyDescent="0.2">
      <c r="A49"/>
      <c r="B49"/>
      <c r="C49"/>
      <c r="D49"/>
      <c r="E49"/>
      <c r="F49"/>
      <c r="G49"/>
      <c r="H49"/>
      <c r="I49"/>
      <c r="J49"/>
      <c r="K49"/>
      <c r="L49"/>
      <c r="M49"/>
      <c r="N49"/>
      <c r="O49"/>
      <c r="P49"/>
      <c r="Q49"/>
    </row>
    <row r="50" spans="1:17" x14ac:dyDescent="0.2">
      <c r="A50"/>
      <c r="B50" s="69"/>
      <c r="C50"/>
      <c r="D50"/>
      <c r="E50"/>
      <c r="F50"/>
      <c r="G50"/>
      <c r="H50"/>
      <c r="I50"/>
      <c r="J50"/>
      <c r="K50"/>
      <c r="L50"/>
      <c r="M50"/>
      <c r="N50"/>
      <c r="O50"/>
      <c r="P50"/>
      <c r="Q50"/>
    </row>
    <row r="51" spans="1:17" x14ac:dyDescent="0.2">
      <c r="A51"/>
      <c r="B51"/>
      <c r="C51"/>
      <c r="D51"/>
      <c r="E51"/>
      <c r="F51"/>
      <c r="G51"/>
      <c r="H51"/>
      <c r="I51"/>
      <c r="J51"/>
      <c r="K51"/>
      <c r="L51"/>
      <c r="M51"/>
      <c r="N51"/>
      <c r="O51"/>
      <c r="P51"/>
      <c r="Q51"/>
    </row>
    <row r="52" spans="1:17" x14ac:dyDescent="0.2">
      <c r="A52"/>
      <c r="B52"/>
      <c r="C52"/>
      <c r="D52"/>
      <c r="E52"/>
      <c r="F52"/>
      <c r="G52"/>
      <c r="H52"/>
      <c r="I52"/>
      <c r="J52"/>
      <c r="K52"/>
      <c r="L52"/>
      <c r="M52"/>
      <c r="N52"/>
      <c r="O52"/>
      <c r="P52"/>
      <c r="Q52"/>
    </row>
    <row r="53" spans="1:17" x14ac:dyDescent="0.2">
      <c r="A53"/>
      <c r="B53"/>
      <c r="C53"/>
      <c r="D53"/>
      <c r="E53"/>
      <c r="F53"/>
      <c r="G53"/>
      <c r="H53"/>
      <c r="I53"/>
      <c r="J53"/>
      <c r="K53"/>
      <c r="L53"/>
      <c r="M53"/>
      <c r="N53"/>
      <c r="O53"/>
      <c r="P53"/>
      <c r="Q53"/>
    </row>
    <row r="54" spans="1:17" x14ac:dyDescent="0.2">
      <c r="A54"/>
      <c r="B54"/>
      <c r="C54"/>
      <c r="D54"/>
      <c r="E54"/>
      <c r="F54"/>
      <c r="G54"/>
      <c r="H54"/>
      <c r="I54"/>
      <c r="J54"/>
      <c r="K54"/>
      <c r="L54"/>
      <c r="M54"/>
      <c r="N54"/>
      <c r="O54"/>
      <c r="P54"/>
      <c r="Q54"/>
    </row>
    <row r="55" spans="1:17" x14ac:dyDescent="0.2">
      <c r="A55"/>
      <c r="B55"/>
      <c r="C55"/>
      <c r="D55"/>
      <c r="E55"/>
      <c r="F55"/>
      <c r="G55"/>
      <c r="H55"/>
      <c r="I55"/>
      <c r="J55"/>
      <c r="K55"/>
      <c r="L55"/>
      <c r="M55"/>
      <c r="N55"/>
      <c r="O55"/>
      <c r="P55"/>
      <c r="Q55"/>
    </row>
    <row r="56" spans="1:17" x14ac:dyDescent="0.2">
      <c r="A56"/>
      <c r="B56"/>
      <c r="C56"/>
      <c r="D56"/>
      <c r="E56"/>
      <c r="F56"/>
      <c r="G56"/>
      <c r="H56"/>
      <c r="I56"/>
      <c r="J56"/>
      <c r="K56"/>
      <c r="L56"/>
      <c r="M56"/>
      <c r="N56"/>
      <c r="O56"/>
      <c r="P56"/>
      <c r="Q56"/>
    </row>
    <row r="57" spans="1:17" x14ac:dyDescent="0.2">
      <c r="A57"/>
      <c r="B57"/>
      <c r="C57"/>
      <c r="D57"/>
      <c r="E57"/>
      <c r="F57"/>
      <c r="G57"/>
      <c r="H57"/>
      <c r="I57"/>
      <c r="J57"/>
      <c r="K57"/>
      <c r="L57"/>
      <c r="M57"/>
      <c r="N57"/>
      <c r="O57"/>
      <c r="P57"/>
      <c r="Q57"/>
    </row>
    <row r="58" spans="1:17" x14ac:dyDescent="0.2">
      <c r="A58"/>
      <c r="B58"/>
      <c r="C58"/>
      <c r="D58"/>
      <c r="E58"/>
      <c r="F58"/>
      <c r="G58"/>
      <c r="H58"/>
      <c r="I58"/>
      <c r="J58"/>
      <c r="K58"/>
      <c r="L58"/>
      <c r="M58"/>
      <c r="N58"/>
      <c r="O58"/>
      <c r="P58"/>
      <c r="Q58"/>
    </row>
  </sheetData>
  <mergeCells count="9">
    <mergeCell ref="A46:P46"/>
    <mergeCell ref="A45:P45"/>
    <mergeCell ref="A44:P44"/>
    <mergeCell ref="A2:P4"/>
    <mergeCell ref="B8:D8"/>
    <mergeCell ref="E8:G8"/>
    <mergeCell ref="H8:J8"/>
    <mergeCell ref="K8:M8"/>
    <mergeCell ref="N8:P8"/>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P51"/>
  <sheetViews>
    <sheetView zoomScaleNormal="100" workbookViewId="0">
      <selection activeCell="T46" sqref="T46"/>
    </sheetView>
  </sheetViews>
  <sheetFormatPr defaultRowHeight="12.75" x14ac:dyDescent="0.2"/>
  <cols>
    <col min="1" max="1" width="15.42578125" style="1" customWidth="1"/>
    <col min="2" max="2" width="4.5703125" style="1" customWidth="1"/>
    <col min="3" max="3" width="3.85546875" style="1" customWidth="1"/>
    <col min="4" max="4" width="5.42578125" style="1" customWidth="1"/>
    <col min="5" max="5" width="4.5703125" style="1" customWidth="1"/>
    <col min="6" max="6" width="5.42578125" style="1" customWidth="1"/>
    <col min="7" max="7" width="5.28515625" style="1" customWidth="1"/>
    <col min="8" max="9" width="5.42578125" style="1" customWidth="1"/>
    <col min="10" max="10" width="4.5703125" style="1" customWidth="1"/>
    <col min="11" max="12" width="5.42578125" style="1" customWidth="1"/>
    <col min="13" max="13" width="4.140625" style="1" customWidth="1"/>
    <col min="14" max="16" width="5.42578125" style="1" customWidth="1"/>
    <col min="17" max="16384" width="9.140625" style="1"/>
  </cols>
  <sheetData>
    <row r="1" spans="1:16" x14ac:dyDescent="0.2">
      <c r="A1" s="2" t="s">
        <v>162</v>
      </c>
      <c r="B1" s="2"/>
      <c r="C1" s="2"/>
      <c r="D1" s="2"/>
      <c r="E1" s="2"/>
      <c r="F1" s="2"/>
      <c r="G1" s="2"/>
      <c r="H1" s="2"/>
      <c r="I1" s="2"/>
      <c r="J1" s="2"/>
      <c r="K1" s="2"/>
      <c r="L1" s="2"/>
      <c r="M1" s="2"/>
      <c r="N1" s="2"/>
      <c r="O1" s="2"/>
      <c r="P1" s="2"/>
    </row>
    <row r="2" spans="1:16" ht="12.75" customHeight="1" x14ac:dyDescent="0.2">
      <c r="A2" s="249" t="s">
        <v>163</v>
      </c>
      <c r="B2" s="249"/>
      <c r="C2" s="249"/>
      <c r="D2" s="249"/>
      <c r="E2" s="249"/>
      <c r="F2" s="249"/>
      <c r="G2" s="249"/>
      <c r="H2" s="249"/>
      <c r="I2" s="249"/>
      <c r="J2" s="249"/>
      <c r="K2" s="249"/>
      <c r="L2" s="249"/>
      <c r="M2" s="249"/>
      <c r="N2" s="249"/>
      <c r="O2" s="249"/>
      <c r="P2" s="3"/>
    </row>
    <row r="3" spans="1:16" x14ac:dyDescent="0.2">
      <c r="A3" s="249"/>
      <c r="B3" s="249"/>
      <c r="C3" s="249"/>
      <c r="D3" s="249"/>
      <c r="E3" s="249"/>
      <c r="F3" s="249"/>
      <c r="G3" s="249"/>
      <c r="H3" s="249"/>
      <c r="I3" s="249"/>
      <c r="J3" s="249"/>
      <c r="K3" s="249"/>
      <c r="L3" s="249"/>
      <c r="M3" s="249"/>
      <c r="N3" s="249"/>
      <c r="O3" s="249"/>
      <c r="P3" s="3"/>
    </row>
    <row r="4" spans="1:16" x14ac:dyDescent="0.2">
      <c r="A4" s="249"/>
      <c r="B4" s="249"/>
      <c r="C4" s="249"/>
      <c r="D4" s="249"/>
      <c r="E4" s="249"/>
      <c r="F4" s="249"/>
      <c r="G4" s="249"/>
      <c r="H4" s="249"/>
      <c r="I4" s="249"/>
      <c r="J4" s="249"/>
      <c r="K4" s="249"/>
      <c r="L4" s="249"/>
      <c r="M4" s="249"/>
      <c r="N4" s="249"/>
      <c r="O4" s="249"/>
      <c r="P4" s="3"/>
    </row>
    <row r="5" spans="1:16" x14ac:dyDescent="0.2">
      <c r="A5" s="30"/>
      <c r="B5" s="30"/>
      <c r="C5" s="30"/>
      <c r="D5" s="30"/>
      <c r="E5" s="30"/>
      <c r="F5" s="30"/>
      <c r="G5" s="30"/>
      <c r="H5" s="30"/>
      <c r="I5" s="30"/>
      <c r="J5" s="30"/>
      <c r="K5" s="30"/>
      <c r="L5" s="30"/>
      <c r="M5" s="30"/>
      <c r="N5" s="30"/>
      <c r="O5" s="30"/>
      <c r="P5" s="30"/>
    </row>
    <row r="6" spans="1:16" ht="15" customHeight="1" x14ac:dyDescent="0.25">
      <c r="A6" s="5"/>
      <c r="B6" s="6"/>
      <c r="C6" s="6"/>
      <c r="D6" s="6"/>
      <c r="E6" s="6"/>
      <c r="F6" s="6"/>
      <c r="G6" s="6"/>
      <c r="H6" s="6"/>
      <c r="I6" s="6"/>
      <c r="J6" s="6"/>
      <c r="K6" s="6"/>
      <c r="L6" s="6"/>
      <c r="M6" s="6"/>
      <c r="N6" s="6"/>
      <c r="O6" s="6"/>
      <c r="P6" s="6"/>
    </row>
    <row r="7" spans="1:16" ht="15" customHeight="1" x14ac:dyDescent="0.25">
      <c r="A7" s="5"/>
      <c r="B7"/>
      <c r="C7"/>
      <c r="D7"/>
      <c r="E7"/>
      <c r="F7"/>
      <c r="G7"/>
      <c r="H7"/>
      <c r="I7"/>
      <c r="J7"/>
      <c r="K7"/>
      <c r="L7"/>
      <c r="M7"/>
      <c r="N7"/>
      <c r="O7"/>
      <c r="P7"/>
    </row>
    <row r="8" spans="1:16" ht="123.75" customHeight="1" x14ac:dyDescent="0.2">
      <c r="A8"/>
      <c r="B8" s="278" t="s">
        <v>158</v>
      </c>
      <c r="C8" s="279"/>
      <c r="D8" s="280"/>
      <c r="E8" s="278" t="s">
        <v>159</v>
      </c>
      <c r="F8" s="279"/>
      <c r="G8" s="280"/>
      <c r="H8" s="278" t="s">
        <v>160</v>
      </c>
      <c r="I8" s="279"/>
      <c r="J8" s="280"/>
      <c r="K8" s="278" t="s">
        <v>161</v>
      </c>
      <c r="L8" s="279"/>
      <c r="M8" s="280"/>
      <c r="N8" s="278" t="s">
        <v>100</v>
      </c>
      <c r="O8" s="279"/>
      <c r="P8" s="280"/>
    </row>
    <row r="9" spans="1:16"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56" t="s">
        <v>86</v>
      </c>
      <c r="N9" s="9" t="s">
        <v>85</v>
      </c>
      <c r="O9" s="56" t="s">
        <v>15</v>
      </c>
      <c r="P9" s="10" t="s">
        <v>86</v>
      </c>
    </row>
    <row r="10" spans="1:16" x14ac:dyDescent="0.2">
      <c r="A10" s="12" t="s">
        <v>16</v>
      </c>
      <c r="B10" s="36"/>
      <c r="C10" s="36"/>
      <c r="D10"/>
      <c r="E10" s="36"/>
      <c r="F10" s="36"/>
      <c r="G10"/>
      <c r="H10" s="36"/>
      <c r="I10" s="36"/>
      <c r="J10"/>
      <c r="K10" s="36"/>
      <c r="L10" s="36"/>
      <c r="M10"/>
      <c r="N10" s="36"/>
      <c r="O10" s="36"/>
      <c r="P10" s="13"/>
    </row>
    <row r="11" spans="1:16" x14ac:dyDescent="0.2">
      <c r="A11" s="14" t="s">
        <v>17</v>
      </c>
      <c r="B11"/>
      <c r="C11"/>
      <c r="D11"/>
      <c r="E11"/>
      <c r="F11"/>
      <c r="G11"/>
      <c r="H11"/>
      <c r="I11"/>
      <c r="J11"/>
      <c r="K11"/>
      <c r="L11"/>
      <c r="M11"/>
      <c r="N11"/>
      <c r="O11"/>
      <c r="P11" s="13"/>
    </row>
    <row r="12" spans="1:16" x14ac:dyDescent="0.2">
      <c r="A12" s="15" t="s">
        <v>18</v>
      </c>
      <c r="B12" s="16">
        <v>1</v>
      </c>
      <c r="C12" s="53" t="s">
        <v>87</v>
      </c>
      <c r="D12" s="58">
        <v>2276</v>
      </c>
      <c r="E12" s="16">
        <v>1.5479501675604399</v>
      </c>
      <c r="F12" s="17">
        <v>8.8603761547734194E-5</v>
      </c>
      <c r="G12" s="58">
        <v>2117</v>
      </c>
      <c r="H12" s="16">
        <v>2.7310973856007199</v>
      </c>
      <c r="I12" s="17">
        <v>9.7765906481583897E-10</v>
      </c>
      <c r="J12" s="58">
        <v>518</v>
      </c>
      <c r="K12" s="16">
        <v>4.3185591576281803</v>
      </c>
      <c r="L12" s="17">
        <v>9.4024787955504507E-12</v>
      </c>
      <c r="M12" s="58">
        <v>319</v>
      </c>
      <c r="N12" s="16">
        <v>1.7795736428268001</v>
      </c>
      <c r="O12" s="17">
        <v>3.6417735826965698E-7</v>
      </c>
      <c r="P12" s="59">
        <v>2200</v>
      </c>
    </row>
    <row r="13" spans="1:16" ht="12.75" customHeight="1" x14ac:dyDescent="0.2">
      <c r="A13" s="15" t="s">
        <v>19</v>
      </c>
      <c r="B13" s="16">
        <v>1</v>
      </c>
      <c r="C13" s="53" t="s">
        <v>87</v>
      </c>
      <c r="D13" s="58">
        <v>3151</v>
      </c>
      <c r="E13" s="16">
        <v>1.4488569584159601</v>
      </c>
      <c r="F13" s="17">
        <v>8.15745030131598E-5</v>
      </c>
      <c r="G13" s="58">
        <v>974</v>
      </c>
      <c r="H13" s="16">
        <v>3.6476225026145301</v>
      </c>
      <c r="I13" s="17">
        <v>1.3309353619206401E-12</v>
      </c>
      <c r="J13" s="58">
        <v>273</v>
      </c>
      <c r="K13" s="16">
        <v>4.7489438882327697</v>
      </c>
      <c r="L13" s="17">
        <v>8.5585236009322303E-8</v>
      </c>
      <c r="M13" s="58">
        <v>203</v>
      </c>
      <c r="N13" s="16">
        <v>1.60323575942856</v>
      </c>
      <c r="O13" s="17">
        <v>1.52206992219561E-3</v>
      </c>
      <c r="P13" s="59">
        <v>529</v>
      </c>
    </row>
    <row r="14" spans="1:16" x14ac:dyDescent="0.2">
      <c r="A14" s="15" t="s">
        <v>20</v>
      </c>
      <c r="B14" s="16">
        <v>1</v>
      </c>
      <c r="C14" s="53" t="s">
        <v>87</v>
      </c>
      <c r="D14" s="58">
        <v>12513</v>
      </c>
      <c r="E14" s="16">
        <v>1.6611141778024201</v>
      </c>
      <c r="F14" s="17">
        <v>1.6424572812923101E-10</v>
      </c>
      <c r="G14" s="58">
        <v>5335</v>
      </c>
      <c r="H14" s="16">
        <v>2.4442119941573699</v>
      </c>
      <c r="I14" s="17">
        <v>0</v>
      </c>
      <c r="J14" s="58">
        <v>2370</v>
      </c>
      <c r="K14" s="16">
        <v>3.6405499396213101</v>
      </c>
      <c r="L14" s="17">
        <v>4.2854608750530998E-14</v>
      </c>
      <c r="M14" s="58">
        <v>873</v>
      </c>
      <c r="N14" s="16">
        <v>1.80353852975911</v>
      </c>
      <c r="O14" s="17">
        <v>1.71329617160154E-12</v>
      </c>
      <c r="P14" s="59">
        <v>6194</v>
      </c>
    </row>
    <row r="15" spans="1:16" x14ac:dyDescent="0.2">
      <c r="A15" s="15" t="s">
        <v>21</v>
      </c>
      <c r="B15" s="16">
        <v>1</v>
      </c>
      <c r="C15" s="53" t="s">
        <v>87</v>
      </c>
      <c r="D15" s="58">
        <v>5134</v>
      </c>
      <c r="E15" s="16">
        <v>1.56057349617997</v>
      </c>
      <c r="F15" s="17">
        <v>2.6401722367279698E-3</v>
      </c>
      <c r="G15" s="58">
        <v>499</v>
      </c>
      <c r="H15" s="16">
        <v>2.1229713390738798</v>
      </c>
      <c r="I15" s="17">
        <v>5.7178246015153103E-2</v>
      </c>
      <c r="J15" s="58">
        <v>70</v>
      </c>
      <c r="K15" s="16" t="s">
        <v>30</v>
      </c>
      <c r="L15" s="19" t="s">
        <v>30</v>
      </c>
      <c r="M15" s="58">
        <v>28</v>
      </c>
      <c r="N15" s="16">
        <v>2.0177221861251202</v>
      </c>
      <c r="O15" s="17">
        <v>6.6246191851471203E-4</v>
      </c>
      <c r="P15" s="59">
        <v>371</v>
      </c>
    </row>
    <row r="16" spans="1:16" x14ac:dyDescent="0.2">
      <c r="A16" s="15" t="s">
        <v>22</v>
      </c>
      <c r="B16" s="16">
        <v>1</v>
      </c>
      <c r="C16" s="53" t="s">
        <v>87</v>
      </c>
      <c r="D16" s="58">
        <v>3771</v>
      </c>
      <c r="E16" s="16">
        <v>1.4398973023563999</v>
      </c>
      <c r="F16" s="17">
        <v>6.3722284551204203E-6</v>
      </c>
      <c r="G16" s="58">
        <v>1910</v>
      </c>
      <c r="H16" s="16">
        <v>3.2637551081313698</v>
      </c>
      <c r="I16" s="17">
        <v>0</v>
      </c>
      <c r="J16" s="58">
        <v>842</v>
      </c>
      <c r="K16" s="16">
        <v>6.8707570866986103</v>
      </c>
      <c r="L16" s="17">
        <v>0</v>
      </c>
      <c r="M16" s="58">
        <v>501</v>
      </c>
      <c r="N16" s="16">
        <v>1.4502356480076899</v>
      </c>
      <c r="O16" s="17">
        <v>1.8683942357359502E-2</v>
      </c>
      <c r="P16" s="59">
        <v>304</v>
      </c>
    </row>
    <row r="17" spans="1:16" x14ac:dyDescent="0.2">
      <c r="A17" s="15" t="s">
        <v>23</v>
      </c>
      <c r="B17" s="16">
        <v>1</v>
      </c>
      <c r="C17" s="53" t="s">
        <v>87</v>
      </c>
      <c r="D17" s="58">
        <v>4403</v>
      </c>
      <c r="E17" s="16">
        <v>1.5290018374834999</v>
      </c>
      <c r="F17" s="17">
        <v>5.03287161413013E-6</v>
      </c>
      <c r="G17" s="58">
        <v>1645</v>
      </c>
      <c r="H17" s="16">
        <v>1.9541097206690199</v>
      </c>
      <c r="I17" s="17">
        <v>8.8014844165307197E-3</v>
      </c>
      <c r="J17" s="58">
        <v>63</v>
      </c>
      <c r="K17" s="16">
        <v>1.7802605816994601</v>
      </c>
      <c r="L17" s="17">
        <v>5.7473836247304198E-2</v>
      </c>
      <c r="M17" s="58">
        <v>48</v>
      </c>
      <c r="N17" s="16">
        <v>1.7931395009189199</v>
      </c>
      <c r="O17" s="17">
        <v>1.5458967439485601E-11</v>
      </c>
      <c r="P17" s="59">
        <v>1473</v>
      </c>
    </row>
    <row r="18" spans="1:16" x14ac:dyDescent="0.2">
      <c r="A18" s="15" t="s">
        <v>24</v>
      </c>
      <c r="B18" s="16">
        <v>1</v>
      </c>
      <c r="C18" s="53" t="s">
        <v>87</v>
      </c>
      <c r="D18" s="58">
        <v>2963</v>
      </c>
      <c r="E18" s="16">
        <v>1.4253426918744101</v>
      </c>
      <c r="F18" s="17">
        <v>4.0787791433460903E-5</v>
      </c>
      <c r="G18" s="58">
        <v>2070</v>
      </c>
      <c r="H18" s="16">
        <v>3.90347363064495</v>
      </c>
      <c r="I18" s="17">
        <v>2.3749023057906302E-5</v>
      </c>
      <c r="J18" s="58">
        <v>55</v>
      </c>
      <c r="K18" s="16" t="s">
        <v>30</v>
      </c>
      <c r="L18" s="19" t="s">
        <v>30</v>
      </c>
      <c r="M18" s="58">
        <v>15</v>
      </c>
      <c r="N18" s="16">
        <v>3.20046472359541</v>
      </c>
      <c r="O18" s="17">
        <v>2.2204460492503101E-16</v>
      </c>
      <c r="P18" s="59">
        <v>361</v>
      </c>
    </row>
    <row r="19" spans="1:16" x14ac:dyDescent="0.2">
      <c r="A19" s="15" t="s">
        <v>25</v>
      </c>
      <c r="B19" s="16">
        <v>1</v>
      </c>
      <c r="C19" s="53" t="s">
        <v>87</v>
      </c>
      <c r="D19" s="58">
        <v>2876</v>
      </c>
      <c r="E19" s="16">
        <v>1.57536910005316</v>
      </c>
      <c r="F19" s="17">
        <v>2.3155677375541501E-10</v>
      </c>
      <c r="G19" s="58">
        <v>2068</v>
      </c>
      <c r="H19" s="16">
        <v>4.6211229272807604</v>
      </c>
      <c r="I19" s="17">
        <v>6.7286176630432199E-11</v>
      </c>
      <c r="J19" s="58">
        <v>116</v>
      </c>
      <c r="K19" s="16">
        <v>5.92251703964281</v>
      </c>
      <c r="L19" s="19">
        <v>5.4178883601707601E-14</v>
      </c>
      <c r="M19" s="58">
        <v>285</v>
      </c>
      <c r="N19" s="16">
        <v>2.0541746777668899</v>
      </c>
      <c r="O19" s="17">
        <v>2.26485497023532E-14</v>
      </c>
      <c r="P19" s="59">
        <v>1648</v>
      </c>
    </row>
    <row r="20" spans="1:16" x14ac:dyDescent="0.2">
      <c r="A20" s="15" t="s">
        <v>26</v>
      </c>
      <c r="B20" s="16">
        <v>1</v>
      </c>
      <c r="C20" s="53" t="s">
        <v>87</v>
      </c>
      <c r="D20" s="58">
        <v>4075</v>
      </c>
      <c r="E20" s="16">
        <v>2.69684223513572</v>
      </c>
      <c r="F20" s="17">
        <v>1.0076614554321801E-5</v>
      </c>
      <c r="G20" s="58">
        <v>248</v>
      </c>
      <c r="H20" s="16">
        <v>3.8222135639642398</v>
      </c>
      <c r="I20" s="17">
        <v>6.4392935428259103E-15</v>
      </c>
      <c r="J20" s="58">
        <v>312</v>
      </c>
      <c r="K20" s="16">
        <v>7.3102337831091599</v>
      </c>
      <c r="L20" s="17">
        <v>1.27642455782784E-6</v>
      </c>
      <c r="M20" s="58">
        <v>127</v>
      </c>
      <c r="N20" s="16">
        <v>2.3593938795842901</v>
      </c>
      <c r="O20" s="17">
        <v>2.36668462605394E-11</v>
      </c>
      <c r="P20" s="59">
        <v>703</v>
      </c>
    </row>
    <row r="21" spans="1:16" x14ac:dyDescent="0.2">
      <c r="A21" s="15" t="s">
        <v>27</v>
      </c>
      <c r="B21" s="16">
        <v>1</v>
      </c>
      <c r="C21" s="53" t="s">
        <v>87</v>
      </c>
      <c r="D21" s="58">
        <v>2071</v>
      </c>
      <c r="E21" s="16">
        <v>1.6458600623221</v>
      </c>
      <c r="F21" s="17">
        <v>3.3793246867475097E-8</v>
      </c>
      <c r="G21" s="58">
        <v>2450</v>
      </c>
      <c r="H21" s="16">
        <v>1.45728243571789</v>
      </c>
      <c r="I21" s="17">
        <v>9.0436382998233499E-3</v>
      </c>
      <c r="J21" s="58">
        <v>338</v>
      </c>
      <c r="K21" s="16">
        <v>4.2556761226313098</v>
      </c>
      <c r="L21" s="17">
        <v>5.3411479750131697E-7</v>
      </c>
      <c r="M21" s="58">
        <v>116</v>
      </c>
      <c r="N21" s="16">
        <v>1.2388050956980601</v>
      </c>
      <c r="O21" s="17">
        <v>1.8673840546753698E-2</v>
      </c>
      <c r="P21" s="59">
        <v>1008</v>
      </c>
    </row>
    <row r="22" spans="1:16" x14ac:dyDescent="0.2">
      <c r="A22" s="15" t="s">
        <v>28</v>
      </c>
      <c r="B22" s="16">
        <v>1</v>
      </c>
      <c r="C22" s="53" t="s">
        <v>87</v>
      </c>
      <c r="D22" s="58">
        <v>1195</v>
      </c>
      <c r="E22" s="16">
        <v>1.86613560716886</v>
      </c>
      <c r="F22" s="17">
        <v>6.0898552867172405E-10</v>
      </c>
      <c r="G22" s="58">
        <v>2848</v>
      </c>
      <c r="H22" s="16">
        <v>2.6706032657785901</v>
      </c>
      <c r="I22" s="17">
        <v>2.43515715907527E-5</v>
      </c>
      <c r="J22" s="58">
        <v>108</v>
      </c>
      <c r="K22" s="16">
        <v>2.4789558588346798</v>
      </c>
      <c r="L22" s="17">
        <v>3.6373303779435601E-4</v>
      </c>
      <c r="M22" s="58">
        <v>217</v>
      </c>
      <c r="N22" s="16">
        <v>1.8250930371727401</v>
      </c>
      <c r="O22" s="17">
        <v>9.6252527482389993E-3</v>
      </c>
      <c r="P22" s="59">
        <v>253</v>
      </c>
    </row>
    <row r="23" spans="1:16" x14ac:dyDescent="0.2">
      <c r="A23" s="15" t="s">
        <v>29</v>
      </c>
      <c r="B23" s="16">
        <v>1</v>
      </c>
      <c r="C23" s="53" t="s">
        <v>87</v>
      </c>
      <c r="D23" s="58">
        <v>3708</v>
      </c>
      <c r="E23" s="16">
        <v>1.3628763989155701</v>
      </c>
      <c r="F23" s="17">
        <v>1.4987312490129E-3</v>
      </c>
      <c r="G23" s="58">
        <v>1123</v>
      </c>
      <c r="H23" s="16" t="s">
        <v>30</v>
      </c>
      <c r="I23" s="19" t="s">
        <v>30</v>
      </c>
      <c r="J23" s="58">
        <v>3</v>
      </c>
      <c r="K23" s="16" t="s">
        <v>30</v>
      </c>
      <c r="L23" s="19" t="s">
        <v>30</v>
      </c>
      <c r="M23" s="58">
        <v>1</v>
      </c>
      <c r="N23" s="16">
        <v>1.22786577266583</v>
      </c>
      <c r="O23" s="17">
        <v>0.133378518927454</v>
      </c>
      <c r="P23" s="59">
        <v>443</v>
      </c>
    </row>
    <row r="24" spans="1:16" x14ac:dyDescent="0.2">
      <c r="A24" s="15" t="s">
        <v>31</v>
      </c>
      <c r="B24" s="16">
        <v>1</v>
      </c>
      <c r="C24" s="53" t="s">
        <v>87</v>
      </c>
      <c r="D24" s="58">
        <v>3070</v>
      </c>
      <c r="E24" s="16">
        <v>1.24596242239012</v>
      </c>
      <c r="F24" s="17">
        <v>3.3243704729966099E-3</v>
      </c>
      <c r="G24" s="58">
        <v>3388</v>
      </c>
      <c r="H24" s="16" t="s">
        <v>30</v>
      </c>
      <c r="I24" s="19" t="s">
        <v>30</v>
      </c>
      <c r="J24" s="58">
        <v>19</v>
      </c>
      <c r="K24" s="16" t="s">
        <v>30</v>
      </c>
      <c r="L24" s="19" t="s">
        <v>30</v>
      </c>
      <c r="M24" s="58">
        <v>26</v>
      </c>
      <c r="N24" s="16">
        <v>2.42466892438574</v>
      </c>
      <c r="O24" s="17">
        <v>2.1074540201171399E-4</v>
      </c>
      <c r="P24" s="59">
        <v>164</v>
      </c>
    </row>
    <row r="25" spans="1:16" x14ac:dyDescent="0.2">
      <c r="A25" s="15" t="s">
        <v>32</v>
      </c>
      <c r="B25" s="16">
        <v>1</v>
      </c>
      <c r="C25" s="53" t="s">
        <v>87</v>
      </c>
      <c r="D25" s="58">
        <v>2270</v>
      </c>
      <c r="E25" s="16">
        <v>1.5296037020798401</v>
      </c>
      <c r="F25" s="17">
        <v>3.1790672516684998E-7</v>
      </c>
      <c r="G25" s="58">
        <v>2234</v>
      </c>
      <c r="H25" s="16">
        <v>3.8569863126063102</v>
      </c>
      <c r="I25" s="17">
        <v>8.5652351877740798E-8</v>
      </c>
      <c r="J25" s="58">
        <v>118</v>
      </c>
      <c r="K25" s="16">
        <v>7.8216208162241196</v>
      </c>
      <c r="L25" s="17">
        <v>1.5032419753424599E-13</v>
      </c>
      <c r="M25" s="58">
        <v>186</v>
      </c>
      <c r="N25" s="16">
        <v>4.1468875595175501</v>
      </c>
      <c r="O25" s="17">
        <v>2.3869795029440901E-13</v>
      </c>
      <c r="P25" s="59">
        <v>362</v>
      </c>
    </row>
    <row r="26" spans="1:16" x14ac:dyDescent="0.2">
      <c r="A26" s="15" t="s">
        <v>33</v>
      </c>
      <c r="B26" s="16">
        <v>1</v>
      </c>
      <c r="C26" s="53" t="s">
        <v>87</v>
      </c>
      <c r="D26" s="58">
        <v>3140</v>
      </c>
      <c r="E26" s="16">
        <v>1.43917299738611</v>
      </c>
      <c r="F26" s="17">
        <v>4.4486001781862703E-5</v>
      </c>
      <c r="G26" s="58">
        <v>1043</v>
      </c>
      <c r="H26" s="16">
        <v>3.8443132051806299</v>
      </c>
      <c r="I26" s="17">
        <v>1.7763568394002501E-15</v>
      </c>
      <c r="J26" s="58">
        <v>389</v>
      </c>
      <c r="K26" s="16">
        <v>11.7208655345538</v>
      </c>
      <c r="L26" s="17">
        <v>0</v>
      </c>
      <c r="M26" s="58">
        <v>169</v>
      </c>
      <c r="N26" s="16">
        <v>2.1260463675208601</v>
      </c>
      <c r="O26" s="17">
        <v>4.1381697901687903E-6</v>
      </c>
      <c r="P26" s="59">
        <v>387</v>
      </c>
    </row>
    <row r="27" spans="1:16" x14ac:dyDescent="0.2">
      <c r="A27" s="15" t="s">
        <v>34</v>
      </c>
      <c r="B27" s="16">
        <v>1</v>
      </c>
      <c r="C27" s="53" t="s">
        <v>87</v>
      </c>
      <c r="D27" s="58">
        <v>7532</v>
      </c>
      <c r="E27" s="16">
        <v>1.3941587523554799</v>
      </c>
      <c r="F27" s="17">
        <v>6.7478108740948205E-4</v>
      </c>
      <c r="G27" s="58">
        <v>1448</v>
      </c>
      <c r="H27" s="16" t="s">
        <v>30</v>
      </c>
      <c r="I27" s="19" t="s">
        <v>30</v>
      </c>
      <c r="J27" s="58">
        <v>3</v>
      </c>
      <c r="K27" s="16" t="s">
        <v>30</v>
      </c>
      <c r="L27" s="19" t="s">
        <v>30</v>
      </c>
      <c r="M27" s="58">
        <v>0</v>
      </c>
      <c r="N27" s="16">
        <v>1.44065853559927</v>
      </c>
      <c r="O27" s="17">
        <v>1.99545992642398E-2</v>
      </c>
      <c r="P27" s="59">
        <v>383</v>
      </c>
    </row>
    <row r="28" spans="1:16" x14ac:dyDescent="0.2">
      <c r="A28" s="15" t="s">
        <v>35</v>
      </c>
      <c r="B28" s="16">
        <v>1</v>
      </c>
      <c r="C28" s="53" t="s">
        <v>87</v>
      </c>
      <c r="D28" s="58">
        <v>3723</v>
      </c>
      <c r="E28" s="16">
        <v>2.0979956478571999</v>
      </c>
      <c r="F28" s="17">
        <v>1.6520118606422299E-13</v>
      </c>
      <c r="G28" s="58">
        <v>1484</v>
      </c>
      <c r="H28" s="16">
        <v>0.97387694177506501</v>
      </c>
      <c r="I28" s="17">
        <v>0.942572210116569</v>
      </c>
      <c r="J28" s="58">
        <v>38</v>
      </c>
      <c r="K28" s="16" t="s">
        <v>30</v>
      </c>
      <c r="L28" s="19" t="s">
        <v>30</v>
      </c>
      <c r="M28" s="58">
        <v>21</v>
      </c>
      <c r="N28" s="16">
        <v>2.9081568808903699</v>
      </c>
      <c r="O28" s="17">
        <v>1.9930723738070798E-12</v>
      </c>
      <c r="P28" s="59">
        <v>457</v>
      </c>
    </row>
    <row r="29" spans="1:16" x14ac:dyDescent="0.2">
      <c r="A29" s="15" t="s">
        <v>36</v>
      </c>
      <c r="B29" s="16">
        <v>1</v>
      </c>
      <c r="C29" s="53" t="s">
        <v>87</v>
      </c>
      <c r="D29" s="58">
        <v>1353</v>
      </c>
      <c r="E29" s="16">
        <v>1.3429558192542601</v>
      </c>
      <c r="F29" s="17">
        <v>2.8486740272137801E-4</v>
      </c>
      <c r="G29" s="58">
        <v>3516</v>
      </c>
      <c r="H29" s="16">
        <v>1.7977594269278101</v>
      </c>
      <c r="I29" s="17">
        <v>4.1078343773169199E-2</v>
      </c>
      <c r="J29" s="58">
        <v>102</v>
      </c>
      <c r="K29" s="16">
        <v>4.4698495169755796</v>
      </c>
      <c r="L29" s="17">
        <v>1.3385388237363601E-4</v>
      </c>
      <c r="M29" s="58">
        <v>204</v>
      </c>
      <c r="N29" s="16">
        <v>1.8740345553308699</v>
      </c>
      <c r="O29" s="17">
        <v>6.5027890658875299E-6</v>
      </c>
      <c r="P29" s="59">
        <v>880</v>
      </c>
    </row>
    <row r="30" spans="1:16" x14ac:dyDescent="0.2">
      <c r="A30" s="15" t="s">
        <v>37</v>
      </c>
      <c r="B30" s="16">
        <v>1</v>
      </c>
      <c r="C30" s="53" t="s">
        <v>87</v>
      </c>
      <c r="D30" s="58">
        <v>2120</v>
      </c>
      <c r="E30" s="16">
        <v>1.530773167285</v>
      </c>
      <c r="F30" s="17">
        <v>1.0683472572159399E-5</v>
      </c>
      <c r="G30" s="58">
        <v>1349</v>
      </c>
      <c r="H30" s="16">
        <v>4.4521633956111701</v>
      </c>
      <c r="I30" s="17">
        <v>0</v>
      </c>
      <c r="J30" s="58">
        <v>364</v>
      </c>
      <c r="K30" s="16">
        <v>11.431241298962799</v>
      </c>
      <c r="L30" s="17">
        <v>0</v>
      </c>
      <c r="M30" s="58">
        <v>243</v>
      </c>
      <c r="N30" s="16">
        <v>1.9130712682911299</v>
      </c>
      <c r="O30" s="17">
        <v>7.3432581904064896E-7</v>
      </c>
      <c r="P30" s="59">
        <v>393</v>
      </c>
    </row>
    <row r="31" spans="1:16" x14ac:dyDescent="0.2">
      <c r="A31" s="15" t="s">
        <v>38</v>
      </c>
      <c r="B31" s="16">
        <v>1</v>
      </c>
      <c r="C31" s="53" t="s">
        <v>87</v>
      </c>
      <c r="D31" s="58">
        <v>3409</v>
      </c>
      <c r="E31" s="16">
        <v>2.74580006225592</v>
      </c>
      <c r="F31" s="17">
        <v>1.1753656674606799E-6</v>
      </c>
      <c r="G31" s="58">
        <v>498</v>
      </c>
      <c r="H31" s="16">
        <v>1.74470293985974</v>
      </c>
      <c r="I31" s="17">
        <v>1.10162210487985E-3</v>
      </c>
      <c r="J31" s="58">
        <v>259</v>
      </c>
      <c r="K31" s="16">
        <v>8.0584129505738105</v>
      </c>
      <c r="L31" s="17">
        <v>4.7031800454178103E-8</v>
      </c>
      <c r="M31" s="58">
        <v>194</v>
      </c>
      <c r="N31" s="16">
        <v>2.12769102120519</v>
      </c>
      <c r="O31" s="17">
        <v>4.9676269786580505E-7</v>
      </c>
      <c r="P31" s="59">
        <v>650</v>
      </c>
    </row>
    <row r="32" spans="1:16" x14ac:dyDescent="0.2">
      <c r="A32" s="15"/>
      <c r="B32"/>
      <c r="D32"/>
      <c r="E32"/>
      <c r="F32" s="17"/>
      <c r="G32"/>
      <c r="H32"/>
      <c r="I32" s="17"/>
      <c r="J32"/>
      <c r="K32"/>
      <c r="L32" s="17"/>
      <c r="M32"/>
      <c r="N32"/>
      <c r="O32" s="17"/>
      <c r="P32" s="13"/>
    </row>
    <row r="33" spans="1:16" x14ac:dyDescent="0.2">
      <c r="A33" s="14" t="s">
        <v>39</v>
      </c>
      <c r="B33"/>
      <c r="D33"/>
      <c r="E33"/>
      <c r="F33" s="17"/>
      <c r="G33"/>
      <c r="H33"/>
      <c r="I33" s="17"/>
      <c r="J33"/>
      <c r="K33"/>
      <c r="L33" s="17"/>
      <c r="M33"/>
      <c r="N33"/>
      <c r="O33" s="17"/>
      <c r="P33" s="13"/>
    </row>
    <row r="34" spans="1:16" x14ac:dyDescent="0.2">
      <c r="A34" s="15" t="s">
        <v>40</v>
      </c>
      <c r="B34" s="16">
        <v>1</v>
      </c>
      <c r="C34" s="53" t="s">
        <v>87</v>
      </c>
      <c r="D34" s="58">
        <v>2589</v>
      </c>
      <c r="E34" s="16">
        <v>1.50710933241191</v>
      </c>
      <c r="F34" s="17">
        <v>1.7350879241151401E-5</v>
      </c>
      <c r="G34" s="58">
        <v>1632</v>
      </c>
      <c r="H34" s="16">
        <v>8.5068442127283195</v>
      </c>
      <c r="I34" s="17">
        <v>8.2112094901276598E-13</v>
      </c>
      <c r="J34" s="58">
        <v>83</v>
      </c>
      <c r="K34" s="16">
        <v>7.7591770957319701</v>
      </c>
      <c r="L34" s="17">
        <v>5.3207739991734102E-8</v>
      </c>
      <c r="M34" s="58">
        <v>92</v>
      </c>
      <c r="N34" s="16">
        <v>2.15063060537243</v>
      </c>
      <c r="O34" s="17">
        <v>2.68044608731088E-9</v>
      </c>
      <c r="P34" s="59">
        <v>1067</v>
      </c>
    </row>
    <row r="35" spans="1:16" x14ac:dyDescent="0.2">
      <c r="A35" s="15" t="s">
        <v>41</v>
      </c>
      <c r="B35" s="16">
        <v>1</v>
      </c>
      <c r="C35" s="53" t="s">
        <v>87</v>
      </c>
      <c r="D35" s="58">
        <v>2333</v>
      </c>
      <c r="E35" s="16">
        <v>2.4972344851611998</v>
      </c>
      <c r="F35" s="17">
        <v>2.0050627824730299E-13</v>
      </c>
      <c r="G35" s="58">
        <v>1012</v>
      </c>
      <c r="H35" s="16">
        <v>2.5469527797788798</v>
      </c>
      <c r="I35" s="17">
        <v>1.4594539621048999E-5</v>
      </c>
      <c r="J35" s="58">
        <v>232</v>
      </c>
      <c r="K35" s="16">
        <v>13.2947337808524</v>
      </c>
      <c r="L35" s="17">
        <v>5.7527405061819102E-10</v>
      </c>
      <c r="M35" s="58">
        <v>102</v>
      </c>
      <c r="N35" s="16">
        <v>2.22022441177982</v>
      </c>
      <c r="O35" s="17">
        <v>3.2196467714129502E-14</v>
      </c>
      <c r="P35" s="59">
        <v>1452</v>
      </c>
    </row>
    <row r="36" spans="1:16" x14ac:dyDescent="0.2">
      <c r="A36" s="15" t="s">
        <v>42</v>
      </c>
      <c r="B36" s="16">
        <v>1</v>
      </c>
      <c r="C36" s="53" t="s">
        <v>87</v>
      </c>
      <c r="D36" s="58">
        <v>1822</v>
      </c>
      <c r="E36" s="16">
        <v>1.7036873543754401</v>
      </c>
      <c r="F36" s="17">
        <v>1.1004125621827401E-6</v>
      </c>
      <c r="G36" s="58">
        <v>1310</v>
      </c>
      <c r="H36" s="16">
        <v>3.3981380196236501</v>
      </c>
      <c r="I36" s="17">
        <v>5.1651695678418498E-3</v>
      </c>
      <c r="J36" s="58">
        <v>59</v>
      </c>
      <c r="K36" s="16">
        <v>6.0143367131592003</v>
      </c>
      <c r="L36" s="17">
        <v>1.46339908204096E-3</v>
      </c>
      <c r="M36" s="58">
        <v>33</v>
      </c>
      <c r="N36" s="16">
        <v>2.05474214344104</v>
      </c>
      <c r="O36" s="17">
        <v>3.0387296168221699E-7</v>
      </c>
      <c r="P36" s="59">
        <v>537</v>
      </c>
    </row>
    <row r="37" spans="1:16" x14ac:dyDescent="0.2">
      <c r="A37" s="15" t="s">
        <v>43</v>
      </c>
      <c r="B37" s="16">
        <v>1</v>
      </c>
      <c r="C37" s="53" t="s">
        <v>87</v>
      </c>
      <c r="D37" s="58">
        <v>4155</v>
      </c>
      <c r="E37" s="16">
        <v>2.4647530515614302</v>
      </c>
      <c r="F37" s="17">
        <v>4.4853010194856299E-14</v>
      </c>
      <c r="G37" s="58">
        <v>2322</v>
      </c>
      <c r="H37" s="16">
        <v>2.5508634176443099</v>
      </c>
      <c r="I37" s="17">
        <v>1.1641254412220201E-5</v>
      </c>
      <c r="J37" s="58">
        <v>291</v>
      </c>
      <c r="K37" s="16">
        <v>13.126363186072</v>
      </c>
      <c r="L37" s="17">
        <v>3.7046432588283598E-10</v>
      </c>
      <c r="M37" s="58">
        <v>135</v>
      </c>
      <c r="N37" s="16">
        <v>2.2076927437831602</v>
      </c>
      <c r="O37" s="17">
        <v>1.7319479184152401E-14</v>
      </c>
      <c r="P37" s="59">
        <v>1989</v>
      </c>
    </row>
    <row r="38" spans="1:16" x14ac:dyDescent="0.2">
      <c r="A38" s="20"/>
      <c r="B38"/>
      <c r="D38"/>
      <c r="E38"/>
      <c r="F38" s="17"/>
      <c r="G38"/>
      <c r="H38"/>
      <c r="I38" s="17"/>
      <c r="J38"/>
      <c r="K38"/>
      <c r="L38" s="17"/>
      <c r="M38"/>
      <c r="N38"/>
      <c r="O38" s="17"/>
      <c r="P38" s="13"/>
    </row>
    <row r="39" spans="1:16" x14ac:dyDescent="0.2">
      <c r="A39" s="14" t="s">
        <v>44</v>
      </c>
      <c r="B39" s="64">
        <v>1</v>
      </c>
      <c r="C39" s="143" t="s">
        <v>87</v>
      </c>
      <c r="D39" s="219">
        <v>81497</v>
      </c>
      <c r="E39" s="64">
        <v>1.67204345995505</v>
      </c>
      <c r="F39" s="125">
        <v>0</v>
      </c>
      <c r="G39" s="219">
        <v>42201</v>
      </c>
      <c r="H39" s="64">
        <v>2.8173885763378301</v>
      </c>
      <c r="I39" s="125">
        <v>0</v>
      </c>
      <c r="J39" s="219">
        <v>6734</v>
      </c>
      <c r="K39" s="64">
        <v>5.5762432389208501</v>
      </c>
      <c r="L39" s="125">
        <v>0</v>
      </c>
      <c r="M39" s="219">
        <v>4003</v>
      </c>
      <c r="N39" s="64">
        <v>2.1309921471921598</v>
      </c>
      <c r="O39" s="125">
        <v>0</v>
      </c>
      <c r="P39" s="190">
        <v>22219</v>
      </c>
    </row>
    <row r="40" spans="1:16" x14ac:dyDescent="0.2">
      <c r="A40" s="31"/>
      <c r="B40" s="220"/>
      <c r="C40" s="120"/>
      <c r="D40" s="122"/>
      <c r="E40" s="122"/>
      <c r="F40" s="223"/>
      <c r="G40" s="122"/>
      <c r="H40" s="220"/>
      <c r="I40" s="223"/>
      <c r="J40" s="122"/>
      <c r="K40" s="122"/>
      <c r="L40" s="223"/>
      <c r="M40" s="122"/>
      <c r="N40" s="222"/>
      <c r="O40" s="223"/>
      <c r="P40" s="48"/>
    </row>
    <row r="41" spans="1:16" x14ac:dyDescent="0.2">
      <c r="A41" s="25" t="s">
        <v>45</v>
      </c>
      <c r="B41" s="7"/>
      <c r="C41" s="6"/>
      <c r="D41" s="7"/>
      <c r="E41" s="7"/>
      <c r="F41" s="125"/>
      <c r="G41" s="7"/>
      <c r="H41" s="7"/>
      <c r="I41" s="125"/>
      <c r="J41" s="7"/>
      <c r="K41" s="7"/>
      <c r="L41" s="125"/>
      <c r="M41" s="7"/>
      <c r="N41" s="7"/>
      <c r="O41" s="125"/>
      <c r="P41" s="13"/>
    </row>
    <row r="42" spans="1:16" ht="12.75" customHeight="1" x14ac:dyDescent="0.2">
      <c r="A42" s="15" t="s">
        <v>68</v>
      </c>
      <c r="B42" s="27">
        <v>1</v>
      </c>
      <c r="C42" s="143" t="s">
        <v>87</v>
      </c>
      <c r="D42" s="218">
        <v>1465</v>
      </c>
      <c r="E42" s="27">
        <v>1.22590798136311</v>
      </c>
      <c r="F42" s="125">
        <v>4.77352532646294E-2</v>
      </c>
      <c r="G42" s="218">
        <v>2391</v>
      </c>
      <c r="H42" s="27">
        <v>1.1409414930142801</v>
      </c>
      <c r="I42" s="125">
        <v>0.55947647832463498</v>
      </c>
      <c r="J42" s="218">
        <v>129</v>
      </c>
      <c r="K42" s="27">
        <v>2.7381268259162401</v>
      </c>
      <c r="L42" s="125">
        <v>2.0443875846793999E-3</v>
      </c>
      <c r="M42" s="218">
        <v>70</v>
      </c>
      <c r="N42" s="27">
        <v>1.28161420571822</v>
      </c>
      <c r="O42" s="125">
        <v>9.1334531502433397E-2</v>
      </c>
      <c r="P42" s="59">
        <v>998</v>
      </c>
    </row>
    <row r="43" spans="1:16" ht="12.75" customHeight="1" x14ac:dyDescent="0.2">
      <c r="A43" s="26" t="s">
        <v>316</v>
      </c>
      <c r="B43" s="117" t="s">
        <v>76</v>
      </c>
      <c r="C43" s="45" t="s">
        <v>76</v>
      </c>
      <c r="D43" s="75" t="s">
        <v>76</v>
      </c>
      <c r="E43" s="117" t="s">
        <v>76</v>
      </c>
      <c r="F43" s="126" t="s">
        <v>76</v>
      </c>
      <c r="G43" s="75" t="s">
        <v>76</v>
      </c>
      <c r="H43" s="117" t="s">
        <v>76</v>
      </c>
      <c r="I43" s="126" t="s">
        <v>76</v>
      </c>
      <c r="J43" s="75" t="s">
        <v>76</v>
      </c>
      <c r="K43" s="117" t="s">
        <v>76</v>
      </c>
      <c r="L43" s="126" t="s">
        <v>76</v>
      </c>
      <c r="M43" s="75" t="s">
        <v>76</v>
      </c>
      <c r="N43" s="117" t="s">
        <v>76</v>
      </c>
      <c r="O43" s="126" t="s">
        <v>76</v>
      </c>
      <c r="P43" s="66" t="s">
        <v>76</v>
      </c>
    </row>
    <row r="44" spans="1:16" ht="99.75" customHeight="1" x14ac:dyDescent="0.2">
      <c r="A44" s="252" t="s">
        <v>47</v>
      </c>
      <c r="B44" s="252"/>
      <c r="C44" s="252"/>
      <c r="D44" s="252"/>
      <c r="E44" s="252"/>
      <c r="F44" s="252"/>
      <c r="G44" s="252"/>
      <c r="H44" s="252"/>
      <c r="I44" s="252"/>
      <c r="J44" s="252"/>
      <c r="K44" s="252"/>
      <c r="L44" s="252"/>
      <c r="M44" s="252"/>
      <c r="N44" s="252"/>
      <c r="O44" s="252"/>
      <c r="P44" s="252"/>
    </row>
    <row r="45" spans="1:16" ht="67.5" customHeight="1" x14ac:dyDescent="0.2">
      <c r="A45" s="252" t="s">
        <v>317</v>
      </c>
      <c r="B45" s="252"/>
      <c r="C45" s="252"/>
      <c r="D45" s="252"/>
      <c r="E45" s="252"/>
      <c r="F45" s="252"/>
      <c r="G45" s="252"/>
      <c r="H45" s="252"/>
      <c r="I45" s="252"/>
      <c r="J45" s="252"/>
      <c r="K45" s="252"/>
      <c r="L45" s="252"/>
      <c r="M45" s="252"/>
      <c r="N45" s="252"/>
      <c r="O45" s="252"/>
      <c r="P45" s="252"/>
    </row>
    <row r="46" spans="1:16" ht="27.75" customHeight="1" x14ac:dyDescent="0.2">
      <c r="A46" s="253" t="s">
        <v>327</v>
      </c>
      <c r="B46" s="253"/>
      <c r="C46" s="253"/>
      <c r="D46" s="253"/>
      <c r="E46" s="253"/>
      <c r="F46" s="253"/>
      <c r="G46" s="253"/>
      <c r="H46" s="253"/>
      <c r="I46" s="253"/>
      <c r="J46" s="253"/>
      <c r="K46" s="253"/>
      <c r="L46" s="253"/>
      <c r="M46" s="253"/>
      <c r="N46" s="253"/>
      <c r="O46" s="253"/>
      <c r="P46" s="253"/>
    </row>
    <row r="47" spans="1:16" ht="12.75" customHeight="1" x14ac:dyDescent="0.2">
      <c r="A47" s="28" t="s">
        <v>48</v>
      </c>
      <c r="I47" s="68"/>
      <c r="J47" s="68"/>
      <c r="K47" s="68"/>
      <c r="L47" s="68"/>
      <c r="M47" s="68"/>
      <c r="N47" s="68"/>
      <c r="O47" s="68"/>
      <c r="P47" s="68"/>
    </row>
    <row r="48" spans="1:16" x14ac:dyDescent="0.2">
      <c r="A48"/>
      <c r="B48"/>
      <c r="C48"/>
      <c r="D48"/>
      <c r="E48"/>
      <c r="F48"/>
      <c r="G48"/>
      <c r="H48"/>
      <c r="I48"/>
      <c r="J48"/>
      <c r="K48"/>
      <c r="L48"/>
      <c r="M48"/>
      <c r="N48"/>
      <c r="O48"/>
      <c r="P48"/>
    </row>
    <row r="49" spans="1:16" x14ac:dyDescent="0.2">
      <c r="A49"/>
      <c r="B49"/>
      <c r="C49"/>
      <c r="D49"/>
      <c r="E49"/>
      <c r="F49"/>
      <c r="G49"/>
      <c r="H49"/>
      <c r="I49"/>
      <c r="J49"/>
      <c r="K49"/>
      <c r="L49"/>
      <c r="M49"/>
      <c r="N49"/>
      <c r="O49"/>
      <c r="P49"/>
    </row>
    <row r="50" spans="1:16" x14ac:dyDescent="0.2">
      <c r="A50"/>
      <c r="B50" s="69"/>
      <c r="C50"/>
      <c r="D50"/>
      <c r="E50"/>
      <c r="F50"/>
      <c r="G50"/>
      <c r="H50"/>
      <c r="I50"/>
      <c r="J50"/>
      <c r="K50"/>
      <c r="L50"/>
      <c r="M50"/>
      <c r="N50"/>
      <c r="O50"/>
      <c r="P50"/>
    </row>
    <row r="51" spans="1:16" x14ac:dyDescent="0.2">
      <c r="A51"/>
      <c r="B51"/>
      <c r="C51"/>
      <c r="D51"/>
      <c r="E51"/>
      <c r="F51"/>
      <c r="G51"/>
      <c r="H51"/>
      <c r="I51"/>
      <c r="J51"/>
      <c r="K51"/>
      <c r="L51"/>
      <c r="M51"/>
      <c r="N51"/>
      <c r="O51"/>
      <c r="P51"/>
    </row>
  </sheetData>
  <mergeCells count="9">
    <mergeCell ref="A46:P46"/>
    <mergeCell ref="A45:P45"/>
    <mergeCell ref="A44:P44"/>
    <mergeCell ref="A2:O4"/>
    <mergeCell ref="B8:D8"/>
    <mergeCell ref="E8:G8"/>
    <mergeCell ref="H8:J8"/>
    <mergeCell ref="K8:M8"/>
    <mergeCell ref="N8:P8"/>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S57"/>
  <sheetViews>
    <sheetView topLeftCell="A40" zoomScaleNormal="100" workbookViewId="0">
      <selection activeCell="Q54" sqref="Q54"/>
    </sheetView>
  </sheetViews>
  <sheetFormatPr defaultRowHeight="12.75" x14ac:dyDescent="0.2"/>
  <cols>
    <col min="1" max="1" width="16.7109375" style="1" customWidth="1"/>
    <col min="2" max="2" width="4" style="1" customWidth="1"/>
    <col min="3" max="3" width="4.42578125" style="1" customWidth="1"/>
    <col min="4" max="4" width="5.28515625" style="1" customWidth="1"/>
    <col min="5" max="5" width="4.42578125" style="1" customWidth="1"/>
    <col min="6" max="6" width="4.85546875" style="1" bestFit="1" customWidth="1"/>
    <col min="7" max="7" width="5.28515625" style="1" customWidth="1"/>
    <col min="8" max="8" width="4.85546875" style="1" customWidth="1"/>
    <col min="9" max="9" width="4.85546875" style="1" bestFit="1" customWidth="1"/>
    <col min="10" max="10" width="4.42578125" style="1" customWidth="1"/>
    <col min="11" max="11" width="5.7109375" style="1" customWidth="1"/>
    <col min="12" max="12" width="5.42578125" style="1" bestFit="1" customWidth="1"/>
    <col min="13" max="14" width="4.42578125" style="1" customWidth="1"/>
    <col min="15" max="15" width="5.42578125" style="1" bestFit="1" customWidth="1"/>
    <col min="16" max="16" width="5.5703125" style="1" customWidth="1"/>
    <col min="17" max="16384" width="9.140625" style="1"/>
  </cols>
  <sheetData>
    <row r="1" spans="1:16" x14ac:dyDescent="0.2">
      <c r="A1" s="2" t="s">
        <v>249</v>
      </c>
      <c r="B1" s="2"/>
      <c r="C1" s="2"/>
      <c r="D1" s="2"/>
      <c r="E1" s="2"/>
      <c r="F1" s="2"/>
      <c r="G1" s="2"/>
      <c r="H1" s="2"/>
      <c r="I1" s="2"/>
      <c r="J1" s="2"/>
      <c r="K1" s="2"/>
      <c r="L1" s="2"/>
      <c r="M1" s="2"/>
      <c r="N1" s="2"/>
      <c r="O1" s="2"/>
      <c r="P1" s="2"/>
    </row>
    <row r="2" spans="1:16" ht="12.75" customHeight="1" x14ac:dyDescent="0.2">
      <c r="A2" s="249" t="s">
        <v>250</v>
      </c>
      <c r="B2" s="249"/>
      <c r="C2" s="249"/>
      <c r="D2" s="249"/>
      <c r="E2" s="249"/>
      <c r="F2" s="249"/>
      <c r="G2" s="249"/>
      <c r="H2" s="249"/>
      <c r="I2" s="249"/>
      <c r="J2" s="249"/>
      <c r="K2" s="249"/>
      <c r="L2" s="249"/>
      <c r="M2" s="249"/>
      <c r="N2" s="249"/>
      <c r="O2" s="249"/>
      <c r="P2" s="249"/>
    </row>
    <row r="3" spans="1:16" x14ac:dyDescent="0.2">
      <c r="A3" s="249"/>
      <c r="B3" s="249"/>
      <c r="C3" s="249"/>
      <c r="D3" s="249"/>
      <c r="E3" s="249"/>
      <c r="F3" s="249"/>
      <c r="G3" s="249"/>
      <c r="H3" s="249"/>
      <c r="I3" s="249"/>
      <c r="J3" s="249"/>
      <c r="K3" s="249"/>
      <c r="L3" s="249"/>
      <c r="M3" s="249"/>
      <c r="N3" s="249"/>
      <c r="O3" s="249"/>
      <c r="P3" s="249"/>
    </row>
    <row r="4" spans="1:16" x14ac:dyDescent="0.2">
      <c r="A4" s="249"/>
      <c r="B4" s="249"/>
      <c r="C4" s="249"/>
      <c r="D4" s="249"/>
      <c r="E4" s="249"/>
      <c r="F4" s="249"/>
      <c r="G4" s="249"/>
      <c r="H4" s="249"/>
      <c r="I4" s="249"/>
      <c r="J4" s="249"/>
      <c r="K4" s="249"/>
      <c r="L4" s="249"/>
      <c r="M4" s="249"/>
      <c r="N4" s="249"/>
      <c r="O4" s="249"/>
      <c r="P4" s="249"/>
    </row>
    <row r="5" spans="1:16" x14ac:dyDescent="0.2">
      <c r="A5" s="30"/>
      <c r="B5" s="30"/>
      <c r="C5" s="30"/>
      <c r="D5" s="30"/>
      <c r="E5" s="30"/>
      <c r="F5" s="30"/>
      <c r="G5" s="30"/>
      <c r="H5" s="30"/>
      <c r="I5" s="30"/>
      <c r="J5" s="30"/>
      <c r="K5" s="30"/>
      <c r="L5" s="30"/>
      <c r="M5" s="30"/>
      <c r="N5" s="30"/>
      <c r="O5" s="30"/>
      <c r="P5" s="30"/>
    </row>
    <row r="6" spans="1:16" ht="15" customHeight="1" x14ac:dyDescent="0.25">
      <c r="A6" s="5"/>
      <c r="B6" s="6"/>
      <c r="C6" s="6"/>
      <c r="D6" s="6"/>
      <c r="E6" s="6"/>
      <c r="F6" s="6"/>
      <c r="G6" s="6"/>
      <c r="H6" s="6"/>
      <c r="I6" s="6"/>
      <c r="J6" s="6"/>
      <c r="K6" s="6"/>
      <c r="L6" s="6"/>
      <c r="M6" s="6"/>
      <c r="N6" s="6"/>
      <c r="O6" s="6"/>
      <c r="P6" s="6"/>
    </row>
    <row r="7" spans="1:16" ht="15" customHeight="1" x14ac:dyDescent="0.25">
      <c r="A7" s="5"/>
      <c r="B7"/>
      <c r="C7"/>
      <c r="D7"/>
      <c r="E7"/>
      <c r="F7"/>
      <c r="G7"/>
      <c r="H7"/>
      <c r="I7"/>
      <c r="J7"/>
      <c r="K7"/>
      <c r="L7"/>
      <c r="M7"/>
      <c r="N7"/>
      <c r="O7"/>
      <c r="P7"/>
    </row>
    <row r="8" spans="1:16" ht="123.75" customHeight="1" x14ac:dyDescent="0.2">
      <c r="A8"/>
      <c r="B8" s="278" t="s">
        <v>158</v>
      </c>
      <c r="C8" s="279"/>
      <c r="D8" s="280"/>
      <c r="E8" s="278" t="s">
        <v>159</v>
      </c>
      <c r="F8" s="279"/>
      <c r="G8" s="280"/>
      <c r="H8" s="278" t="s">
        <v>160</v>
      </c>
      <c r="I8" s="279"/>
      <c r="J8" s="280"/>
      <c r="K8" s="278" t="s">
        <v>161</v>
      </c>
      <c r="L8" s="279"/>
      <c r="M8" s="280"/>
      <c r="N8" s="278" t="s">
        <v>100</v>
      </c>
      <c r="O8" s="279"/>
      <c r="P8" s="280"/>
    </row>
    <row r="9" spans="1:16"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56" t="s">
        <v>86</v>
      </c>
      <c r="N9" s="9" t="s">
        <v>85</v>
      </c>
      <c r="O9" s="56" t="s">
        <v>15</v>
      </c>
      <c r="P9" s="10" t="s">
        <v>86</v>
      </c>
    </row>
    <row r="10" spans="1:16" x14ac:dyDescent="0.2">
      <c r="A10" s="12" t="s">
        <v>16</v>
      </c>
      <c r="B10" s="36"/>
      <c r="C10" s="36"/>
      <c r="D10"/>
      <c r="E10" s="36"/>
      <c r="F10" s="36"/>
      <c r="G10"/>
      <c r="H10" s="36"/>
      <c r="I10" s="36"/>
      <c r="J10"/>
      <c r="K10" s="36"/>
      <c r="L10" s="36"/>
      <c r="M10"/>
      <c r="N10" s="36"/>
      <c r="O10" s="36"/>
      <c r="P10" s="48"/>
    </row>
    <row r="11" spans="1:16" x14ac:dyDescent="0.2">
      <c r="A11" s="14" t="s">
        <v>17</v>
      </c>
      <c r="B11"/>
      <c r="C11"/>
      <c r="D11"/>
      <c r="E11"/>
      <c r="F11"/>
      <c r="G11"/>
      <c r="H11"/>
      <c r="I11"/>
      <c r="J11"/>
      <c r="K11"/>
      <c r="L11"/>
      <c r="M11"/>
      <c r="N11"/>
      <c r="O11"/>
      <c r="P11" s="13"/>
    </row>
    <row r="12" spans="1:16" x14ac:dyDescent="0.2">
      <c r="A12" s="129" t="s">
        <v>18</v>
      </c>
      <c r="B12" s="54">
        <v>1</v>
      </c>
      <c r="C12" s="53" t="s">
        <v>87</v>
      </c>
      <c r="D12" s="71">
        <v>2276</v>
      </c>
      <c r="E12" s="54">
        <v>1.6244699387347701</v>
      </c>
      <c r="F12" s="130">
        <v>1.3655990097838399E-5</v>
      </c>
      <c r="G12" s="71">
        <v>2117</v>
      </c>
      <c r="H12" s="54">
        <v>3.4674944871435001</v>
      </c>
      <c r="I12" s="130">
        <v>8.2822637637036698E-13</v>
      </c>
      <c r="J12" s="71">
        <v>518</v>
      </c>
      <c r="K12" s="54">
        <v>7.3886160968579597</v>
      </c>
      <c r="L12" s="130">
        <v>2.67206803350462E-8</v>
      </c>
      <c r="M12" s="71">
        <v>319</v>
      </c>
      <c r="N12" s="54">
        <v>1.7853897949169999</v>
      </c>
      <c r="O12" s="130">
        <v>6.8852071644087697E-7</v>
      </c>
      <c r="P12" s="190">
        <v>2200</v>
      </c>
    </row>
    <row r="13" spans="1:16" ht="12.75" customHeight="1" x14ac:dyDescent="0.2">
      <c r="A13" s="129" t="s">
        <v>19</v>
      </c>
      <c r="B13" s="54">
        <v>1</v>
      </c>
      <c r="C13" s="53" t="s">
        <v>87</v>
      </c>
      <c r="D13" s="71">
        <v>3151</v>
      </c>
      <c r="E13" s="54">
        <v>1.9587423493343701</v>
      </c>
      <c r="F13" s="130">
        <v>1.47661904925656E-9</v>
      </c>
      <c r="G13" s="71">
        <v>974</v>
      </c>
      <c r="H13" s="54">
        <v>3.1488628623391302</v>
      </c>
      <c r="I13" s="130">
        <v>3.7444593647961697E-8</v>
      </c>
      <c r="J13" s="71">
        <v>273</v>
      </c>
      <c r="K13" s="54">
        <v>6.5546922907251499</v>
      </c>
      <c r="L13" s="130">
        <v>9.8667614967240498E-8</v>
      </c>
      <c r="M13" s="71">
        <v>203</v>
      </c>
      <c r="N13" s="54">
        <v>1.36912723735514</v>
      </c>
      <c r="O13" s="130">
        <v>2.2338315808686299E-2</v>
      </c>
      <c r="P13" s="190">
        <v>529</v>
      </c>
    </row>
    <row r="14" spans="1:16" x14ac:dyDescent="0.2">
      <c r="A14" s="129" t="s">
        <v>20</v>
      </c>
      <c r="B14" s="54">
        <v>1</v>
      </c>
      <c r="C14" s="53" t="s">
        <v>87</v>
      </c>
      <c r="D14" s="71">
        <v>12513</v>
      </c>
      <c r="E14" s="54">
        <v>2.1683199551800199</v>
      </c>
      <c r="F14" s="130">
        <v>1.94733118519252E-13</v>
      </c>
      <c r="G14" s="71">
        <v>5335</v>
      </c>
      <c r="H14" s="54">
        <v>2.7829183717789201</v>
      </c>
      <c r="I14" s="130">
        <v>0</v>
      </c>
      <c r="J14" s="71">
        <v>2370</v>
      </c>
      <c r="K14" s="54">
        <v>4.5983842961155803</v>
      </c>
      <c r="L14" s="130">
        <v>3.3972824553529803E-14</v>
      </c>
      <c r="M14" s="71">
        <v>873</v>
      </c>
      <c r="N14" s="54">
        <v>1.7258873969970401</v>
      </c>
      <c r="O14" s="130">
        <v>1.65822910958013E-12</v>
      </c>
      <c r="P14" s="190">
        <v>6194</v>
      </c>
    </row>
    <row r="15" spans="1:16" x14ac:dyDescent="0.2">
      <c r="A15" s="129" t="s">
        <v>21</v>
      </c>
      <c r="B15" s="54">
        <v>1</v>
      </c>
      <c r="C15" s="53" t="s">
        <v>87</v>
      </c>
      <c r="D15" s="71">
        <v>5134</v>
      </c>
      <c r="E15" s="54">
        <v>1.9114006330062601</v>
      </c>
      <c r="F15" s="130">
        <v>2.9556035045832998E-2</v>
      </c>
      <c r="G15" s="71">
        <v>499</v>
      </c>
      <c r="H15" s="54">
        <v>1.0925394449691599</v>
      </c>
      <c r="I15" s="130">
        <v>0.86458373145509904</v>
      </c>
      <c r="J15" s="71">
        <v>70</v>
      </c>
      <c r="K15" s="54" t="s">
        <v>30</v>
      </c>
      <c r="L15" s="131" t="s">
        <v>30</v>
      </c>
      <c r="M15" s="71">
        <v>28</v>
      </c>
      <c r="N15" s="54">
        <v>1.47834781539057</v>
      </c>
      <c r="O15" s="130">
        <v>8.75390612273379E-2</v>
      </c>
      <c r="P15" s="190">
        <v>371</v>
      </c>
    </row>
    <row r="16" spans="1:16" x14ac:dyDescent="0.2">
      <c r="A16" s="129" t="s">
        <v>22</v>
      </c>
      <c r="B16" s="54">
        <v>1</v>
      </c>
      <c r="C16" s="53" t="s">
        <v>87</v>
      </c>
      <c r="D16" s="71">
        <v>3771</v>
      </c>
      <c r="E16" s="54">
        <v>1.2401762343587901</v>
      </c>
      <c r="F16" s="130">
        <v>6.4184212143696398E-3</v>
      </c>
      <c r="G16" s="71">
        <v>1910</v>
      </c>
      <c r="H16" s="54">
        <v>3.6931950588260301</v>
      </c>
      <c r="I16" s="130">
        <v>0</v>
      </c>
      <c r="J16" s="71">
        <v>842</v>
      </c>
      <c r="K16" s="54">
        <v>10.864074554339201</v>
      </c>
      <c r="L16" s="130">
        <v>0</v>
      </c>
      <c r="M16" s="71">
        <v>501</v>
      </c>
      <c r="N16" s="54">
        <v>1.42034437747824</v>
      </c>
      <c r="O16" s="130">
        <v>4.16514619884472E-2</v>
      </c>
      <c r="P16" s="190">
        <v>304</v>
      </c>
    </row>
    <row r="17" spans="1:16" x14ac:dyDescent="0.2">
      <c r="A17" s="129" t="s">
        <v>23</v>
      </c>
      <c r="B17" s="54">
        <v>1</v>
      </c>
      <c r="C17" s="53" t="s">
        <v>87</v>
      </c>
      <c r="D17" s="71">
        <v>4403</v>
      </c>
      <c r="E17" s="54">
        <v>2.0671320127821899</v>
      </c>
      <c r="F17" s="130">
        <v>7.2832684128165702E-7</v>
      </c>
      <c r="G17" s="71">
        <v>1645</v>
      </c>
      <c r="H17" s="54">
        <v>1.1889680730586401</v>
      </c>
      <c r="I17" s="130">
        <v>0.61735704578468398</v>
      </c>
      <c r="J17" s="71">
        <v>63</v>
      </c>
      <c r="K17" s="54" t="s">
        <v>30</v>
      </c>
      <c r="L17" s="131" t="s">
        <v>30</v>
      </c>
      <c r="M17" s="71">
        <v>48</v>
      </c>
      <c r="N17" s="54">
        <v>1.4481942904571501</v>
      </c>
      <c r="O17" s="130">
        <v>5.9140225234366505E-4</v>
      </c>
      <c r="P17" s="190">
        <v>1473</v>
      </c>
    </row>
    <row r="18" spans="1:16" x14ac:dyDescent="0.2">
      <c r="A18" s="129" t="s">
        <v>24</v>
      </c>
      <c r="B18" s="54">
        <v>1</v>
      </c>
      <c r="C18" s="53" t="s">
        <v>87</v>
      </c>
      <c r="D18" s="71">
        <v>2963</v>
      </c>
      <c r="E18" s="54">
        <v>1.84712992205023</v>
      </c>
      <c r="F18" s="130">
        <v>1.0562217767073901E-11</v>
      </c>
      <c r="G18" s="71">
        <v>2070</v>
      </c>
      <c r="H18" s="54">
        <v>4.4104085619129103</v>
      </c>
      <c r="I18" s="130">
        <v>1.71087930106451E-4</v>
      </c>
      <c r="J18" s="71">
        <v>55</v>
      </c>
      <c r="K18" s="54" t="s">
        <v>30</v>
      </c>
      <c r="L18" s="131" t="s">
        <v>30</v>
      </c>
      <c r="M18" s="71">
        <v>15</v>
      </c>
      <c r="N18" s="54">
        <v>3.1249739831199599</v>
      </c>
      <c r="O18" s="130">
        <v>2.0246027077064399E-12</v>
      </c>
      <c r="P18" s="190">
        <v>361</v>
      </c>
    </row>
    <row r="19" spans="1:16" x14ac:dyDescent="0.2">
      <c r="A19" s="129" t="s">
        <v>25</v>
      </c>
      <c r="B19" s="54" t="s">
        <v>76</v>
      </c>
      <c r="C19" s="53" t="s">
        <v>87</v>
      </c>
      <c r="D19" s="71" t="s">
        <v>76</v>
      </c>
      <c r="E19" s="54" t="s">
        <v>76</v>
      </c>
      <c r="F19" s="131" t="s">
        <v>76</v>
      </c>
      <c r="G19" s="71" t="s">
        <v>76</v>
      </c>
      <c r="H19" s="54" t="s">
        <v>76</v>
      </c>
      <c r="I19" s="131" t="s">
        <v>76</v>
      </c>
      <c r="J19" s="71" t="s">
        <v>76</v>
      </c>
      <c r="K19" s="54" t="s">
        <v>76</v>
      </c>
      <c r="L19" s="131" t="s">
        <v>76</v>
      </c>
      <c r="M19" s="71" t="s">
        <v>76</v>
      </c>
      <c r="N19" s="54" t="s">
        <v>76</v>
      </c>
      <c r="O19" s="131" t="s">
        <v>76</v>
      </c>
      <c r="P19" s="190" t="s">
        <v>76</v>
      </c>
    </row>
    <row r="20" spans="1:16" x14ac:dyDescent="0.2">
      <c r="A20" s="129" t="s">
        <v>26</v>
      </c>
      <c r="B20" s="54">
        <v>1</v>
      </c>
      <c r="C20" s="53" t="s">
        <v>87</v>
      </c>
      <c r="D20" s="71">
        <v>4075</v>
      </c>
      <c r="E20" s="54">
        <v>3.2384077614937099</v>
      </c>
      <c r="F20" s="130">
        <v>8.3410363704849999E-7</v>
      </c>
      <c r="G20" s="71">
        <v>248</v>
      </c>
      <c r="H20" s="54">
        <v>4.89156175178766</v>
      </c>
      <c r="I20" s="130">
        <v>1.17750253991744E-12</v>
      </c>
      <c r="J20" s="71">
        <v>312</v>
      </c>
      <c r="K20" s="54">
        <v>10.5303757576826</v>
      </c>
      <c r="L20" s="130">
        <v>1.6387646374349499E-5</v>
      </c>
      <c r="M20" s="71">
        <v>127</v>
      </c>
      <c r="N20" s="54">
        <v>2.3677860301079501</v>
      </c>
      <c r="O20" s="130">
        <v>5.3307251945966502E-9</v>
      </c>
      <c r="P20" s="190">
        <v>703</v>
      </c>
    </row>
    <row r="21" spans="1:16" x14ac:dyDescent="0.2">
      <c r="A21" s="129" t="s">
        <v>27</v>
      </c>
      <c r="B21" s="54">
        <v>1</v>
      </c>
      <c r="C21" s="53" t="s">
        <v>87</v>
      </c>
      <c r="D21" s="71">
        <v>2071</v>
      </c>
      <c r="E21" s="54">
        <v>1.90562717229914</v>
      </c>
      <c r="F21" s="130">
        <v>9.4161729524699905E-9</v>
      </c>
      <c r="G21" s="71">
        <v>2450</v>
      </c>
      <c r="H21" s="54">
        <v>2.0366967859216798</v>
      </c>
      <c r="I21" s="130">
        <v>5.4479602467516499E-5</v>
      </c>
      <c r="J21" s="71">
        <v>338</v>
      </c>
      <c r="K21" s="54">
        <v>4.3526847490572198</v>
      </c>
      <c r="L21" s="130">
        <v>5.4440674226885497E-5</v>
      </c>
      <c r="M21" s="71">
        <v>116</v>
      </c>
      <c r="N21" s="54">
        <v>1.3882853716919701</v>
      </c>
      <c r="O21" s="130">
        <v>1.38015207866449E-3</v>
      </c>
      <c r="P21" s="190">
        <v>1008</v>
      </c>
    </row>
    <row r="22" spans="1:16" x14ac:dyDescent="0.2">
      <c r="A22" s="129" t="s">
        <v>28</v>
      </c>
      <c r="B22" s="132" t="s">
        <v>76</v>
      </c>
      <c r="C22" s="53" t="s">
        <v>87</v>
      </c>
      <c r="D22" s="132" t="s">
        <v>76</v>
      </c>
      <c r="E22" s="132" t="s">
        <v>76</v>
      </c>
      <c r="F22" s="132" t="s">
        <v>76</v>
      </c>
      <c r="G22" s="132" t="s">
        <v>76</v>
      </c>
      <c r="H22" s="132" t="s">
        <v>76</v>
      </c>
      <c r="I22" s="132" t="s">
        <v>76</v>
      </c>
      <c r="J22" s="132" t="s">
        <v>76</v>
      </c>
      <c r="K22" s="132" t="s">
        <v>76</v>
      </c>
      <c r="L22" s="132" t="s">
        <v>76</v>
      </c>
      <c r="M22" s="132" t="s">
        <v>76</v>
      </c>
      <c r="N22" s="132" t="s">
        <v>76</v>
      </c>
      <c r="O22" s="132" t="s">
        <v>76</v>
      </c>
      <c r="P22" s="191" t="s">
        <v>76</v>
      </c>
    </row>
    <row r="23" spans="1:16" x14ac:dyDescent="0.2">
      <c r="A23" s="129" t="s">
        <v>29</v>
      </c>
      <c r="B23" s="54">
        <v>1</v>
      </c>
      <c r="C23" s="53" t="s">
        <v>87</v>
      </c>
      <c r="D23" s="71">
        <v>3708</v>
      </c>
      <c r="E23" s="54">
        <v>1.24746304533942</v>
      </c>
      <c r="F23" s="130">
        <v>4.5601834726871203E-2</v>
      </c>
      <c r="G23" s="71">
        <v>1123</v>
      </c>
      <c r="H23" s="54" t="s">
        <v>30</v>
      </c>
      <c r="I23" s="131" t="s">
        <v>30</v>
      </c>
      <c r="J23" s="71">
        <v>3</v>
      </c>
      <c r="K23" s="54" t="s">
        <v>30</v>
      </c>
      <c r="L23" s="131" t="s">
        <v>30</v>
      </c>
      <c r="M23" s="71">
        <v>1</v>
      </c>
      <c r="N23" s="54">
        <v>1.08825625913646</v>
      </c>
      <c r="O23" s="130">
        <v>0.62445730544336597</v>
      </c>
      <c r="P23" s="190">
        <v>443</v>
      </c>
    </row>
    <row r="24" spans="1:16" x14ac:dyDescent="0.2">
      <c r="A24" s="129" t="s">
        <v>31</v>
      </c>
      <c r="B24" s="54">
        <v>1</v>
      </c>
      <c r="C24" s="53" t="s">
        <v>87</v>
      </c>
      <c r="D24" s="71">
        <v>3070</v>
      </c>
      <c r="E24" s="54">
        <v>1.34248834709473</v>
      </c>
      <c r="F24" s="130">
        <v>9.1746841900652897E-4</v>
      </c>
      <c r="G24" s="71">
        <v>3388</v>
      </c>
      <c r="H24" s="54" t="s">
        <v>30</v>
      </c>
      <c r="I24" s="131" t="s">
        <v>30</v>
      </c>
      <c r="J24" s="71">
        <v>19</v>
      </c>
      <c r="K24" s="54" t="s">
        <v>30</v>
      </c>
      <c r="L24" s="131" t="s">
        <v>30</v>
      </c>
      <c r="M24" s="71">
        <v>26</v>
      </c>
      <c r="N24" s="54">
        <v>3.2874084353424</v>
      </c>
      <c r="O24" s="130">
        <v>4.1695482285408801E-4</v>
      </c>
      <c r="P24" s="190">
        <v>164</v>
      </c>
    </row>
    <row r="25" spans="1:16" x14ac:dyDescent="0.2">
      <c r="A25" s="129" t="s">
        <v>32</v>
      </c>
      <c r="B25" s="54">
        <v>1</v>
      </c>
      <c r="C25" s="53" t="s">
        <v>87</v>
      </c>
      <c r="D25" s="71">
        <v>2270</v>
      </c>
      <c r="E25" s="54">
        <v>1.40393626327731</v>
      </c>
      <c r="F25" s="130">
        <v>2.9030564344245701E-4</v>
      </c>
      <c r="G25" s="71">
        <v>2234</v>
      </c>
      <c r="H25" s="54">
        <v>2.3059717610876902</v>
      </c>
      <c r="I25" s="130">
        <v>1.4460269928462399E-4</v>
      </c>
      <c r="J25" s="71">
        <v>118</v>
      </c>
      <c r="K25" s="54">
        <v>8.4870891915341495</v>
      </c>
      <c r="L25" s="130">
        <v>2.8713129651691799E-9</v>
      </c>
      <c r="M25" s="71">
        <v>186</v>
      </c>
      <c r="N25" s="54">
        <v>2.5327674874503301</v>
      </c>
      <c r="O25" s="130">
        <v>1.8582366765329501E-6</v>
      </c>
      <c r="P25" s="190">
        <v>362</v>
      </c>
    </row>
    <row r="26" spans="1:16" x14ac:dyDescent="0.2">
      <c r="A26" s="129" t="s">
        <v>33</v>
      </c>
      <c r="B26" s="54">
        <v>1</v>
      </c>
      <c r="C26" s="53" t="s">
        <v>87</v>
      </c>
      <c r="D26" s="71">
        <v>3140</v>
      </c>
      <c r="E26" s="54">
        <v>1.5997818415887399</v>
      </c>
      <c r="F26" s="130">
        <v>2.96877565442166E-6</v>
      </c>
      <c r="G26" s="71">
        <v>1043</v>
      </c>
      <c r="H26" s="54">
        <v>3.6904123760769001</v>
      </c>
      <c r="I26" s="130">
        <v>3.5482727867019998E-13</v>
      </c>
      <c r="J26" s="71">
        <v>389</v>
      </c>
      <c r="K26" s="54">
        <v>13.4435102925639</v>
      </c>
      <c r="L26" s="130">
        <v>2.4564794642856201E-12</v>
      </c>
      <c r="M26" s="71">
        <v>169</v>
      </c>
      <c r="N26" s="54">
        <v>1.6759225305591301</v>
      </c>
      <c r="O26" s="130">
        <v>2.6784778286115299E-3</v>
      </c>
      <c r="P26" s="190">
        <v>387</v>
      </c>
    </row>
    <row r="27" spans="1:16" x14ac:dyDescent="0.2">
      <c r="A27" s="129" t="s">
        <v>34</v>
      </c>
      <c r="B27" s="54">
        <v>1</v>
      </c>
      <c r="C27" s="53" t="s">
        <v>87</v>
      </c>
      <c r="D27" s="71">
        <v>7532</v>
      </c>
      <c r="E27" s="54">
        <v>2.2522313347948102</v>
      </c>
      <c r="F27" s="130">
        <v>4.8674628685851901E-5</v>
      </c>
      <c r="G27" s="71">
        <v>1448</v>
      </c>
      <c r="H27" s="54" t="s">
        <v>30</v>
      </c>
      <c r="I27" s="131" t="s">
        <v>30</v>
      </c>
      <c r="J27" s="71">
        <v>3</v>
      </c>
      <c r="K27" s="54" t="s">
        <v>30</v>
      </c>
      <c r="L27" s="131" t="s">
        <v>30</v>
      </c>
      <c r="M27" s="71">
        <v>0</v>
      </c>
      <c r="N27" s="54">
        <v>1.27257855994017</v>
      </c>
      <c r="O27" s="130">
        <v>0.27550106477515901</v>
      </c>
      <c r="P27" s="190">
        <v>383</v>
      </c>
    </row>
    <row r="28" spans="1:16" x14ac:dyDescent="0.2">
      <c r="A28" s="129" t="s">
        <v>35</v>
      </c>
      <c r="B28" s="54">
        <v>1</v>
      </c>
      <c r="C28" s="53" t="s">
        <v>87</v>
      </c>
      <c r="D28" s="71">
        <v>3723</v>
      </c>
      <c r="E28" s="54">
        <v>2.2635254864491201</v>
      </c>
      <c r="F28" s="130">
        <v>2.7050317541465998E-10</v>
      </c>
      <c r="G28" s="71">
        <v>1484</v>
      </c>
      <c r="H28" s="54">
        <v>1.5366146615296501</v>
      </c>
      <c r="I28" s="130">
        <v>0.469160010893652</v>
      </c>
      <c r="J28" s="71">
        <v>38</v>
      </c>
      <c r="K28" s="54" t="s">
        <v>30</v>
      </c>
      <c r="L28" s="131" t="s">
        <v>30</v>
      </c>
      <c r="M28" s="71">
        <v>21</v>
      </c>
      <c r="N28" s="54">
        <v>2.2013248688628799</v>
      </c>
      <c r="O28" s="130">
        <v>4.6035043756997902E-6</v>
      </c>
      <c r="P28" s="190">
        <v>457</v>
      </c>
    </row>
    <row r="29" spans="1:16" x14ac:dyDescent="0.2">
      <c r="A29" s="129" t="s">
        <v>36</v>
      </c>
      <c r="B29" s="132" t="s">
        <v>76</v>
      </c>
      <c r="C29" s="53" t="s">
        <v>87</v>
      </c>
      <c r="D29" s="132" t="s">
        <v>76</v>
      </c>
      <c r="E29" s="132" t="s">
        <v>76</v>
      </c>
      <c r="F29" s="132" t="s">
        <v>76</v>
      </c>
      <c r="G29" s="132" t="s">
        <v>76</v>
      </c>
      <c r="H29" s="132" t="s">
        <v>76</v>
      </c>
      <c r="I29" s="132" t="s">
        <v>76</v>
      </c>
      <c r="J29" s="132" t="s">
        <v>76</v>
      </c>
      <c r="K29" s="132" t="s">
        <v>76</v>
      </c>
      <c r="L29" s="132" t="s">
        <v>76</v>
      </c>
      <c r="M29" s="132" t="s">
        <v>76</v>
      </c>
      <c r="N29" s="132" t="s">
        <v>76</v>
      </c>
      <c r="O29" s="132" t="s">
        <v>76</v>
      </c>
      <c r="P29" s="191" t="s">
        <v>76</v>
      </c>
    </row>
    <row r="30" spans="1:16" x14ac:dyDescent="0.2">
      <c r="A30" s="129" t="s">
        <v>37</v>
      </c>
      <c r="B30" s="54">
        <v>1</v>
      </c>
      <c r="C30" s="53" t="s">
        <v>87</v>
      </c>
      <c r="D30" s="71">
        <v>2120</v>
      </c>
      <c r="E30" s="54">
        <v>1.79333453580825</v>
      </c>
      <c r="F30" s="130">
        <v>1.37939504263329E-9</v>
      </c>
      <c r="G30" s="71">
        <v>1349</v>
      </c>
      <c r="H30" s="54">
        <v>5.0337412564061097</v>
      </c>
      <c r="I30" s="130">
        <v>0</v>
      </c>
      <c r="J30" s="71">
        <v>364</v>
      </c>
      <c r="K30" s="54">
        <v>14.081338988499899</v>
      </c>
      <c r="L30" s="130">
        <v>3.33066907387547E-15</v>
      </c>
      <c r="M30" s="71">
        <v>243</v>
      </c>
      <c r="N30" s="54">
        <v>2.06106244495132</v>
      </c>
      <c r="O30" s="130">
        <v>7.03537956558975E-7</v>
      </c>
      <c r="P30" s="190">
        <v>393</v>
      </c>
    </row>
    <row r="31" spans="1:16" x14ac:dyDescent="0.2">
      <c r="A31" s="129" t="s">
        <v>38</v>
      </c>
      <c r="B31" s="54">
        <v>1</v>
      </c>
      <c r="C31" s="53" t="s">
        <v>87</v>
      </c>
      <c r="D31" s="71">
        <v>3409</v>
      </c>
      <c r="E31" s="54">
        <v>3.1038571589846198</v>
      </c>
      <c r="F31" s="130">
        <v>1.33917033018349E-9</v>
      </c>
      <c r="G31" s="71">
        <v>498</v>
      </c>
      <c r="H31" s="54">
        <v>2.98358879435512</v>
      </c>
      <c r="I31" s="130">
        <v>5.5891953332221099E-7</v>
      </c>
      <c r="J31" s="71">
        <v>259</v>
      </c>
      <c r="K31" s="54">
        <v>7.5330027830881896</v>
      </c>
      <c r="L31" s="130">
        <v>5.2244943704593499E-8</v>
      </c>
      <c r="M31" s="71">
        <v>194</v>
      </c>
      <c r="N31" s="54">
        <v>2.3303296269415101</v>
      </c>
      <c r="O31" s="130">
        <v>3.5820485688731203E-8</v>
      </c>
      <c r="P31" s="190">
        <v>650</v>
      </c>
    </row>
    <row r="32" spans="1:16" x14ac:dyDescent="0.2">
      <c r="A32" s="129"/>
      <c r="F32" s="130"/>
      <c r="I32" s="130"/>
      <c r="L32" s="130"/>
      <c r="O32" s="130"/>
      <c r="P32" s="38"/>
    </row>
    <row r="33" spans="1:16" x14ac:dyDescent="0.2">
      <c r="A33" s="128" t="s">
        <v>39</v>
      </c>
      <c r="F33" s="130"/>
      <c r="I33" s="130"/>
      <c r="L33" s="130"/>
      <c r="O33" s="130"/>
      <c r="P33" s="38"/>
    </row>
    <row r="34" spans="1:16" x14ac:dyDescent="0.2">
      <c r="A34" s="129" t="s">
        <v>40</v>
      </c>
      <c r="B34" s="54">
        <v>1</v>
      </c>
      <c r="C34" s="53" t="s">
        <v>87</v>
      </c>
      <c r="D34" s="71">
        <v>2589</v>
      </c>
      <c r="E34" s="54">
        <v>1.76411868041247</v>
      </c>
      <c r="F34" s="130">
        <v>2.8204012458843402E-8</v>
      </c>
      <c r="G34" s="71">
        <v>1632</v>
      </c>
      <c r="H34" s="54">
        <v>4.8013631316124403</v>
      </c>
      <c r="I34" s="130">
        <v>6.0962648444906599E-5</v>
      </c>
      <c r="J34" s="71">
        <v>83</v>
      </c>
      <c r="K34" s="54">
        <v>6.22334847013179</v>
      </c>
      <c r="L34" s="130">
        <v>1.9912863403082101E-5</v>
      </c>
      <c r="M34" s="71">
        <v>92</v>
      </c>
      <c r="N34" s="54">
        <v>1.69248315521802</v>
      </c>
      <c r="O34" s="130">
        <v>1.05102535050694E-5</v>
      </c>
      <c r="P34" s="190">
        <v>1067</v>
      </c>
    </row>
    <row r="35" spans="1:16" x14ac:dyDescent="0.2">
      <c r="A35" s="129" t="s">
        <v>41</v>
      </c>
      <c r="B35" s="54">
        <v>1</v>
      </c>
      <c r="C35" s="53" t="s">
        <v>87</v>
      </c>
      <c r="D35" s="71">
        <v>2333</v>
      </c>
      <c r="E35" s="54">
        <v>2.4571883520208302</v>
      </c>
      <c r="F35" s="130">
        <v>5.2644044679084304E-10</v>
      </c>
      <c r="G35" s="71">
        <v>1012</v>
      </c>
      <c r="H35" s="54">
        <v>2.51466470802696</v>
      </c>
      <c r="I35" s="130">
        <v>1.7407055876717E-6</v>
      </c>
      <c r="J35" s="71">
        <v>232</v>
      </c>
      <c r="K35" s="54">
        <v>9.0421579529093901</v>
      </c>
      <c r="L35" s="130">
        <v>2.4719424659425099E-5</v>
      </c>
      <c r="M35" s="71">
        <v>102</v>
      </c>
      <c r="N35" s="54">
        <v>2.4179316141342202</v>
      </c>
      <c r="O35" s="130">
        <v>3.7903014060702799E-13</v>
      </c>
      <c r="P35" s="190">
        <v>1452</v>
      </c>
    </row>
    <row r="36" spans="1:16" x14ac:dyDescent="0.2">
      <c r="A36" s="129" t="s">
        <v>42</v>
      </c>
      <c r="B36" s="54">
        <v>1</v>
      </c>
      <c r="C36" s="53" t="s">
        <v>87</v>
      </c>
      <c r="D36" s="71">
        <v>1822</v>
      </c>
      <c r="E36" s="54">
        <v>2.1058792854256398</v>
      </c>
      <c r="F36" s="130">
        <v>7.2898118652631196E-8</v>
      </c>
      <c r="G36" s="71">
        <v>1310</v>
      </c>
      <c r="H36" s="54">
        <v>2.5163208931718501</v>
      </c>
      <c r="I36" s="130">
        <v>3.4931846852691802E-2</v>
      </c>
      <c r="J36" s="71">
        <v>59</v>
      </c>
      <c r="K36" s="54">
        <v>1.9046779290498399</v>
      </c>
      <c r="L36" s="130">
        <v>0.20274723596638</v>
      </c>
      <c r="M36" s="71">
        <v>33</v>
      </c>
      <c r="N36" s="54">
        <v>1.7613839095611601</v>
      </c>
      <c r="O36" s="130">
        <v>1.062435710526E-3</v>
      </c>
      <c r="P36" s="190">
        <v>537</v>
      </c>
    </row>
    <row r="37" spans="1:16" x14ac:dyDescent="0.2">
      <c r="A37" s="129" t="s">
        <v>43</v>
      </c>
      <c r="B37" s="54">
        <v>1</v>
      </c>
      <c r="C37" s="53" t="s">
        <v>87</v>
      </c>
      <c r="D37" s="71">
        <v>4155</v>
      </c>
      <c r="E37" s="54">
        <v>2.4673268775166499</v>
      </c>
      <c r="F37" s="130">
        <v>1.02259978262964E-10</v>
      </c>
      <c r="G37" s="71">
        <v>2322</v>
      </c>
      <c r="H37" s="54">
        <v>2.4868459630965298</v>
      </c>
      <c r="I37" s="130">
        <v>1.7724286462961201E-6</v>
      </c>
      <c r="J37" s="71">
        <v>291</v>
      </c>
      <c r="K37" s="54">
        <v>8.7091980761005399</v>
      </c>
      <c r="L37" s="130">
        <v>1.8248093059058901E-5</v>
      </c>
      <c r="M37" s="71">
        <v>135</v>
      </c>
      <c r="N37" s="54">
        <v>2.3850654925113401</v>
      </c>
      <c r="O37" s="130">
        <v>2.4180657476335899E-13</v>
      </c>
      <c r="P37" s="190">
        <v>1989</v>
      </c>
    </row>
    <row r="38" spans="1:16" x14ac:dyDescent="0.2">
      <c r="A38" s="135"/>
      <c r="F38" s="130"/>
      <c r="I38" s="130"/>
      <c r="L38" s="130"/>
      <c r="O38" s="130"/>
      <c r="P38" s="38"/>
    </row>
    <row r="39" spans="1:16" x14ac:dyDescent="0.2">
      <c r="A39" s="128" t="s">
        <v>44</v>
      </c>
      <c r="B39" s="64">
        <v>1</v>
      </c>
      <c r="C39" s="143" t="s">
        <v>87</v>
      </c>
      <c r="D39" s="219">
        <f>SUM(D12:D31,D34,D37)</f>
        <v>76073</v>
      </c>
      <c r="E39" s="64">
        <v>1.6620135646321099</v>
      </c>
      <c r="F39" s="234">
        <v>0</v>
      </c>
      <c r="G39" s="219">
        <f>SUM(G12:G31,G34,G37)</f>
        <v>33769</v>
      </c>
      <c r="H39" s="64">
        <v>2.6781507633244601</v>
      </c>
      <c r="I39" s="234">
        <v>0</v>
      </c>
      <c r="J39" s="219">
        <f>SUM(J12:J31,J34,J37)</f>
        <v>6408</v>
      </c>
      <c r="K39" s="64">
        <v>6.6163171629251698</v>
      </c>
      <c r="L39" s="234">
        <v>0</v>
      </c>
      <c r="M39" s="219">
        <f>SUM(M12:M31,M34,M37)</f>
        <v>3297</v>
      </c>
      <c r="N39" s="64">
        <v>1.75249138505153</v>
      </c>
      <c r="O39" s="234">
        <v>0</v>
      </c>
      <c r="P39" s="190">
        <f>SUM(P12:P31,P34,P37)</f>
        <v>19438</v>
      </c>
    </row>
    <row r="40" spans="1:16" x14ac:dyDescent="0.2">
      <c r="A40" s="137"/>
      <c r="B40" s="220"/>
      <c r="C40" s="120"/>
      <c r="D40" s="120"/>
      <c r="E40" s="237"/>
      <c r="F40" s="235"/>
      <c r="G40" s="120"/>
      <c r="H40" s="220"/>
      <c r="I40" s="235"/>
      <c r="J40" s="120"/>
      <c r="K40" s="120"/>
      <c r="L40" s="235"/>
      <c r="M40" s="120"/>
      <c r="N40" s="237"/>
      <c r="O40" s="235"/>
      <c r="P40" s="157"/>
    </row>
    <row r="41" spans="1:16" x14ac:dyDescent="0.2">
      <c r="A41" s="138" t="s">
        <v>45</v>
      </c>
      <c r="B41" s="6"/>
      <c r="C41" s="6"/>
      <c r="D41" s="6"/>
      <c r="E41" s="6"/>
      <c r="F41" s="234"/>
      <c r="G41" s="6"/>
      <c r="H41" s="6"/>
      <c r="I41" s="234"/>
      <c r="J41" s="6"/>
      <c r="K41" s="6"/>
      <c r="L41" s="234"/>
      <c r="M41" s="6"/>
      <c r="N41" s="6"/>
      <c r="O41" s="234"/>
      <c r="P41" s="38"/>
    </row>
    <row r="42" spans="1:16" ht="12.75" customHeight="1" x14ac:dyDescent="0.2">
      <c r="A42" s="129" t="s">
        <v>68</v>
      </c>
      <c r="B42" s="231" t="s">
        <v>76</v>
      </c>
      <c r="C42" s="143" t="s">
        <v>87</v>
      </c>
      <c r="D42" s="231" t="s">
        <v>76</v>
      </c>
      <c r="E42" s="231" t="s">
        <v>76</v>
      </c>
      <c r="F42" s="231" t="s">
        <v>76</v>
      </c>
      <c r="G42" s="231" t="s">
        <v>76</v>
      </c>
      <c r="H42" s="231" t="s">
        <v>76</v>
      </c>
      <c r="I42" s="231" t="s">
        <v>76</v>
      </c>
      <c r="J42" s="231" t="s">
        <v>76</v>
      </c>
      <c r="K42" s="231" t="s">
        <v>76</v>
      </c>
      <c r="L42" s="231" t="s">
        <v>76</v>
      </c>
      <c r="M42" s="231" t="s">
        <v>76</v>
      </c>
      <c r="N42" s="231" t="s">
        <v>76</v>
      </c>
      <c r="O42" s="231" t="s">
        <v>76</v>
      </c>
      <c r="P42" s="191" t="s">
        <v>76</v>
      </c>
    </row>
    <row r="43" spans="1:16" ht="12.75" customHeight="1" x14ac:dyDescent="0.2">
      <c r="A43" s="26" t="s">
        <v>316</v>
      </c>
      <c r="B43" s="22" t="s">
        <v>76</v>
      </c>
      <c r="C43" s="45" t="s">
        <v>87</v>
      </c>
      <c r="D43" s="62" t="s">
        <v>76</v>
      </c>
      <c r="E43" s="22" t="s">
        <v>76</v>
      </c>
      <c r="F43" s="236" t="s">
        <v>76</v>
      </c>
      <c r="G43" s="62" t="s">
        <v>76</v>
      </c>
      <c r="H43" s="22" t="s">
        <v>76</v>
      </c>
      <c r="I43" s="236" t="s">
        <v>76</v>
      </c>
      <c r="J43" s="62" t="s">
        <v>76</v>
      </c>
      <c r="K43" s="22" t="s">
        <v>76</v>
      </c>
      <c r="L43" s="236" t="s">
        <v>76</v>
      </c>
      <c r="M43" s="62" t="s">
        <v>76</v>
      </c>
      <c r="N43" s="22" t="s">
        <v>76</v>
      </c>
      <c r="O43" s="236" t="s">
        <v>76</v>
      </c>
      <c r="P43" s="63" t="s">
        <v>76</v>
      </c>
    </row>
    <row r="44" spans="1:16" ht="95.25" customHeight="1" x14ac:dyDescent="0.2">
      <c r="A44" s="252" t="s">
        <v>47</v>
      </c>
      <c r="B44" s="252"/>
      <c r="C44" s="252"/>
      <c r="D44" s="252"/>
      <c r="E44" s="252"/>
      <c r="F44" s="252"/>
      <c r="G44" s="252"/>
      <c r="H44" s="252"/>
      <c r="I44" s="252"/>
      <c r="J44" s="252"/>
      <c r="K44" s="252"/>
      <c r="L44" s="252"/>
      <c r="M44" s="252"/>
      <c r="N44" s="252"/>
      <c r="O44" s="252"/>
      <c r="P44" s="252"/>
    </row>
    <row r="45" spans="1:16" ht="67.5" customHeight="1" x14ac:dyDescent="0.2">
      <c r="A45" s="252" t="s">
        <v>317</v>
      </c>
      <c r="B45" s="252"/>
      <c r="C45" s="252"/>
      <c r="D45" s="252"/>
      <c r="E45" s="252"/>
      <c r="F45" s="252"/>
      <c r="G45" s="252"/>
      <c r="H45" s="252"/>
      <c r="I45" s="252"/>
      <c r="J45" s="252"/>
      <c r="K45" s="252"/>
      <c r="L45" s="252"/>
      <c r="M45" s="252"/>
      <c r="N45" s="252"/>
      <c r="O45" s="252"/>
      <c r="P45" s="252"/>
    </row>
    <row r="46" spans="1:16" x14ac:dyDescent="0.2">
      <c r="A46" s="272" t="s">
        <v>328</v>
      </c>
      <c r="B46" s="272"/>
      <c r="C46" s="272"/>
      <c r="D46" s="272"/>
      <c r="E46" s="272"/>
      <c r="F46" s="272"/>
      <c r="G46" s="272"/>
      <c r="H46" s="272"/>
      <c r="I46" s="272"/>
      <c r="J46" s="272"/>
      <c r="K46" s="272"/>
      <c r="L46" s="272"/>
      <c r="M46" s="272"/>
      <c r="N46" s="272"/>
      <c r="O46" s="272"/>
      <c r="P46" s="272"/>
    </row>
    <row r="47" spans="1:16" ht="24" customHeight="1" x14ac:dyDescent="0.2">
      <c r="A47" s="272"/>
      <c r="B47" s="272"/>
      <c r="C47" s="272"/>
      <c r="D47" s="272"/>
      <c r="E47" s="272"/>
      <c r="F47" s="272"/>
      <c r="G47" s="272"/>
      <c r="H47" s="272"/>
      <c r="I47" s="272"/>
      <c r="J47" s="272"/>
      <c r="K47" s="272"/>
      <c r="L47" s="272"/>
      <c r="M47" s="272"/>
      <c r="N47" s="272"/>
      <c r="O47" s="272"/>
      <c r="P47" s="272"/>
    </row>
    <row r="48" spans="1:16" x14ac:dyDescent="0.2">
      <c r="A48" s="52" t="s">
        <v>48</v>
      </c>
      <c r="O48" s="119"/>
      <c r="P48" s="119"/>
    </row>
    <row r="49" spans="1:19" x14ac:dyDescent="0.2">
      <c r="Q49"/>
      <c r="R49"/>
      <c r="S49"/>
    </row>
    <row r="50" spans="1:19" x14ac:dyDescent="0.2">
      <c r="A50"/>
      <c r="B50" s="69"/>
      <c r="C50"/>
      <c r="D50"/>
      <c r="E50"/>
      <c r="F50"/>
      <c r="G50"/>
      <c r="H50"/>
      <c r="I50"/>
      <c r="J50"/>
      <c r="K50"/>
      <c r="L50"/>
      <c r="M50"/>
      <c r="N50"/>
      <c r="O50"/>
      <c r="P50"/>
      <c r="Q50"/>
      <c r="R50"/>
      <c r="S50"/>
    </row>
    <row r="51" spans="1:19" x14ac:dyDescent="0.2">
      <c r="A51"/>
      <c r="B51"/>
      <c r="C51"/>
      <c r="D51"/>
      <c r="E51"/>
      <c r="F51"/>
      <c r="G51"/>
      <c r="H51"/>
      <c r="I51"/>
      <c r="J51"/>
      <c r="K51"/>
      <c r="L51"/>
      <c r="M51"/>
      <c r="N51"/>
      <c r="O51"/>
      <c r="P51"/>
      <c r="Q51"/>
      <c r="R51"/>
      <c r="S51"/>
    </row>
    <row r="52" spans="1:19" x14ac:dyDescent="0.2">
      <c r="A52"/>
      <c r="B52"/>
      <c r="C52"/>
      <c r="D52"/>
      <c r="E52"/>
      <c r="F52"/>
      <c r="G52"/>
      <c r="H52"/>
      <c r="I52"/>
      <c r="J52"/>
      <c r="K52"/>
      <c r="L52"/>
      <c r="M52"/>
      <c r="N52"/>
      <c r="O52"/>
      <c r="P52"/>
      <c r="Q52"/>
      <c r="R52"/>
      <c r="S52"/>
    </row>
    <row r="53" spans="1:19" x14ac:dyDescent="0.2">
      <c r="A53"/>
      <c r="B53"/>
      <c r="C53"/>
      <c r="D53"/>
      <c r="E53"/>
      <c r="F53"/>
      <c r="G53"/>
      <c r="H53"/>
      <c r="I53"/>
      <c r="J53"/>
      <c r="K53"/>
      <c r="L53"/>
      <c r="M53"/>
      <c r="N53"/>
      <c r="O53"/>
      <c r="P53"/>
      <c r="Q53"/>
      <c r="R53"/>
      <c r="S53"/>
    </row>
    <row r="54" spans="1:19" x14ac:dyDescent="0.2">
      <c r="A54"/>
      <c r="B54"/>
      <c r="C54"/>
      <c r="D54"/>
      <c r="E54"/>
      <c r="F54"/>
      <c r="G54"/>
      <c r="H54"/>
      <c r="I54"/>
      <c r="J54"/>
      <c r="K54"/>
      <c r="L54"/>
      <c r="M54"/>
      <c r="N54"/>
      <c r="O54"/>
      <c r="P54"/>
      <c r="Q54"/>
      <c r="R54"/>
      <c r="S54"/>
    </row>
    <row r="55" spans="1:19" x14ac:dyDescent="0.2">
      <c r="A55"/>
      <c r="B55"/>
      <c r="C55"/>
      <c r="D55"/>
      <c r="E55"/>
      <c r="F55"/>
      <c r="G55"/>
      <c r="H55"/>
      <c r="I55"/>
      <c r="J55"/>
      <c r="K55"/>
      <c r="L55"/>
      <c r="M55"/>
      <c r="N55"/>
      <c r="O55"/>
      <c r="P55"/>
      <c r="Q55"/>
      <c r="R55"/>
      <c r="S55"/>
    </row>
    <row r="56" spans="1:19" x14ac:dyDescent="0.2">
      <c r="A56"/>
      <c r="B56"/>
      <c r="C56"/>
      <c r="D56"/>
      <c r="E56"/>
      <c r="F56"/>
      <c r="G56"/>
      <c r="H56"/>
      <c r="I56"/>
      <c r="J56"/>
      <c r="K56"/>
      <c r="L56"/>
      <c r="M56"/>
      <c r="N56"/>
      <c r="O56"/>
      <c r="P56"/>
      <c r="Q56"/>
      <c r="R56"/>
      <c r="S56"/>
    </row>
    <row r="57" spans="1:19" x14ac:dyDescent="0.2">
      <c r="A57"/>
      <c r="B57"/>
      <c r="C57"/>
      <c r="D57"/>
      <c r="E57"/>
      <c r="F57"/>
      <c r="G57"/>
      <c r="H57"/>
      <c r="I57"/>
      <c r="J57"/>
      <c r="K57"/>
      <c r="L57"/>
      <c r="M57"/>
      <c r="N57"/>
      <c r="O57"/>
      <c r="P57"/>
      <c r="Q57"/>
      <c r="R57"/>
      <c r="S57"/>
    </row>
  </sheetData>
  <mergeCells count="9">
    <mergeCell ref="A44:P44"/>
    <mergeCell ref="A46:P47"/>
    <mergeCell ref="A2:P4"/>
    <mergeCell ref="B8:D8"/>
    <mergeCell ref="E8:G8"/>
    <mergeCell ref="H8:J8"/>
    <mergeCell ref="K8:M8"/>
    <mergeCell ref="N8:P8"/>
    <mergeCell ref="A45:P45"/>
  </mergeCells>
  <conditionalFormatting sqref="D39 D37 G39 G37 J39 J37 M39 M37 P39 P37">
    <cfRule type="cellIs" dxfId="9" priority="1" operator="lessThan">
      <formula>31</formula>
    </cfRule>
  </conditionalFormatting>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T53"/>
  <sheetViews>
    <sheetView zoomScaleNormal="100" workbookViewId="0">
      <selection activeCell="S44" sqref="S44"/>
    </sheetView>
  </sheetViews>
  <sheetFormatPr defaultRowHeight="12.75" x14ac:dyDescent="0.2"/>
  <cols>
    <col min="1" max="1" width="16.7109375" style="1" customWidth="1"/>
    <col min="2" max="2" width="4" style="1" customWidth="1"/>
    <col min="3" max="3" width="4.42578125" style="1" customWidth="1"/>
    <col min="4" max="4" width="5" style="1" customWidth="1"/>
    <col min="5" max="5" width="4.42578125" style="1" customWidth="1"/>
    <col min="6" max="6" width="5.42578125" style="1" bestFit="1" customWidth="1"/>
    <col min="7" max="7" width="5.140625" style="1" customWidth="1"/>
    <col min="8" max="8" width="4.85546875" style="1" customWidth="1"/>
    <col min="9" max="9" width="5.42578125" style="1" bestFit="1" customWidth="1"/>
    <col min="10" max="10" width="4.42578125" style="1" customWidth="1"/>
    <col min="11" max="11" width="6.42578125" style="1" customWidth="1"/>
    <col min="12" max="12" width="5.42578125" style="1" bestFit="1" customWidth="1"/>
    <col min="13" max="14" width="4.42578125" style="1" customWidth="1"/>
    <col min="15" max="15" width="5.42578125" style="1" bestFit="1" customWidth="1"/>
    <col min="16" max="16" width="5.5703125" style="1" customWidth="1"/>
    <col min="17" max="16384" width="9.140625" style="1"/>
  </cols>
  <sheetData>
    <row r="1" spans="1:20" x14ac:dyDescent="0.2">
      <c r="A1" s="2" t="s">
        <v>251</v>
      </c>
      <c r="B1" s="2"/>
      <c r="C1" s="2"/>
      <c r="D1" s="2"/>
      <c r="E1" s="2"/>
      <c r="F1" s="2"/>
      <c r="G1" s="2"/>
      <c r="H1" s="2"/>
      <c r="I1" s="2"/>
      <c r="J1" s="2"/>
      <c r="K1" s="2"/>
      <c r="L1" s="2"/>
      <c r="M1" s="2"/>
      <c r="N1" s="2"/>
      <c r="O1" s="2"/>
      <c r="P1" s="2"/>
    </row>
    <row r="2" spans="1:20" ht="12.75" customHeight="1" x14ac:dyDescent="0.2">
      <c r="A2" s="249" t="s">
        <v>252</v>
      </c>
      <c r="B2" s="249"/>
      <c r="C2" s="249"/>
      <c r="D2" s="249"/>
      <c r="E2" s="249"/>
      <c r="F2" s="249"/>
      <c r="G2" s="249"/>
      <c r="H2" s="249"/>
      <c r="I2" s="249"/>
      <c r="J2" s="249"/>
      <c r="K2" s="249"/>
      <c r="L2" s="249"/>
      <c r="M2" s="249"/>
      <c r="N2" s="249"/>
      <c r="O2" s="249"/>
      <c r="P2" s="249"/>
    </row>
    <row r="3" spans="1:20" x14ac:dyDescent="0.2">
      <c r="A3" s="249"/>
      <c r="B3" s="249"/>
      <c r="C3" s="249"/>
      <c r="D3" s="249"/>
      <c r="E3" s="249"/>
      <c r="F3" s="249"/>
      <c r="G3" s="249"/>
      <c r="H3" s="249"/>
      <c r="I3" s="249"/>
      <c r="J3" s="249"/>
      <c r="K3" s="249"/>
      <c r="L3" s="249"/>
      <c r="M3" s="249"/>
      <c r="N3" s="249"/>
      <c r="O3" s="249"/>
      <c r="P3" s="249"/>
    </row>
    <row r="4" spans="1:20" x14ac:dyDescent="0.2">
      <c r="A4" s="249"/>
      <c r="B4" s="249"/>
      <c r="C4" s="249"/>
      <c r="D4" s="249"/>
      <c r="E4" s="249"/>
      <c r="F4" s="249"/>
      <c r="G4" s="249"/>
      <c r="H4" s="249"/>
      <c r="I4" s="249"/>
      <c r="J4" s="249"/>
      <c r="K4" s="249"/>
      <c r="L4" s="249"/>
      <c r="M4" s="249"/>
      <c r="N4" s="249"/>
      <c r="O4" s="249"/>
      <c r="P4" s="249"/>
    </row>
    <row r="5" spans="1:20" x14ac:dyDescent="0.2">
      <c r="A5" s="30"/>
      <c r="B5" s="30"/>
      <c r="C5" s="30"/>
      <c r="D5" s="30"/>
      <c r="E5" s="30"/>
      <c r="F5" s="30"/>
      <c r="G5" s="30"/>
      <c r="H5" s="30"/>
      <c r="I5" s="30"/>
      <c r="J5" s="30"/>
      <c r="K5" s="30"/>
      <c r="L5" s="30"/>
      <c r="M5" s="30"/>
      <c r="N5" s="30"/>
      <c r="O5" s="30"/>
      <c r="P5" s="30"/>
    </row>
    <row r="6" spans="1:20" ht="15" customHeight="1" x14ac:dyDescent="0.25">
      <c r="A6" s="5"/>
      <c r="B6" s="6"/>
      <c r="C6" s="6"/>
      <c r="D6" s="6"/>
      <c r="E6" s="6"/>
      <c r="F6" s="6"/>
      <c r="G6" s="6"/>
      <c r="H6" s="6"/>
      <c r="I6" s="6"/>
      <c r="J6" s="6"/>
      <c r="K6" s="6"/>
      <c r="L6" s="6"/>
      <c r="M6" s="6"/>
      <c r="N6" s="6"/>
      <c r="O6" s="6"/>
      <c r="P6" s="6"/>
    </row>
    <row r="7" spans="1:20" ht="15" customHeight="1" x14ac:dyDescent="0.25">
      <c r="A7" s="5"/>
      <c r="B7"/>
      <c r="C7"/>
      <c r="D7"/>
      <c r="E7"/>
      <c r="F7"/>
      <c r="G7"/>
      <c r="H7"/>
      <c r="I7"/>
      <c r="J7"/>
      <c r="K7"/>
      <c r="L7"/>
      <c r="M7"/>
      <c r="N7"/>
      <c r="O7"/>
      <c r="P7"/>
    </row>
    <row r="8" spans="1:20" ht="123.75" customHeight="1" x14ac:dyDescent="0.2">
      <c r="A8"/>
      <c r="B8" s="278" t="s">
        <v>253</v>
      </c>
      <c r="C8" s="279"/>
      <c r="D8" s="280"/>
      <c r="E8" s="278" t="s">
        <v>254</v>
      </c>
      <c r="F8" s="279"/>
      <c r="G8" s="280"/>
      <c r="H8" s="278" t="s">
        <v>255</v>
      </c>
      <c r="I8" s="279"/>
      <c r="J8" s="280"/>
      <c r="K8" s="278" t="s">
        <v>256</v>
      </c>
      <c r="L8" s="279"/>
      <c r="M8" s="280"/>
      <c r="N8" s="278" t="s">
        <v>100</v>
      </c>
      <c r="O8" s="279"/>
      <c r="P8" s="280"/>
      <c r="Q8"/>
      <c r="R8"/>
      <c r="S8"/>
      <c r="T8"/>
    </row>
    <row r="9" spans="1:20"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56" t="s">
        <v>86</v>
      </c>
      <c r="N9" s="9" t="s">
        <v>85</v>
      </c>
      <c r="O9" s="56" t="s">
        <v>15</v>
      </c>
      <c r="P9" s="10" t="s">
        <v>86</v>
      </c>
    </row>
    <row r="10" spans="1:20" x14ac:dyDescent="0.2">
      <c r="A10" s="12" t="s">
        <v>16</v>
      </c>
      <c r="B10" s="36"/>
      <c r="C10" s="36"/>
      <c r="D10" s="36"/>
      <c r="E10" s="36"/>
      <c r="F10" s="36"/>
      <c r="G10" s="36"/>
      <c r="H10" s="36"/>
      <c r="I10" s="36"/>
      <c r="J10" s="36"/>
      <c r="K10" s="36"/>
      <c r="L10" s="36"/>
      <c r="M10" s="36"/>
      <c r="N10" s="36"/>
      <c r="O10" s="36"/>
      <c r="P10" s="37"/>
    </row>
    <row r="11" spans="1:20" x14ac:dyDescent="0.2">
      <c r="A11" s="14" t="s">
        <v>17</v>
      </c>
      <c r="B11"/>
      <c r="C11"/>
      <c r="D11"/>
      <c r="E11"/>
      <c r="F11"/>
      <c r="G11"/>
      <c r="H11"/>
      <c r="I11"/>
      <c r="J11"/>
      <c r="K11"/>
      <c r="L11"/>
      <c r="M11"/>
      <c r="N11"/>
      <c r="O11"/>
      <c r="P11" s="13"/>
    </row>
    <row r="12" spans="1:20" x14ac:dyDescent="0.2">
      <c r="A12" s="15" t="s">
        <v>18</v>
      </c>
      <c r="B12" s="16">
        <v>1</v>
      </c>
      <c r="C12" s="53" t="s">
        <v>87</v>
      </c>
      <c r="D12" s="58">
        <v>2411</v>
      </c>
      <c r="E12" s="16">
        <v>1.0556337609194399</v>
      </c>
      <c r="F12" s="17">
        <v>0.61075300973096303</v>
      </c>
      <c r="G12" s="58">
        <v>2723</v>
      </c>
      <c r="H12" s="16">
        <v>3.7121170299214201</v>
      </c>
      <c r="I12" s="17">
        <v>7.32747196252603E-15</v>
      </c>
      <c r="J12" s="58">
        <v>423</v>
      </c>
      <c r="K12" s="16">
        <v>3.7031786720934998</v>
      </c>
      <c r="L12" s="17">
        <v>1.9263701744876E-11</v>
      </c>
      <c r="M12" s="58">
        <v>483</v>
      </c>
      <c r="N12" s="16">
        <v>1.2498194710427</v>
      </c>
      <c r="O12" s="17">
        <v>6.8010890159163798E-2</v>
      </c>
      <c r="P12" s="59">
        <v>1390</v>
      </c>
    </row>
    <row r="13" spans="1:20" ht="12.75" customHeight="1" x14ac:dyDescent="0.2">
      <c r="A13" s="15" t="s">
        <v>19</v>
      </c>
      <c r="B13" s="16">
        <v>1</v>
      </c>
      <c r="C13" s="53" t="s">
        <v>87</v>
      </c>
      <c r="D13" s="58">
        <v>2092</v>
      </c>
      <c r="E13" s="16">
        <v>1.33130615638988</v>
      </c>
      <c r="F13" s="17">
        <v>2.00208513739142E-4</v>
      </c>
      <c r="G13" s="58">
        <v>2155</v>
      </c>
      <c r="H13" s="16">
        <v>2.8810495551098398</v>
      </c>
      <c r="I13" s="17">
        <v>2.3107975910541299E-6</v>
      </c>
      <c r="J13" s="58">
        <v>240</v>
      </c>
      <c r="K13" s="16">
        <v>3.7188209372981298</v>
      </c>
      <c r="L13" s="17">
        <v>4.8307891020726898E-10</v>
      </c>
      <c r="M13" s="58">
        <v>249</v>
      </c>
      <c r="N13" s="16">
        <v>1.32707754479148</v>
      </c>
      <c r="O13" s="17">
        <v>4.3672762827406099E-2</v>
      </c>
      <c r="P13" s="59">
        <v>394</v>
      </c>
    </row>
    <row r="14" spans="1:20" x14ac:dyDescent="0.2">
      <c r="A14" s="15" t="s">
        <v>20</v>
      </c>
      <c r="B14" s="16">
        <v>1</v>
      </c>
      <c r="C14" s="53" t="s">
        <v>87</v>
      </c>
      <c r="D14" s="58">
        <v>9211</v>
      </c>
      <c r="E14" s="16">
        <v>1.2401469224405901</v>
      </c>
      <c r="F14" s="17">
        <v>4.0951155128099399E-4</v>
      </c>
      <c r="G14" s="58">
        <v>10477</v>
      </c>
      <c r="H14" s="16">
        <v>2.9175060875036198</v>
      </c>
      <c r="I14" s="17">
        <v>3.33066907387547E-15</v>
      </c>
      <c r="J14" s="58">
        <v>1549</v>
      </c>
      <c r="K14" s="16">
        <v>4.0180777471121898</v>
      </c>
      <c r="L14" s="17">
        <v>0</v>
      </c>
      <c r="M14" s="58">
        <v>1814</v>
      </c>
      <c r="N14" s="16">
        <v>1.6751581268469899</v>
      </c>
      <c r="O14" s="17">
        <v>2.86913564018221E-8</v>
      </c>
      <c r="P14" s="59">
        <v>4234</v>
      </c>
    </row>
    <row r="15" spans="1:20" x14ac:dyDescent="0.2">
      <c r="A15" s="15" t="s">
        <v>21</v>
      </c>
      <c r="B15" s="16">
        <v>1</v>
      </c>
      <c r="C15" s="53" t="s">
        <v>87</v>
      </c>
      <c r="D15" s="58">
        <v>2664</v>
      </c>
      <c r="E15" s="16">
        <v>1.1371901104578801</v>
      </c>
      <c r="F15" s="17">
        <v>0.169919781731138</v>
      </c>
      <c r="G15" s="58">
        <v>3195</v>
      </c>
      <c r="H15" s="16">
        <v>0.74583333137797103</v>
      </c>
      <c r="I15" s="17">
        <v>0.61954942416721703</v>
      </c>
      <c r="J15" s="58">
        <v>41</v>
      </c>
      <c r="K15" s="16">
        <v>1.5652844056386299</v>
      </c>
      <c r="L15" s="17">
        <v>0.42017153243614402</v>
      </c>
      <c r="M15" s="58">
        <v>62</v>
      </c>
      <c r="N15" s="16">
        <v>1.60524302159115</v>
      </c>
      <c r="O15" s="17">
        <v>0.29388978525079401</v>
      </c>
      <c r="P15" s="59">
        <v>140</v>
      </c>
    </row>
    <row r="16" spans="1:20" x14ac:dyDescent="0.2">
      <c r="A16" s="15" t="s">
        <v>22</v>
      </c>
      <c r="B16" s="16">
        <v>1</v>
      </c>
      <c r="C16" s="53" t="s">
        <v>87</v>
      </c>
      <c r="D16" s="58">
        <v>2887</v>
      </c>
      <c r="E16" s="16">
        <v>1.3868212244676801</v>
      </c>
      <c r="F16" s="17">
        <v>7.9480297681122602E-6</v>
      </c>
      <c r="G16" s="58">
        <v>2840</v>
      </c>
      <c r="H16" s="16">
        <v>4.6639251628263798</v>
      </c>
      <c r="I16" s="17">
        <v>0</v>
      </c>
      <c r="J16" s="58">
        <v>613</v>
      </c>
      <c r="K16" s="16">
        <v>6.0274701965728896</v>
      </c>
      <c r="L16" s="17">
        <v>0</v>
      </c>
      <c r="M16" s="58">
        <v>755</v>
      </c>
      <c r="N16" s="16">
        <v>2.0349902046697399</v>
      </c>
      <c r="O16" s="17">
        <v>7.8842333190554101E-5</v>
      </c>
      <c r="P16" s="59">
        <v>233</v>
      </c>
    </row>
    <row r="17" spans="1:16" x14ac:dyDescent="0.2">
      <c r="A17" s="15" t="s">
        <v>23</v>
      </c>
      <c r="B17" s="16">
        <v>1</v>
      </c>
      <c r="C17" s="53" t="s">
        <v>87</v>
      </c>
      <c r="D17" s="58">
        <v>3010</v>
      </c>
      <c r="E17" s="16">
        <v>1.07739586077899</v>
      </c>
      <c r="F17" s="17">
        <v>0.225916985049992</v>
      </c>
      <c r="G17" s="58">
        <v>3500</v>
      </c>
      <c r="H17" s="16">
        <v>1.03098438358119</v>
      </c>
      <c r="I17" s="17">
        <v>0.91482625901286496</v>
      </c>
      <c r="J17" s="58">
        <v>55</v>
      </c>
      <c r="K17" s="16">
        <v>2.6195915690284699</v>
      </c>
      <c r="L17" s="17">
        <v>1.2660163380033801E-3</v>
      </c>
      <c r="M17" s="58">
        <v>66</v>
      </c>
      <c r="N17" s="16">
        <v>1.84232153261444</v>
      </c>
      <c r="O17" s="17">
        <v>2.4211470606161402E-9</v>
      </c>
      <c r="P17" s="59">
        <v>1001</v>
      </c>
    </row>
    <row r="18" spans="1:16" x14ac:dyDescent="0.2">
      <c r="A18" s="15" t="s">
        <v>24</v>
      </c>
      <c r="B18" s="16">
        <v>1</v>
      </c>
      <c r="C18" s="53" t="s">
        <v>87</v>
      </c>
      <c r="D18" s="58">
        <v>2602</v>
      </c>
      <c r="E18" s="16">
        <v>1.0291214074335999</v>
      </c>
      <c r="F18" s="17">
        <v>0.64362476679938296</v>
      </c>
      <c r="G18" s="58">
        <v>2534</v>
      </c>
      <c r="H18" s="16">
        <v>3.1775416698134298</v>
      </c>
      <c r="I18" s="17">
        <v>1.44207509706256E-2</v>
      </c>
      <c r="J18" s="58">
        <v>32</v>
      </c>
      <c r="K18" s="16">
        <v>7.4360216786207296</v>
      </c>
      <c r="L18" s="17">
        <v>3.5894878764874998E-6</v>
      </c>
      <c r="M18" s="58">
        <v>47</v>
      </c>
      <c r="N18" s="16">
        <v>3.3628289455206701</v>
      </c>
      <c r="O18" s="17">
        <v>7.8317352603107793E-12</v>
      </c>
      <c r="P18" s="59">
        <v>249</v>
      </c>
    </row>
    <row r="19" spans="1:16" x14ac:dyDescent="0.2">
      <c r="A19" s="15" t="s">
        <v>25</v>
      </c>
      <c r="B19" s="16">
        <v>1</v>
      </c>
      <c r="C19" s="53" t="s">
        <v>87</v>
      </c>
      <c r="D19" s="58">
        <v>2918</v>
      </c>
      <c r="E19" s="16">
        <v>1.0617520957603901</v>
      </c>
      <c r="F19" s="17">
        <v>0.24501270720009799</v>
      </c>
      <c r="G19" s="58">
        <v>3061</v>
      </c>
      <c r="H19" s="16">
        <v>2.49930077402996</v>
      </c>
      <c r="I19" s="17">
        <v>1.4890669475242601E-7</v>
      </c>
      <c r="J19" s="58">
        <v>230</v>
      </c>
      <c r="K19" s="16">
        <v>3.4628049626471902</v>
      </c>
      <c r="L19" s="17">
        <v>6.1966098918731001E-10</v>
      </c>
      <c r="M19" s="58">
        <v>225</v>
      </c>
      <c r="N19" s="16">
        <v>1.8821979921649401</v>
      </c>
      <c r="O19" s="17">
        <v>8.2933183032096704E-7</v>
      </c>
      <c r="P19" s="59">
        <v>559</v>
      </c>
    </row>
    <row r="20" spans="1:16" x14ac:dyDescent="0.2">
      <c r="A20" s="15" t="s">
        <v>26</v>
      </c>
      <c r="B20" s="16">
        <v>1</v>
      </c>
      <c r="C20" s="53" t="s">
        <v>87</v>
      </c>
      <c r="D20" s="58">
        <v>2282</v>
      </c>
      <c r="E20" s="16">
        <v>1.2040650650918601</v>
      </c>
      <c r="F20" s="17">
        <v>3.32930899637724E-2</v>
      </c>
      <c r="G20" s="58">
        <v>2342</v>
      </c>
      <c r="H20" s="16">
        <v>4.8534563078855797</v>
      </c>
      <c r="I20" s="17">
        <v>3.50667228588009E-9</v>
      </c>
      <c r="J20" s="58">
        <v>207</v>
      </c>
      <c r="K20" s="16">
        <v>5.2726759610540901</v>
      </c>
      <c r="L20" s="17">
        <v>6.0951466096526006E-11</v>
      </c>
      <c r="M20" s="58">
        <v>288</v>
      </c>
      <c r="N20" s="16">
        <v>1.7585571459326399</v>
      </c>
      <c r="O20" s="17">
        <v>6.1045606980358897E-3</v>
      </c>
      <c r="P20" s="59">
        <v>346</v>
      </c>
    </row>
    <row r="21" spans="1:16" x14ac:dyDescent="0.2">
      <c r="A21" s="15" t="s">
        <v>27</v>
      </c>
      <c r="B21" s="16">
        <v>1</v>
      </c>
      <c r="C21" s="53" t="s">
        <v>87</v>
      </c>
      <c r="D21" s="58">
        <v>2161</v>
      </c>
      <c r="E21" s="16">
        <v>1.4752177305387899</v>
      </c>
      <c r="F21" s="17">
        <v>3.04351777802303E-6</v>
      </c>
      <c r="G21" s="58">
        <v>2565</v>
      </c>
      <c r="H21" s="16">
        <v>3.6480012222853002</v>
      </c>
      <c r="I21" s="17">
        <v>4.0281111779449899E-10</v>
      </c>
      <c r="J21" s="58">
        <v>224</v>
      </c>
      <c r="K21" s="16">
        <v>3.2716772726091699</v>
      </c>
      <c r="L21" s="17">
        <v>1.7108607863747199E-9</v>
      </c>
      <c r="M21" s="58">
        <v>261</v>
      </c>
      <c r="N21" s="16">
        <v>1.1530670637865901</v>
      </c>
      <c r="O21" s="17">
        <v>0.20099252082342001</v>
      </c>
      <c r="P21" s="59">
        <v>772</v>
      </c>
    </row>
    <row r="22" spans="1:16" x14ac:dyDescent="0.2">
      <c r="A22" s="15" t="s">
        <v>28</v>
      </c>
      <c r="B22" s="16">
        <v>1</v>
      </c>
      <c r="C22" s="53" t="s">
        <v>87</v>
      </c>
      <c r="D22" s="58">
        <v>2004</v>
      </c>
      <c r="E22" s="16">
        <v>1.10163401265271</v>
      </c>
      <c r="F22" s="17">
        <v>0.30659387415100903</v>
      </c>
      <c r="G22" s="58">
        <v>2060</v>
      </c>
      <c r="H22" s="16">
        <v>3.33787756220265</v>
      </c>
      <c r="I22" s="17">
        <v>2.0190111107098999E-4</v>
      </c>
      <c r="J22" s="58">
        <v>125</v>
      </c>
      <c r="K22" s="16">
        <v>4.4717044742776304</v>
      </c>
      <c r="L22" s="17">
        <v>9.3704144688011603E-7</v>
      </c>
      <c r="M22" s="58">
        <v>206</v>
      </c>
      <c r="N22" s="16">
        <v>1.16259446545528</v>
      </c>
      <c r="O22" s="17">
        <v>0.44004252576738601</v>
      </c>
      <c r="P22" s="59">
        <v>226</v>
      </c>
    </row>
    <row r="23" spans="1:16" x14ac:dyDescent="0.2">
      <c r="A23" s="15" t="s">
        <v>29</v>
      </c>
      <c r="B23" s="16">
        <v>1</v>
      </c>
      <c r="C23" s="53" t="s">
        <v>87</v>
      </c>
      <c r="D23" s="58">
        <v>2454</v>
      </c>
      <c r="E23" s="16">
        <v>1.10553687333682</v>
      </c>
      <c r="F23" s="17">
        <v>0.27960093192080498</v>
      </c>
      <c r="G23" s="58">
        <v>2698</v>
      </c>
      <c r="H23" s="16" t="s">
        <v>30</v>
      </c>
      <c r="I23" s="19" t="s">
        <v>30</v>
      </c>
      <c r="J23" s="58">
        <v>3</v>
      </c>
      <c r="K23" s="16" t="s">
        <v>30</v>
      </c>
      <c r="L23" s="19" t="s">
        <v>30</v>
      </c>
      <c r="M23" s="58">
        <v>2</v>
      </c>
      <c r="N23" s="16">
        <v>1.4884054269857301</v>
      </c>
      <c r="O23" s="17">
        <v>0.45192449442836802</v>
      </c>
      <c r="P23" s="59">
        <v>121</v>
      </c>
    </row>
    <row r="24" spans="1:16" x14ac:dyDescent="0.2">
      <c r="A24" s="15" t="s">
        <v>31</v>
      </c>
      <c r="B24" s="16">
        <v>1</v>
      </c>
      <c r="C24" s="53" t="s">
        <v>87</v>
      </c>
      <c r="D24" s="58">
        <v>3027</v>
      </c>
      <c r="E24" s="16">
        <v>1.3872650332063401</v>
      </c>
      <c r="F24" s="17">
        <v>1.89736884115277E-6</v>
      </c>
      <c r="G24" s="58">
        <v>3494</v>
      </c>
      <c r="H24" s="16">
        <v>35.826264163709098</v>
      </c>
      <c r="I24" s="17">
        <v>6.6070449511457199E-6</v>
      </c>
      <c r="J24" s="58">
        <v>23</v>
      </c>
      <c r="K24" s="16" t="s">
        <v>30</v>
      </c>
      <c r="L24" s="19" t="s">
        <v>30</v>
      </c>
      <c r="M24" s="58">
        <v>22</v>
      </c>
      <c r="N24" s="16">
        <v>2.6982663865238199</v>
      </c>
      <c r="O24" s="17">
        <v>7.9182568806168696E-4</v>
      </c>
      <c r="P24" s="59">
        <v>101</v>
      </c>
    </row>
    <row r="25" spans="1:16" x14ac:dyDescent="0.2">
      <c r="A25" s="15" t="s">
        <v>32</v>
      </c>
      <c r="B25" s="16">
        <v>1</v>
      </c>
      <c r="C25" s="53" t="s">
        <v>87</v>
      </c>
      <c r="D25" s="58">
        <v>2277</v>
      </c>
      <c r="E25" s="16">
        <v>1.3138454233404999</v>
      </c>
      <c r="F25" s="17">
        <v>2.3410942590795799E-4</v>
      </c>
      <c r="G25" s="58">
        <v>2302</v>
      </c>
      <c r="H25" s="16">
        <v>3.6677024599255801</v>
      </c>
      <c r="I25" s="17">
        <v>3.1359973085009998E-7</v>
      </c>
      <c r="J25" s="58">
        <v>144</v>
      </c>
      <c r="K25" s="16">
        <v>5.4411974593462302</v>
      </c>
      <c r="L25" s="17">
        <v>1.73638881051374E-12</v>
      </c>
      <c r="M25" s="58">
        <v>184</v>
      </c>
      <c r="N25" s="16">
        <v>3.4398377318658899</v>
      </c>
      <c r="O25" s="17">
        <v>8.6536708909790199E-9</v>
      </c>
      <c r="P25" s="59">
        <v>263</v>
      </c>
    </row>
    <row r="26" spans="1:16" x14ac:dyDescent="0.2">
      <c r="A26" s="15" t="s">
        <v>33</v>
      </c>
      <c r="B26" s="16">
        <v>1</v>
      </c>
      <c r="C26" s="53" t="s">
        <v>87</v>
      </c>
      <c r="D26" s="58">
        <v>2187</v>
      </c>
      <c r="E26" s="16">
        <v>1.2295959194138699</v>
      </c>
      <c r="F26" s="17">
        <v>7.4814695484572997E-3</v>
      </c>
      <c r="G26" s="58">
        <v>2067</v>
      </c>
      <c r="H26" s="16">
        <v>5.0660357994758298</v>
      </c>
      <c r="I26" s="17">
        <v>0</v>
      </c>
      <c r="J26" s="58">
        <v>307</v>
      </c>
      <c r="K26" s="16">
        <v>5.1038422003842401</v>
      </c>
      <c r="L26" s="17">
        <v>1.7763568394002501E-15</v>
      </c>
      <c r="M26" s="58">
        <v>267</v>
      </c>
      <c r="N26" s="16">
        <v>1.70153209845798</v>
      </c>
      <c r="O26" s="17">
        <v>6.7890777549806103E-3</v>
      </c>
      <c r="P26" s="59">
        <v>300</v>
      </c>
    </row>
    <row r="27" spans="1:16" x14ac:dyDescent="0.2">
      <c r="A27" s="15" t="s">
        <v>34</v>
      </c>
      <c r="B27" s="16">
        <v>1</v>
      </c>
      <c r="C27" s="53" t="s">
        <v>87</v>
      </c>
      <c r="D27" s="58">
        <v>4653</v>
      </c>
      <c r="E27" s="16">
        <v>1.03368517474582</v>
      </c>
      <c r="F27" s="17">
        <v>0.63573185430286605</v>
      </c>
      <c r="G27" s="58">
        <v>4576</v>
      </c>
      <c r="H27" s="16" t="s">
        <v>30</v>
      </c>
      <c r="I27" s="19" t="s">
        <v>30</v>
      </c>
      <c r="J27" s="58">
        <v>3</v>
      </c>
      <c r="K27" s="16" t="s">
        <v>30</v>
      </c>
      <c r="L27" s="19" t="s">
        <v>30</v>
      </c>
      <c r="M27" s="58">
        <v>1</v>
      </c>
      <c r="N27" s="16">
        <v>1.6883514254028</v>
      </c>
      <c r="O27" s="17">
        <v>5.0292896815474102E-2</v>
      </c>
      <c r="P27" s="59">
        <v>133</v>
      </c>
    </row>
    <row r="28" spans="1:16" x14ac:dyDescent="0.2">
      <c r="A28" s="15" t="s">
        <v>35</v>
      </c>
      <c r="B28" s="16">
        <v>1</v>
      </c>
      <c r="C28" s="53" t="s">
        <v>87</v>
      </c>
      <c r="D28" s="58">
        <v>2495</v>
      </c>
      <c r="E28" s="16">
        <v>0.987271924351241</v>
      </c>
      <c r="F28" s="17">
        <v>0.85711288544457198</v>
      </c>
      <c r="G28" s="58">
        <v>2756</v>
      </c>
      <c r="H28" s="16" t="s">
        <v>30</v>
      </c>
      <c r="I28" s="19" t="s">
        <v>30</v>
      </c>
      <c r="J28" s="58">
        <v>28</v>
      </c>
      <c r="K28" s="16">
        <v>0.93100466894386802</v>
      </c>
      <c r="L28" s="17">
        <v>0.84850714085762402</v>
      </c>
      <c r="M28" s="58">
        <v>32</v>
      </c>
      <c r="N28" s="16">
        <v>1.28891013324235</v>
      </c>
      <c r="O28" s="17">
        <v>3.4718316458033402E-2</v>
      </c>
      <c r="P28" s="59">
        <v>412</v>
      </c>
    </row>
    <row r="29" spans="1:16" x14ac:dyDescent="0.2">
      <c r="A29" s="15" t="s">
        <v>36</v>
      </c>
      <c r="B29" s="16">
        <v>1</v>
      </c>
      <c r="C29" s="53" t="s">
        <v>87</v>
      </c>
      <c r="D29" s="58">
        <v>2488</v>
      </c>
      <c r="E29" s="16">
        <v>1.52164699220886</v>
      </c>
      <c r="F29" s="17">
        <v>9.1837483351397996E-7</v>
      </c>
      <c r="G29" s="58">
        <v>2531</v>
      </c>
      <c r="H29" s="16">
        <v>2.7203230608885902</v>
      </c>
      <c r="I29" s="17">
        <v>1.4461238414329399E-3</v>
      </c>
      <c r="J29" s="58">
        <v>152</v>
      </c>
      <c r="K29" s="16">
        <v>4.2465177648767396</v>
      </c>
      <c r="L29" s="17">
        <v>7.7284906296881704E-7</v>
      </c>
      <c r="M29" s="58">
        <v>171</v>
      </c>
      <c r="N29" s="16">
        <v>1.8886019830073899</v>
      </c>
      <c r="O29" s="17">
        <v>2.1373736367458199E-6</v>
      </c>
      <c r="P29" s="59">
        <v>713</v>
      </c>
    </row>
    <row r="30" spans="1:16" x14ac:dyDescent="0.2">
      <c r="A30" s="15" t="s">
        <v>37</v>
      </c>
      <c r="B30" s="16">
        <v>1</v>
      </c>
      <c r="C30" s="53" t="s">
        <v>87</v>
      </c>
      <c r="D30" s="58">
        <v>1846</v>
      </c>
      <c r="E30" s="16">
        <v>1.2809607261029201</v>
      </c>
      <c r="F30" s="17">
        <v>7.9989922653094202E-3</v>
      </c>
      <c r="G30" s="58">
        <v>1780</v>
      </c>
      <c r="H30" s="16">
        <v>5.3973763963617101</v>
      </c>
      <c r="I30" s="17">
        <v>0</v>
      </c>
      <c r="J30" s="58">
        <v>318</v>
      </c>
      <c r="K30" s="16">
        <v>7.02365155269118</v>
      </c>
      <c r="L30" s="17">
        <v>0</v>
      </c>
      <c r="M30" s="58">
        <v>332</v>
      </c>
      <c r="N30" s="16">
        <v>1.8581186145356099</v>
      </c>
      <c r="O30" s="17">
        <v>1.21696643448788E-3</v>
      </c>
      <c r="P30" s="59">
        <v>193</v>
      </c>
    </row>
    <row r="31" spans="1:16" x14ac:dyDescent="0.2">
      <c r="A31" s="15" t="s">
        <v>38</v>
      </c>
      <c r="B31" s="16">
        <v>1</v>
      </c>
      <c r="C31" s="53" t="s">
        <v>87</v>
      </c>
      <c r="D31" s="58">
        <v>1903</v>
      </c>
      <c r="E31" s="16">
        <v>1.0975440137335899</v>
      </c>
      <c r="F31" s="17">
        <v>0.32247970830810502</v>
      </c>
      <c r="G31" s="58">
        <v>2198</v>
      </c>
      <c r="H31" s="16">
        <v>3.7604024240067901</v>
      </c>
      <c r="I31" s="17">
        <v>6.3771503633347501E-9</v>
      </c>
      <c r="J31" s="58">
        <v>212</v>
      </c>
      <c r="K31" s="16">
        <v>3.6467555411197399</v>
      </c>
      <c r="L31" s="17">
        <v>6.4632743601578097E-12</v>
      </c>
      <c r="M31" s="58">
        <v>254</v>
      </c>
      <c r="N31" s="16">
        <v>1.8011099549676199</v>
      </c>
      <c r="O31" s="17">
        <v>4.80926916875957E-4</v>
      </c>
      <c r="P31" s="59">
        <v>443</v>
      </c>
    </row>
    <row r="32" spans="1:16" x14ac:dyDescent="0.2">
      <c r="A32" s="15"/>
      <c r="B32"/>
      <c r="D32" s="73"/>
      <c r="E32"/>
      <c r="F32" s="17"/>
      <c r="G32" s="73"/>
      <c r="H32"/>
      <c r="I32" s="17"/>
      <c r="J32" s="73"/>
      <c r="K32"/>
      <c r="L32" s="17"/>
      <c r="M32" s="73"/>
      <c r="N32"/>
      <c r="O32" s="17"/>
      <c r="P32" s="74"/>
    </row>
    <row r="33" spans="1:16" x14ac:dyDescent="0.2">
      <c r="A33" s="14" t="s">
        <v>39</v>
      </c>
      <c r="B33"/>
      <c r="D33" s="73"/>
      <c r="E33"/>
      <c r="F33" s="17"/>
      <c r="G33" s="73"/>
      <c r="H33"/>
      <c r="I33" s="17"/>
      <c r="J33" s="73"/>
      <c r="K33"/>
      <c r="L33" s="17"/>
      <c r="M33" s="73"/>
      <c r="N33"/>
      <c r="O33" s="17"/>
      <c r="P33" s="74"/>
    </row>
    <row r="34" spans="1:16" x14ac:dyDescent="0.2">
      <c r="A34" s="15" t="s">
        <v>40</v>
      </c>
      <c r="B34" s="16">
        <v>1</v>
      </c>
      <c r="C34" s="53" t="s">
        <v>87</v>
      </c>
      <c r="D34" s="58">
        <v>2202</v>
      </c>
      <c r="E34" s="16">
        <v>1.4467036183395201</v>
      </c>
      <c r="F34" s="17">
        <v>2.4594823853529798E-5</v>
      </c>
      <c r="G34" s="58">
        <v>2214</v>
      </c>
      <c r="H34" s="16">
        <v>10.2764610459887</v>
      </c>
      <c r="I34" s="17">
        <v>2.5905924072589001E-9</v>
      </c>
      <c r="J34" s="58">
        <v>92</v>
      </c>
      <c r="K34" s="16">
        <v>7.7950383454379297</v>
      </c>
      <c r="L34" s="17">
        <v>8.5688125484040306E-9</v>
      </c>
      <c r="M34" s="58">
        <v>105</v>
      </c>
      <c r="N34" s="16">
        <v>1.9880257481052599</v>
      </c>
      <c r="O34" s="17">
        <v>2.17184559225814E-8</v>
      </c>
      <c r="P34" s="59">
        <v>850</v>
      </c>
    </row>
    <row r="35" spans="1:16" x14ac:dyDescent="0.2">
      <c r="A35" s="15" t="s">
        <v>41</v>
      </c>
      <c r="B35" s="16">
        <v>1</v>
      </c>
      <c r="C35" s="53" t="s">
        <v>87</v>
      </c>
      <c r="D35" s="58">
        <v>1847</v>
      </c>
      <c r="E35" s="16">
        <v>1.0864290638555101</v>
      </c>
      <c r="F35" s="17">
        <v>0.36662659545035797</v>
      </c>
      <c r="G35" s="58">
        <v>2476</v>
      </c>
      <c r="H35" s="16">
        <v>2.7602354140068002</v>
      </c>
      <c r="I35" s="17">
        <v>1.12417581062063E-4</v>
      </c>
      <c r="J35" s="58">
        <v>162</v>
      </c>
      <c r="K35" s="16">
        <v>3.1935789180724501</v>
      </c>
      <c r="L35" s="17">
        <v>2.25798506336972E-7</v>
      </c>
      <c r="M35" s="58">
        <v>215</v>
      </c>
      <c r="N35" s="16">
        <v>1.6077664207803399</v>
      </c>
      <c r="O35" s="17">
        <v>1.89479418505223E-3</v>
      </c>
      <c r="P35" s="59">
        <v>431</v>
      </c>
    </row>
    <row r="36" spans="1:16" x14ac:dyDescent="0.2">
      <c r="A36" s="15" t="s">
        <v>42</v>
      </c>
      <c r="B36" s="16">
        <v>1</v>
      </c>
      <c r="C36" s="53" t="s">
        <v>87</v>
      </c>
      <c r="D36" s="58">
        <v>1414</v>
      </c>
      <c r="E36" s="16">
        <v>1.22715043101957</v>
      </c>
      <c r="F36" s="17">
        <v>3.38141796697249E-2</v>
      </c>
      <c r="G36" s="58">
        <v>2021</v>
      </c>
      <c r="H36" s="16">
        <v>1.7371084748966801</v>
      </c>
      <c r="I36" s="17">
        <v>0.238463777538863</v>
      </c>
      <c r="J36" s="58">
        <v>38</v>
      </c>
      <c r="K36" s="16">
        <v>5.2640932405519196</v>
      </c>
      <c r="L36" s="17">
        <v>3.23048458557018E-5</v>
      </c>
      <c r="M36" s="58">
        <v>64</v>
      </c>
      <c r="N36" s="16">
        <v>1.41183932604582</v>
      </c>
      <c r="O36" s="17">
        <v>0.16975390783334701</v>
      </c>
      <c r="P36" s="59">
        <v>224</v>
      </c>
    </row>
    <row r="37" spans="1:16" x14ac:dyDescent="0.2">
      <c r="A37" s="15" t="s">
        <v>43</v>
      </c>
      <c r="B37" s="16">
        <v>1</v>
      </c>
      <c r="C37" s="53" t="s">
        <v>87</v>
      </c>
      <c r="D37" s="58">
        <v>3261</v>
      </c>
      <c r="E37" s="16">
        <v>1.0900598837975499</v>
      </c>
      <c r="F37" s="17">
        <v>0.328648026287929</v>
      </c>
      <c r="G37" s="58">
        <v>4497</v>
      </c>
      <c r="H37" s="16">
        <v>2.7497124739916199</v>
      </c>
      <c r="I37" s="17">
        <v>9.7221643609257696E-5</v>
      </c>
      <c r="J37" s="58">
        <v>200</v>
      </c>
      <c r="K37" s="16">
        <v>3.2128602196067</v>
      </c>
      <c r="L37" s="17">
        <v>1.3049847313872899E-7</v>
      </c>
      <c r="M37" s="58">
        <v>279</v>
      </c>
      <c r="N37" s="16">
        <v>1.6026214220647801</v>
      </c>
      <c r="O37" s="17">
        <v>1.56673418574127E-3</v>
      </c>
      <c r="P37" s="59">
        <v>655</v>
      </c>
    </row>
    <row r="38" spans="1:16" x14ac:dyDescent="0.2">
      <c r="A38" s="20"/>
      <c r="B38"/>
      <c r="D38" s="73"/>
      <c r="E38"/>
      <c r="F38" s="17"/>
      <c r="G38" s="73"/>
      <c r="H38"/>
      <c r="I38" s="17"/>
      <c r="J38" s="73"/>
      <c r="K38"/>
      <c r="L38" s="17"/>
      <c r="M38" s="73"/>
      <c r="N38"/>
      <c r="O38" s="17"/>
      <c r="P38" s="74"/>
    </row>
    <row r="39" spans="1:16" x14ac:dyDescent="0.2">
      <c r="A39" s="14" t="s">
        <v>44</v>
      </c>
      <c r="B39" s="64">
        <v>1</v>
      </c>
      <c r="C39" s="143" t="s">
        <v>87</v>
      </c>
      <c r="D39" s="218">
        <v>63035</v>
      </c>
      <c r="E39" s="64">
        <v>1.17743808523069</v>
      </c>
      <c r="F39" s="125">
        <v>0</v>
      </c>
      <c r="G39" s="218">
        <v>68565</v>
      </c>
      <c r="H39" s="64">
        <v>3.4427367043318999</v>
      </c>
      <c r="I39" s="125">
        <v>0</v>
      </c>
      <c r="J39" s="218">
        <v>5221</v>
      </c>
      <c r="K39" s="64">
        <v>4.0864759181614199</v>
      </c>
      <c r="L39" s="125">
        <v>0</v>
      </c>
      <c r="M39" s="218">
        <v>6105</v>
      </c>
      <c r="N39" s="64">
        <v>1.7036345672669899</v>
      </c>
      <c r="O39" s="125">
        <v>0</v>
      </c>
      <c r="P39" s="59">
        <v>13728</v>
      </c>
    </row>
    <row r="40" spans="1:16" x14ac:dyDescent="0.2">
      <c r="A40" s="31"/>
      <c r="B40" s="122"/>
      <c r="C40" s="120"/>
      <c r="D40" s="123"/>
      <c r="E40" s="122"/>
      <c r="F40" s="223"/>
      <c r="G40" s="123"/>
      <c r="H40" s="122"/>
      <c r="I40" s="223"/>
      <c r="J40" s="123"/>
      <c r="K40" s="122"/>
      <c r="L40" s="223"/>
      <c r="M40" s="123"/>
      <c r="N40" s="122"/>
      <c r="O40" s="223"/>
      <c r="P40" s="124"/>
    </row>
    <row r="41" spans="1:16" x14ac:dyDescent="0.2">
      <c r="A41" s="25" t="s">
        <v>45</v>
      </c>
      <c r="B41" s="7"/>
      <c r="C41" s="6"/>
      <c r="D41" s="76"/>
      <c r="E41" s="7"/>
      <c r="F41" s="125"/>
      <c r="G41" s="76"/>
      <c r="H41" s="7"/>
      <c r="I41" s="125"/>
      <c r="J41" s="76"/>
      <c r="K41" s="7"/>
      <c r="L41" s="125"/>
      <c r="M41" s="76"/>
      <c r="N41" s="7"/>
      <c r="O41" s="125"/>
      <c r="P41" s="74"/>
    </row>
    <row r="42" spans="1:16" ht="12.75" customHeight="1" x14ac:dyDescent="0.2">
      <c r="A42" s="15" t="s">
        <v>68</v>
      </c>
      <c r="B42" s="27">
        <v>1</v>
      </c>
      <c r="C42" s="143" t="s">
        <v>87</v>
      </c>
      <c r="D42" s="218">
        <v>1590</v>
      </c>
      <c r="E42" s="27">
        <v>0.97247195595125802</v>
      </c>
      <c r="F42" s="125">
        <v>0.73159625767261305</v>
      </c>
      <c r="G42" s="218">
        <v>2306</v>
      </c>
      <c r="H42" s="27">
        <v>2.4891522800811798</v>
      </c>
      <c r="I42" s="125">
        <v>1.7468352818914599E-2</v>
      </c>
      <c r="J42" s="218">
        <v>60</v>
      </c>
      <c r="K42" s="27">
        <v>1.85966693334555</v>
      </c>
      <c r="L42" s="125">
        <v>8.1763104622385504E-3</v>
      </c>
      <c r="M42" s="218">
        <v>139</v>
      </c>
      <c r="N42" s="27">
        <v>1.30728834346501</v>
      </c>
      <c r="O42" s="125">
        <v>7.2299521806287195E-2</v>
      </c>
      <c r="P42" s="59">
        <v>958</v>
      </c>
    </row>
    <row r="43" spans="1:16" ht="12.75" customHeight="1" x14ac:dyDescent="0.2">
      <c r="A43" s="26" t="s">
        <v>316</v>
      </c>
      <c r="B43" s="238" t="s">
        <v>76</v>
      </c>
      <c r="C43" s="245" t="s">
        <v>87</v>
      </c>
      <c r="D43" s="243" t="s">
        <v>76</v>
      </c>
      <c r="E43" s="238" t="s">
        <v>76</v>
      </c>
      <c r="F43" s="239" t="s">
        <v>76</v>
      </c>
      <c r="G43" s="243" t="s">
        <v>76</v>
      </c>
      <c r="H43" s="238" t="s">
        <v>76</v>
      </c>
      <c r="I43" s="239" t="s">
        <v>76</v>
      </c>
      <c r="J43" s="243" t="s">
        <v>76</v>
      </c>
      <c r="K43" s="238" t="s">
        <v>76</v>
      </c>
      <c r="L43" s="239" t="s">
        <v>76</v>
      </c>
      <c r="M43" s="243" t="s">
        <v>76</v>
      </c>
      <c r="N43" s="238" t="s">
        <v>76</v>
      </c>
      <c r="O43" s="239" t="s">
        <v>76</v>
      </c>
      <c r="P43" s="244" t="s">
        <v>76</v>
      </c>
    </row>
    <row r="44" spans="1:16" ht="105" customHeight="1" x14ac:dyDescent="0.2">
      <c r="A44" s="252" t="s">
        <v>47</v>
      </c>
      <c r="B44" s="252"/>
      <c r="C44" s="252"/>
      <c r="D44" s="252"/>
      <c r="E44" s="252"/>
      <c r="F44" s="252"/>
      <c r="G44" s="252"/>
      <c r="H44" s="252"/>
      <c r="I44" s="252"/>
      <c r="J44" s="252"/>
      <c r="K44" s="252"/>
      <c r="L44" s="252"/>
      <c r="M44" s="252"/>
      <c r="N44" s="252"/>
      <c r="O44" s="252"/>
      <c r="P44" s="252"/>
    </row>
    <row r="45" spans="1:16" ht="70.5" customHeight="1" x14ac:dyDescent="0.2">
      <c r="A45" s="252" t="s">
        <v>317</v>
      </c>
      <c r="B45" s="252"/>
      <c r="C45" s="252"/>
      <c r="D45" s="252"/>
      <c r="E45" s="252"/>
      <c r="F45" s="252"/>
      <c r="G45" s="252"/>
      <c r="H45" s="252"/>
      <c r="I45" s="252"/>
      <c r="J45" s="252"/>
      <c r="K45" s="252"/>
      <c r="L45" s="252"/>
      <c r="M45" s="252"/>
      <c r="N45" s="252"/>
      <c r="O45" s="252"/>
      <c r="P45" s="252"/>
    </row>
    <row r="46" spans="1:16" ht="26.25" customHeight="1" x14ac:dyDescent="0.2">
      <c r="A46" s="253" t="s">
        <v>329</v>
      </c>
      <c r="B46" s="253"/>
      <c r="C46" s="253"/>
      <c r="D46" s="253"/>
      <c r="E46" s="253"/>
      <c r="F46" s="253"/>
      <c r="G46" s="253"/>
      <c r="H46" s="253"/>
      <c r="I46" s="253"/>
      <c r="J46" s="253"/>
      <c r="K46" s="253"/>
      <c r="L46" s="253"/>
      <c r="M46" s="253"/>
      <c r="N46" s="253"/>
      <c r="O46" s="253"/>
      <c r="P46" s="253"/>
    </row>
    <row r="47" spans="1:16" ht="12.75" customHeight="1" x14ac:dyDescent="0.2">
      <c r="A47" s="28" t="s">
        <v>48</v>
      </c>
      <c r="B47" s="78"/>
      <c r="C47" s="68"/>
      <c r="D47" s="68"/>
      <c r="E47" s="68"/>
      <c r="F47" s="68"/>
      <c r="G47" s="68"/>
      <c r="H47" s="68"/>
      <c r="I47" s="68"/>
      <c r="J47" s="68"/>
      <c r="K47" s="68"/>
      <c r="L47" s="68"/>
      <c r="M47" s="68"/>
      <c r="N47" s="68"/>
      <c r="O47" s="68"/>
      <c r="P47" s="68"/>
    </row>
    <row r="48" spans="1:16" x14ac:dyDescent="0.2">
      <c r="A48"/>
      <c r="B48"/>
      <c r="C48"/>
      <c r="D48"/>
      <c r="E48"/>
      <c r="F48"/>
      <c r="G48"/>
      <c r="H48"/>
      <c r="I48"/>
      <c r="J48"/>
      <c r="K48"/>
      <c r="L48"/>
      <c r="M48"/>
      <c r="N48"/>
      <c r="O48"/>
      <c r="P48"/>
    </row>
    <row r="49" spans="1:16" x14ac:dyDescent="0.2">
      <c r="A49"/>
      <c r="B49"/>
      <c r="C49"/>
      <c r="D49"/>
      <c r="E49"/>
      <c r="F49"/>
      <c r="G49"/>
      <c r="H49"/>
      <c r="I49"/>
      <c r="J49"/>
      <c r="K49"/>
      <c r="L49"/>
      <c r="M49"/>
      <c r="N49"/>
      <c r="O49"/>
      <c r="P49"/>
    </row>
    <row r="50" spans="1:16" x14ac:dyDescent="0.2">
      <c r="A50"/>
      <c r="B50" s="69"/>
      <c r="C50"/>
      <c r="D50"/>
      <c r="E50"/>
      <c r="F50"/>
      <c r="G50"/>
      <c r="H50"/>
      <c r="I50"/>
      <c r="J50"/>
      <c r="K50"/>
      <c r="L50"/>
      <c r="M50"/>
      <c r="N50"/>
      <c r="O50"/>
      <c r="P50"/>
    </row>
    <row r="51" spans="1:16" x14ac:dyDescent="0.2">
      <c r="A51"/>
      <c r="B51"/>
      <c r="C51"/>
      <c r="D51"/>
      <c r="E51"/>
      <c r="F51"/>
      <c r="G51"/>
      <c r="H51"/>
      <c r="I51"/>
      <c r="J51"/>
      <c r="K51"/>
      <c r="L51"/>
      <c r="M51"/>
      <c r="N51"/>
      <c r="O51"/>
      <c r="P51"/>
    </row>
    <row r="52" spans="1:16" x14ac:dyDescent="0.2">
      <c r="A52"/>
      <c r="B52"/>
      <c r="C52"/>
      <c r="D52"/>
      <c r="E52"/>
      <c r="F52"/>
      <c r="G52"/>
      <c r="H52"/>
      <c r="I52"/>
      <c r="J52"/>
      <c r="K52"/>
      <c r="L52"/>
      <c r="M52"/>
      <c r="N52"/>
      <c r="O52"/>
      <c r="P52"/>
    </row>
    <row r="53" spans="1:16" x14ac:dyDescent="0.2">
      <c r="A53"/>
      <c r="B53"/>
      <c r="C53"/>
      <c r="D53"/>
      <c r="E53"/>
      <c r="F53"/>
      <c r="G53"/>
      <c r="H53"/>
      <c r="I53"/>
      <c r="J53"/>
      <c r="K53"/>
      <c r="L53"/>
      <c r="M53"/>
      <c r="N53"/>
      <c r="O53"/>
      <c r="P53"/>
    </row>
  </sheetData>
  <mergeCells count="9">
    <mergeCell ref="A46:P46"/>
    <mergeCell ref="A45:P45"/>
    <mergeCell ref="A44:P44"/>
    <mergeCell ref="A2:P4"/>
    <mergeCell ref="B8:D8"/>
    <mergeCell ref="E8:G8"/>
    <mergeCell ref="H8:J8"/>
    <mergeCell ref="K8:M8"/>
    <mergeCell ref="N8:P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T53"/>
  <sheetViews>
    <sheetView topLeftCell="A37" zoomScaleNormal="100" workbookViewId="0">
      <selection activeCell="A46" sqref="A46:P46"/>
    </sheetView>
  </sheetViews>
  <sheetFormatPr defaultRowHeight="12.75" x14ac:dyDescent="0.2"/>
  <cols>
    <col min="1" max="1" width="15.85546875" style="1" customWidth="1"/>
    <col min="2" max="2" width="4" style="1" customWidth="1"/>
    <col min="3" max="3" width="4.42578125" style="1" customWidth="1"/>
    <col min="4" max="4" width="5.140625" style="1" customWidth="1"/>
    <col min="5" max="5" width="4.42578125" style="1" customWidth="1"/>
    <col min="6" max="6" width="5.42578125" style="1" bestFit="1" customWidth="1"/>
    <col min="7" max="7" width="5.140625" style="1" customWidth="1"/>
    <col min="8" max="8" width="4.85546875" style="1" customWidth="1"/>
    <col min="9" max="9" width="5.42578125" style="1" bestFit="1" customWidth="1"/>
    <col min="10" max="10" width="4.42578125" style="1" customWidth="1"/>
    <col min="11" max="11" width="7.5703125" style="1" customWidth="1"/>
    <col min="12" max="12" width="5.42578125" style="1" bestFit="1" customWidth="1"/>
    <col min="13" max="14" width="4.42578125" style="1" customWidth="1"/>
    <col min="15" max="15" width="5.42578125" style="1" bestFit="1" customWidth="1"/>
    <col min="16" max="16" width="5.5703125" style="1" customWidth="1"/>
    <col min="17" max="16384" width="9.140625" style="1"/>
  </cols>
  <sheetData>
    <row r="1" spans="1:20" x14ac:dyDescent="0.2">
      <c r="A1" s="2" t="s">
        <v>257</v>
      </c>
      <c r="B1" s="2"/>
      <c r="C1" s="2"/>
      <c r="D1" s="2"/>
      <c r="E1" s="2"/>
      <c r="F1" s="2"/>
      <c r="G1" s="2"/>
      <c r="H1" s="2"/>
      <c r="I1" s="2"/>
      <c r="J1" s="2"/>
      <c r="K1" s="2"/>
      <c r="L1" s="2"/>
      <c r="M1" s="2"/>
      <c r="N1" s="2"/>
      <c r="O1" s="2"/>
      <c r="P1" s="2"/>
    </row>
    <row r="2" spans="1:20" ht="12.75" customHeight="1" x14ac:dyDescent="0.2">
      <c r="A2" s="249" t="s">
        <v>258</v>
      </c>
      <c r="B2" s="249"/>
      <c r="C2" s="249"/>
      <c r="D2" s="249"/>
      <c r="E2" s="249"/>
      <c r="F2" s="249"/>
      <c r="G2" s="249"/>
      <c r="H2" s="249"/>
      <c r="I2" s="249"/>
      <c r="J2" s="249"/>
      <c r="K2" s="249"/>
      <c r="L2" s="249"/>
      <c r="M2" s="249"/>
      <c r="N2" s="249"/>
      <c r="O2" s="249"/>
      <c r="P2" s="249"/>
    </row>
    <row r="3" spans="1:20" x14ac:dyDescent="0.2">
      <c r="A3" s="249"/>
      <c r="B3" s="249"/>
      <c r="C3" s="249"/>
      <c r="D3" s="249"/>
      <c r="E3" s="249"/>
      <c r="F3" s="249"/>
      <c r="G3" s="249"/>
      <c r="H3" s="249"/>
      <c r="I3" s="249"/>
      <c r="J3" s="249"/>
      <c r="K3" s="249"/>
      <c r="L3" s="249"/>
      <c r="M3" s="249"/>
      <c r="N3" s="249"/>
      <c r="O3" s="249"/>
      <c r="P3" s="249"/>
    </row>
    <row r="4" spans="1:20" x14ac:dyDescent="0.2">
      <c r="A4" s="249"/>
      <c r="B4" s="249"/>
      <c r="C4" s="249"/>
      <c r="D4" s="249"/>
      <c r="E4" s="249"/>
      <c r="F4" s="249"/>
      <c r="G4" s="249"/>
      <c r="H4" s="249"/>
      <c r="I4" s="249"/>
      <c r="J4" s="249"/>
      <c r="K4" s="249"/>
      <c r="L4" s="249"/>
      <c r="M4" s="249"/>
      <c r="N4" s="249"/>
      <c r="O4" s="249"/>
      <c r="P4" s="249"/>
    </row>
    <row r="5" spans="1:20" x14ac:dyDescent="0.2">
      <c r="A5" s="30"/>
      <c r="B5" s="30"/>
      <c r="C5" s="30"/>
      <c r="D5" s="30"/>
      <c r="E5" s="30"/>
      <c r="F5" s="30"/>
      <c r="G5" s="30"/>
      <c r="H5" s="30"/>
      <c r="I5" s="30"/>
      <c r="J5" s="30"/>
      <c r="K5" s="30"/>
      <c r="L5" s="30"/>
      <c r="M5" s="30"/>
      <c r="N5" s="30"/>
      <c r="O5" s="30"/>
      <c r="P5" s="30"/>
    </row>
    <row r="6" spans="1:20" ht="15" customHeight="1" x14ac:dyDescent="0.25">
      <c r="A6" s="5"/>
      <c r="B6" s="6"/>
      <c r="C6" s="6"/>
      <c r="D6" s="6"/>
      <c r="E6" s="6"/>
      <c r="F6" s="6"/>
      <c r="G6" s="6"/>
      <c r="H6" s="6"/>
      <c r="I6" s="6"/>
      <c r="J6" s="6"/>
      <c r="K6" s="6"/>
      <c r="L6" s="6"/>
      <c r="M6" s="6"/>
      <c r="N6" s="6"/>
      <c r="O6" s="6"/>
      <c r="P6" s="6"/>
    </row>
    <row r="7" spans="1:20" ht="15" customHeight="1" x14ac:dyDescent="0.25">
      <c r="A7" s="5"/>
      <c r="B7"/>
      <c r="C7"/>
      <c r="D7"/>
      <c r="E7"/>
      <c r="F7"/>
      <c r="G7"/>
      <c r="H7"/>
      <c r="I7"/>
      <c r="J7"/>
      <c r="K7"/>
      <c r="L7"/>
      <c r="M7"/>
      <c r="N7"/>
      <c r="O7"/>
      <c r="P7"/>
    </row>
    <row r="8" spans="1:20" ht="123.75" customHeight="1" x14ac:dyDescent="0.2">
      <c r="A8"/>
      <c r="B8" s="278" t="s">
        <v>253</v>
      </c>
      <c r="C8" s="279"/>
      <c r="D8" s="280"/>
      <c r="E8" s="278" t="s">
        <v>254</v>
      </c>
      <c r="F8" s="279"/>
      <c r="G8" s="280"/>
      <c r="H8" s="278" t="s">
        <v>255</v>
      </c>
      <c r="I8" s="279"/>
      <c r="J8" s="280"/>
      <c r="K8" s="278" t="s">
        <v>256</v>
      </c>
      <c r="L8" s="279"/>
      <c r="M8" s="280"/>
      <c r="N8" s="278" t="s">
        <v>100</v>
      </c>
      <c r="O8" s="279"/>
      <c r="P8" s="280"/>
      <c r="Q8"/>
      <c r="R8"/>
      <c r="S8"/>
      <c r="T8"/>
    </row>
    <row r="9" spans="1:20"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56" t="s">
        <v>86</v>
      </c>
      <c r="N9" s="9" t="s">
        <v>85</v>
      </c>
      <c r="O9" s="56" t="s">
        <v>15</v>
      </c>
      <c r="P9" s="10" t="s">
        <v>86</v>
      </c>
    </row>
    <row r="10" spans="1:20" x14ac:dyDescent="0.2">
      <c r="A10" s="12" t="s">
        <v>16</v>
      </c>
      <c r="B10" s="36"/>
      <c r="C10" s="36"/>
      <c r="D10" s="36"/>
      <c r="E10" s="36"/>
      <c r="F10" s="36"/>
      <c r="G10" s="36"/>
      <c r="H10" s="36"/>
      <c r="I10" s="36"/>
      <c r="J10" s="36"/>
      <c r="K10" s="36"/>
      <c r="L10" s="36"/>
      <c r="M10" s="36"/>
      <c r="N10" s="36"/>
      <c r="O10" s="36"/>
      <c r="P10" s="40"/>
    </row>
    <row r="11" spans="1:20" x14ac:dyDescent="0.2">
      <c r="A11" s="14" t="s">
        <v>17</v>
      </c>
      <c r="B11"/>
      <c r="C11"/>
      <c r="D11"/>
      <c r="E11"/>
      <c r="F11"/>
      <c r="G11"/>
      <c r="H11"/>
      <c r="I11"/>
      <c r="J11"/>
      <c r="K11"/>
      <c r="L11"/>
      <c r="M11"/>
      <c r="N11"/>
      <c r="O11"/>
      <c r="P11" s="13"/>
    </row>
    <row r="12" spans="1:20" x14ac:dyDescent="0.2">
      <c r="A12" s="15" t="s">
        <v>18</v>
      </c>
      <c r="B12" s="16">
        <v>1</v>
      </c>
      <c r="C12" s="53" t="s">
        <v>87</v>
      </c>
      <c r="D12" s="58">
        <v>2411</v>
      </c>
      <c r="E12" s="16">
        <v>1.6866178364450599</v>
      </c>
      <c r="F12" s="17">
        <v>4.8889879078473097E-7</v>
      </c>
      <c r="G12" s="58">
        <v>2723</v>
      </c>
      <c r="H12" s="16">
        <v>3.0885449361383102</v>
      </c>
      <c r="I12" s="17">
        <v>2.7835733718006902E-11</v>
      </c>
      <c r="J12" s="58">
        <v>423</v>
      </c>
      <c r="K12" s="16">
        <v>4.1441202591208199</v>
      </c>
      <c r="L12" s="17">
        <v>3.9968028886505604E-15</v>
      </c>
      <c r="M12" s="58">
        <v>483</v>
      </c>
      <c r="N12" s="16">
        <v>1.6606936208707599</v>
      </c>
      <c r="O12" s="17">
        <v>6.2035712615760002E-6</v>
      </c>
      <c r="P12" s="59">
        <v>1390</v>
      </c>
    </row>
    <row r="13" spans="1:20" ht="12.75" customHeight="1" x14ac:dyDescent="0.2">
      <c r="A13" s="15" t="s">
        <v>19</v>
      </c>
      <c r="B13" s="16">
        <v>1</v>
      </c>
      <c r="C13" s="53" t="s">
        <v>87</v>
      </c>
      <c r="D13" s="58">
        <v>2092</v>
      </c>
      <c r="E13" s="16">
        <v>1.81826302598265</v>
      </c>
      <c r="F13" s="17">
        <v>9.6798125071018097E-11</v>
      </c>
      <c r="G13" s="58">
        <v>2155</v>
      </c>
      <c r="H13" s="16">
        <v>4.1796201834163904</v>
      </c>
      <c r="I13" s="17">
        <v>2.8441693444847301E-12</v>
      </c>
      <c r="J13" s="58">
        <v>240</v>
      </c>
      <c r="K13" s="16">
        <v>5.53905265072168</v>
      </c>
      <c r="L13" s="17">
        <v>2.33146835171283E-14</v>
      </c>
      <c r="M13" s="58">
        <v>249</v>
      </c>
      <c r="N13" s="16">
        <v>1.94728525786801</v>
      </c>
      <c r="O13" s="17">
        <v>4.3736904220770297E-5</v>
      </c>
      <c r="P13" s="59">
        <v>394</v>
      </c>
    </row>
    <row r="14" spans="1:20" x14ac:dyDescent="0.2">
      <c r="A14" s="15" t="s">
        <v>20</v>
      </c>
      <c r="B14" s="16">
        <v>1</v>
      </c>
      <c r="C14" s="53" t="s">
        <v>87</v>
      </c>
      <c r="D14" s="58">
        <v>9211</v>
      </c>
      <c r="E14" s="16">
        <v>1.7799545958574801</v>
      </c>
      <c r="F14" s="17">
        <v>1.2048140263232201E-12</v>
      </c>
      <c r="G14" s="58">
        <v>10477</v>
      </c>
      <c r="H14" s="16">
        <v>2.2548896200239801</v>
      </c>
      <c r="I14" s="17">
        <v>1.14797060746241E-12</v>
      </c>
      <c r="J14" s="58">
        <v>1549</v>
      </c>
      <c r="K14" s="16">
        <v>4.36933434504971</v>
      </c>
      <c r="L14" s="17">
        <v>0</v>
      </c>
      <c r="M14" s="58">
        <v>1814</v>
      </c>
      <c r="N14" s="16">
        <v>1.9628237671986599</v>
      </c>
      <c r="O14" s="17">
        <v>4.2215120288347001E-12</v>
      </c>
      <c r="P14" s="59">
        <v>4234</v>
      </c>
    </row>
    <row r="15" spans="1:20" x14ac:dyDescent="0.2">
      <c r="A15" s="15" t="s">
        <v>21</v>
      </c>
      <c r="B15" s="16">
        <v>1</v>
      </c>
      <c r="C15" s="53" t="s">
        <v>87</v>
      </c>
      <c r="D15" s="58">
        <v>2664</v>
      </c>
      <c r="E15" s="16">
        <v>1.69239338337394</v>
      </c>
      <c r="F15" s="17">
        <v>1.2456010384687101E-5</v>
      </c>
      <c r="G15" s="58">
        <v>3195</v>
      </c>
      <c r="H15" s="16">
        <v>1.7379845917293599</v>
      </c>
      <c r="I15" s="17">
        <v>0.39536679379218698</v>
      </c>
      <c r="J15" s="58">
        <v>41</v>
      </c>
      <c r="K15" s="16">
        <v>4.7327952157573501</v>
      </c>
      <c r="L15" s="17">
        <v>1.3502631391915101E-3</v>
      </c>
      <c r="M15" s="58">
        <v>62</v>
      </c>
      <c r="N15" s="16">
        <v>1.87307281999527</v>
      </c>
      <c r="O15" s="17">
        <v>0.18643015061972801</v>
      </c>
      <c r="P15" s="59">
        <v>140</v>
      </c>
    </row>
    <row r="16" spans="1:20" x14ac:dyDescent="0.2">
      <c r="A16" s="15" t="s">
        <v>22</v>
      </c>
      <c r="B16" s="16">
        <v>1</v>
      </c>
      <c r="C16" s="53" t="s">
        <v>87</v>
      </c>
      <c r="D16" s="58">
        <v>2887</v>
      </c>
      <c r="E16" s="16">
        <v>1.8668878919766501</v>
      </c>
      <c r="F16" s="17">
        <v>3.9265923845732699E-11</v>
      </c>
      <c r="G16" s="58">
        <v>2840</v>
      </c>
      <c r="H16" s="16">
        <v>4.38973024048334</v>
      </c>
      <c r="I16" s="17">
        <v>0</v>
      </c>
      <c r="J16" s="58">
        <v>613</v>
      </c>
      <c r="K16" s="16">
        <v>6.2756096928897103</v>
      </c>
      <c r="L16" s="17">
        <v>0</v>
      </c>
      <c r="M16" s="58">
        <v>755</v>
      </c>
      <c r="N16" s="16">
        <v>1.79798706013425</v>
      </c>
      <c r="O16" s="17">
        <v>8.3165056817979799E-4</v>
      </c>
      <c r="P16" s="59">
        <v>233</v>
      </c>
    </row>
    <row r="17" spans="1:16" x14ac:dyDescent="0.2">
      <c r="A17" s="15" t="s">
        <v>23</v>
      </c>
      <c r="B17" s="16">
        <v>1</v>
      </c>
      <c r="C17" s="53" t="s">
        <v>87</v>
      </c>
      <c r="D17" s="58">
        <v>3010</v>
      </c>
      <c r="E17" s="16">
        <v>1.5603508159097501</v>
      </c>
      <c r="F17" s="17">
        <v>3.0595082023410201E-11</v>
      </c>
      <c r="G17" s="58">
        <v>3500</v>
      </c>
      <c r="H17" s="16">
        <v>1.40917897391699</v>
      </c>
      <c r="I17" s="17">
        <v>0.227572441887439</v>
      </c>
      <c r="J17" s="58">
        <v>55</v>
      </c>
      <c r="K17" s="16">
        <v>2.8416932384980198</v>
      </c>
      <c r="L17" s="17">
        <v>9.9728103507468191E-4</v>
      </c>
      <c r="M17" s="58">
        <v>66</v>
      </c>
      <c r="N17" s="16">
        <v>1.9648244739216401</v>
      </c>
      <c r="O17" s="17">
        <v>5.5511151231257803E-15</v>
      </c>
      <c r="P17" s="59">
        <v>1001</v>
      </c>
    </row>
    <row r="18" spans="1:16" x14ac:dyDescent="0.2">
      <c r="A18" s="15" t="s">
        <v>24</v>
      </c>
      <c r="B18" s="16">
        <v>1</v>
      </c>
      <c r="C18" s="53" t="s">
        <v>87</v>
      </c>
      <c r="D18" s="58">
        <v>2602</v>
      </c>
      <c r="E18" s="16">
        <v>1.83432568339355</v>
      </c>
      <c r="F18" s="17">
        <v>1.5965007094109799E-13</v>
      </c>
      <c r="G18" s="58">
        <v>2534</v>
      </c>
      <c r="H18" s="16">
        <v>3.8033803712954901</v>
      </c>
      <c r="I18" s="17">
        <v>7.8826501247464297E-4</v>
      </c>
      <c r="J18" s="58">
        <v>32</v>
      </c>
      <c r="K18" s="16">
        <v>8.1892112278179194</v>
      </c>
      <c r="L18" s="17">
        <v>8.7586094166258698E-6</v>
      </c>
      <c r="M18" s="58">
        <v>47</v>
      </c>
      <c r="N18" s="16">
        <v>4.7993625405672402</v>
      </c>
      <c r="O18" s="17">
        <v>0</v>
      </c>
      <c r="P18" s="59">
        <v>249</v>
      </c>
    </row>
    <row r="19" spans="1:16" x14ac:dyDescent="0.2">
      <c r="A19" s="15" t="s">
        <v>25</v>
      </c>
      <c r="B19" s="16">
        <v>1</v>
      </c>
      <c r="C19" s="53" t="s">
        <v>87</v>
      </c>
      <c r="D19" s="58">
        <v>2918</v>
      </c>
      <c r="E19" s="16">
        <v>1.9375020784936801</v>
      </c>
      <c r="F19" s="17">
        <v>0</v>
      </c>
      <c r="G19" s="58">
        <v>3061</v>
      </c>
      <c r="H19" s="16">
        <v>4.2279536888002802</v>
      </c>
      <c r="I19" s="17">
        <v>9.6567198681896096E-13</v>
      </c>
      <c r="J19" s="58">
        <v>230</v>
      </c>
      <c r="K19" s="16">
        <v>7.3169399384343503</v>
      </c>
      <c r="L19" s="17">
        <v>2.9087843245179101E-14</v>
      </c>
      <c r="M19" s="58">
        <v>225</v>
      </c>
      <c r="N19" s="16">
        <v>3.21731547443959</v>
      </c>
      <c r="O19" s="17">
        <v>3.33066907387547E-15</v>
      </c>
      <c r="P19" s="59">
        <v>559</v>
      </c>
    </row>
    <row r="20" spans="1:16" x14ac:dyDescent="0.2">
      <c r="A20" s="15" t="s">
        <v>26</v>
      </c>
      <c r="B20" s="16">
        <v>1</v>
      </c>
      <c r="C20" s="53" t="s">
        <v>87</v>
      </c>
      <c r="D20" s="58">
        <v>2282</v>
      </c>
      <c r="E20" s="16">
        <v>1.8785150740385901</v>
      </c>
      <c r="F20" s="17">
        <v>1.63215663206984E-10</v>
      </c>
      <c r="G20" s="58">
        <v>2342</v>
      </c>
      <c r="H20" s="16">
        <v>3.7112255416398998</v>
      </c>
      <c r="I20" s="17">
        <v>2.0655470667208002E-9</v>
      </c>
      <c r="J20" s="58">
        <v>207</v>
      </c>
      <c r="K20" s="16">
        <v>6.7432274267342702</v>
      </c>
      <c r="L20" s="17">
        <v>1.0880185641326499E-14</v>
      </c>
      <c r="M20" s="58">
        <v>288</v>
      </c>
      <c r="N20" s="16">
        <v>1.9371024763334901</v>
      </c>
      <c r="O20" s="17">
        <v>9.0797554750054999E-4</v>
      </c>
      <c r="P20" s="59">
        <v>346</v>
      </c>
    </row>
    <row r="21" spans="1:16" x14ac:dyDescent="0.2">
      <c r="A21" s="15" t="s">
        <v>27</v>
      </c>
      <c r="B21" s="16">
        <v>1</v>
      </c>
      <c r="C21" s="53" t="s">
        <v>87</v>
      </c>
      <c r="D21" s="58">
        <v>2161</v>
      </c>
      <c r="E21" s="16">
        <v>2.10901601485299</v>
      </c>
      <c r="F21" s="17">
        <v>8.21565038222616E-15</v>
      </c>
      <c r="G21" s="58">
        <v>2565</v>
      </c>
      <c r="H21" s="16">
        <v>2.1693638723089399</v>
      </c>
      <c r="I21" s="17">
        <v>3.3749792611725799E-6</v>
      </c>
      <c r="J21" s="58">
        <v>224</v>
      </c>
      <c r="K21" s="16">
        <v>2.8471502800016699</v>
      </c>
      <c r="L21" s="17">
        <v>7.5719688963360494E-8</v>
      </c>
      <c r="M21" s="58">
        <v>261</v>
      </c>
      <c r="N21" s="16">
        <v>1.27618817235377</v>
      </c>
      <c r="O21" s="17">
        <v>2.3543989473694599E-2</v>
      </c>
      <c r="P21" s="59">
        <v>772</v>
      </c>
    </row>
    <row r="22" spans="1:16" x14ac:dyDescent="0.2">
      <c r="A22" s="15" t="s">
        <v>28</v>
      </c>
      <c r="B22" s="16">
        <v>1</v>
      </c>
      <c r="C22" s="53" t="s">
        <v>87</v>
      </c>
      <c r="D22" s="58">
        <v>2004</v>
      </c>
      <c r="E22" s="16">
        <v>1.7510079681241899</v>
      </c>
      <c r="F22" s="17">
        <v>9.3077314744505202E-9</v>
      </c>
      <c r="G22" s="58">
        <v>2060</v>
      </c>
      <c r="H22" s="16">
        <v>1.85225331839783</v>
      </c>
      <c r="I22" s="17">
        <v>1.41244061817938E-2</v>
      </c>
      <c r="J22" s="58">
        <v>125</v>
      </c>
      <c r="K22" s="16">
        <v>2.84821983674812</v>
      </c>
      <c r="L22" s="17">
        <v>3.5307778780513399E-4</v>
      </c>
      <c r="M22" s="58">
        <v>206</v>
      </c>
      <c r="N22" s="16">
        <v>1.7575317369296899</v>
      </c>
      <c r="O22" s="17">
        <v>1.7775527938420001E-2</v>
      </c>
      <c r="P22" s="59">
        <v>226</v>
      </c>
    </row>
    <row r="23" spans="1:16" x14ac:dyDescent="0.2">
      <c r="A23" s="15" t="s">
        <v>29</v>
      </c>
      <c r="B23" s="16">
        <v>1</v>
      </c>
      <c r="C23" s="53" t="s">
        <v>87</v>
      </c>
      <c r="D23" s="58">
        <v>2454</v>
      </c>
      <c r="E23" s="16">
        <v>1.4329810208565501</v>
      </c>
      <c r="F23" s="17">
        <v>2.7141794019414099E-5</v>
      </c>
      <c r="G23" s="58">
        <v>2698</v>
      </c>
      <c r="H23" s="16" t="s">
        <v>30</v>
      </c>
      <c r="I23" s="19" t="s">
        <v>30</v>
      </c>
      <c r="J23" s="58">
        <v>3</v>
      </c>
      <c r="K23" s="16" t="s">
        <v>30</v>
      </c>
      <c r="L23" s="19" t="s">
        <v>30</v>
      </c>
      <c r="M23" s="58">
        <v>2</v>
      </c>
      <c r="N23" s="16">
        <v>1.00580156148388</v>
      </c>
      <c r="O23" s="17">
        <v>0.990493290243737</v>
      </c>
      <c r="P23" s="59">
        <v>121</v>
      </c>
    </row>
    <row r="24" spans="1:16" x14ac:dyDescent="0.2">
      <c r="A24" s="15" t="s">
        <v>31</v>
      </c>
      <c r="B24" s="16">
        <v>1</v>
      </c>
      <c r="C24" s="53" t="s">
        <v>87</v>
      </c>
      <c r="D24" s="58">
        <v>3027</v>
      </c>
      <c r="E24" s="16">
        <v>1.64615632353571</v>
      </c>
      <c r="F24" s="17">
        <v>1.2969625373671101E-12</v>
      </c>
      <c r="G24" s="58">
        <v>3494</v>
      </c>
      <c r="H24" s="16" t="s">
        <v>30</v>
      </c>
      <c r="I24" s="19" t="s">
        <v>30</v>
      </c>
      <c r="J24" s="58">
        <v>23</v>
      </c>
      <c r="K24" s="16" t="s">
        <v>30</v>
      </c>
      <c r="L24" s="19" t="s">
        <v>30</v>
      </c>
      <c r="M24" s="58">
        <v>22</v>
      </c>
      <c r="N24" s="16">
        <v>3.5938800215011102</v>
      </c>
      <c r="O24" s="17">
        <v>8.4703582341472094E-6</v>
      </c>
      <c r="P24" s="59">
        <v>101</v>
      </c>
    </row>
    <row r="25" spans="1:16" x14ac:dyDescent="0.2">
      <c r="A25" s="15" t="s">
        <v>32</v>
      </c>
      <c r="B25" s="16">
        <v>1</v>
      </c>
      <c r="C25" s="53" t="s">
        <v>87</v>
      </c>
      <c r="D25" s="58">
        <v>2277</v>
      </c>
      <c r="E25" s="16">
        <v>1.90614986850451</v>
      </c>
      <c r="F25" s="17">
        <v>3.7652991835557298E-11</v>
      </c>
      <c r="G25" s="58">
        <v>2302</v>
      </c>
      <c r="H25" s="16">
        <v>4.8631374450940603</v>
      </c>
      <c r="I25" s="17">
        <v>1.2598366794236401E-11</v>
      </c>
      <c r="J25" s="58">
        <v>144</v>
      </c>
      <c r="K25" s="16">
        <v>7.6478144184212997</v>
      </c>
      <c r="L25" s="17">
        <v>3.2951419370874601E-13</v>
      </c>
      <c r="M25" s="58">
        <v>184</v>
      </c>
      <c r="N25" s="16">
        <v>4.4393938230414198</v>
      </c>
      <c r="O25" s="17">
        <v>1.5712320333705101E-11</v>
      </c>
      <c r="P25" s="59">
        <v>263</v>
      </c>
    </row>
    <row r="26" spans="1:16" x14ac:dyDescent="0.2">
      <c r="A26" s="15" t="s">
        <v>33</v>
      </c>
      <c r="B26" s="16">
        <v>1</v>
      </c>
      <c r="C26" s="53" t="s">
        <v>87</v>
      </c>
      <c r="D26" s="58">
        <v>2187</v>
      </c>
      <c r="E26" s="16">
        <v>2.0026939586764998</v>
      </c>
      <c r="F26" s="17">
        <v>2.6867397195928801E-14</v>
      </c>
      <c r="G26" s="58">
        <v>2067</v>
      </c>
      <c r="H26" s="16">
        <v>5.8329585315269696</v>
      </c>
      <c r="I26" s="17">
        <v>0</v>
      </c>
      <c r="J26" s="58">
        <v>307</v>
      </c>
      <c r="K26" s="16">
        <v>7.4614361634608599</v>
      </c>
      <c r="L26" s="17">
        <v>0</v>
      </c>
      <c r="M26" s="58">
        <v>267</v>
      </c>
      <c r="N26" s="16">
        <v>2.80938608583882</v>
      </c>
      <c r="O26" s="17">
        <v>1.4587468788462801E-6</v>
      </c>
      <c r="P26" s="59">
        <v>300</v>
      </c>
    </row>
    <row r="27" spans="1:16" x14ac:dyDescent="0.2">
      <c r="A27" s="15" t="s">
        <v>34</v>
      </c>
      <c r="B27" s="16">
        <v>1</v>
      </c>
      <c r="C27" s="53" t="s">
        <v>87</v>
      </c>
      <c r="D27" s="58">
        <v>4653</v>
      </c>
      <c r="E27" s="16">
        <v>1.4434469605479501</v>
      </c>
      <c r="F27" s="17">
        <v>1.2938389537531199E-7</v>
      </c>
      <c r="G27" s="58">
        <v>4576</v>
      </c>
      <c r="H27" s="16" t="s">
        <v>30</v>
      </c>
      <c r="I27" s="19" t="s">
        <v>30</v>
      </c>
      <c r="J27" s="58">
        <v>3</v>
      </c>
      <c r="K27" s="16" t="s">
        <v>30</v>
      </c>
      <c r="L27" s="19" t="s">
        <v>30</v>
      </c>
      <c r="M27" s="58">
        <v>1</v>
      </c>
      <c r="N27" s="16">
        <v>1.22829717951628</v>
      </c>
      <c r="O27" s="17">
        <v>0.32270268683532899</v>
      </c>
      <c r="P27" s="59">
        <v>133</v>
      </c>
    </row>
    <row r="28" spans="1:16" x14ac:dyDescent="0.2">
      <c r="A28" s="15" t="s">
        <v>35</v>
      </c>
      <c r="B28" s="16">
        <v>1</v>
      </c>
      <c r="C28" s="53" t="s">
        <v>87</v>
      </c>
      <c r="D28" s="58">
        <v>2495</v>
      </c>
      <c r="E28" s="16">
        <v>1.0150322559325899</v>
      </c>
      <c r="F28" s="17">
        <v>0.81291285861282703</v>
      </c>
      <c r="G28" s="58">
        <v>2756</v>
      </c>
      <c r="H28" s="16" t="s">
        <v>30</v>
      </c>
      <c r="I28" s="19" t="s">
        <v>30</v>
      </c>
      <c r="J28" s="58">
        <v>28</v>
      </c>
      <c r="K28" s="16">
        <v>1.0486423248518399</v>
      </c>
      <c r="L28" s="17">
        <v>0.91727708346361803</v>
      </c>
      <c r="M28" s="58">
        <v>32</v>
      </c>
      <c r="N28" s="16">
        <v>1.8488599234636101</v>
      </c>
      <c r="O28" s="17">
        <v>7.7276384810254201E-5</v>
      </c>
      <c r="P28" s="59">
        <v>412</v>
      </c>
    </row>
    <row r="29" spans="1:16" x14ac:dyDescent="0.2">
      <c r="A29" s="15" t="s">
        <v>36</v>
      </c>
      <c r="B29" s="16">
        <v>1</v>
      </c>
      <c r="C29" s="53" t="s">
        <v>87</v>
      </c>
      <c r="D29" s="58">
        <v>2488</v>
      </c>
      <c r="E29" s="16">
        <v>2.17438219416825</v>
      </c>
      <c r="F29" s="17">
        <v>3.80140363631654E-13</v>
      </c>
      <c r="G29" s="58">
        <v>2531</v>
      </c>
      <c r="H29" s="16">
        <v>2.2342331957682902</v>
      </c>
      <c r="I29" s="17">
        <v>1.0495685033198801E-2</v>
      </c>
      <c r="J29" s="58">
        <v>152</v>
      </c>
      <c r="K29" s="16">
        <v>5.5032202863213904</v>
      </c>
      <c r="L29" s="17">
        <v>2.87850701718995E-7</v>
      </c>
      <c r="M29" s="58">
        <v>171</v>
      </c>
      <c r="N29" s="16">
        <v>2.3361488450409298</v>
      </c>
      <c r="O29" s="17">
        <v>2.30445174054239E-8</v>
      </c>
      <c r="P29" s="59">
        <v>713</v>
      </c>
    </row>
    <row r="30" spans="1:16" x14ac:dyDescent="0.2">
      <c r="A30" s="15" t="s">
        <v>37</v>
      </c>
      <c r="B30" s="16">
        <v>1</v>
      </c>
      <c r="C30" s="53" t="s">
        <v>87</v>
      </c>
      <c r="D30" s="58">
        <v>1846</v>
      </c>
      <c r="E30" s="16">
        <v>1.8399175331831801</v>
      </c>
      <c r="F30" s="17">
        <v>4.5613290922119599E-11</v>
      </c>
      <c r="G30" s="58">
        <v>1780</v>
      </c>
      <c r="H30" s="16">
        <v>5.5115537952279201</v>
      </c>
      <c r="I30" s="17">
        <v>0</v>
      </c>
      <c r="J30" s="58">
        <v>318</v>
      </c>
      <c r="K30" s="16">
        <v>8.7159681561722806</v>
      </c>
      <c r="L30" s="17">
        <v>0</v>
      </c>
      <c r="M30" s="58">
        <v>332</v>
      </c>
      <c r="N30" s="16">
        <v>2.3797150892715599</v>
      </c>
      <c r="O30" s="17">
        <v>1.0423812938587E-5</v>
      </c>
      <c r="P30" s="59">
        <v>193</v>
      </c>
    </row>
    <row r="31" spans="1:16" x14ac:dyDescent="0.2">
      <c r="A31" s="15" t="s">
        <v>38</v>
      </c>
      <c r="B31" s="16">
        <v>1</v>
      </c>
      <c r="C31" s="53" t="s">
        <v>87</v>
      </c>
      <c r="D31" s="58">
        <v>1903</v>
      </c>
      <c r="E31" s="16">
        <v>2.1085220476235702</v>
      </c>
      <c r="F31" s="17">
        <v>1.3836509715758901E-10</v>
      </c>
      <c r="G31" s="58">
        <v>2198</v>
      </c>
      <c r="H31" s="16">
        <v>2.4078734053919901</v>
      </c>
      <c r="I31" s="17">
        <v>1.0547597266712401E-3</v>
      </c>
      <c r="J31" s="58">
        <v>212</v>
      </c>
      <c r="K31" s="16">
        <v>3.3311816190066499</v>
      </c>
      <c r="L31" s="17">
        <v>7.9103542760528001E-7</v>
      </c>
      <c r="M31" s="58">
        <v>254</v>
      </c>
      <c r="N31" s="16">
        <v>2.06308974350664</v>
      </c>
      <c r="O31" s="17">
        <v>4.20913087044283E-4</v>
      </c>
      <c r="P31" s="59">
        <v>443</v>
      </c>
    </row>
    <row r="32" spans="1:16" x14ac:dyDescent="0.2">
      <c r="A32" s="15"/>
      <c r="B32"/>
      <c r="D32" s="73"/>
      <c r="E32"/>
      <c r="F32" s="17"/>
      <c r="G32" s="73"/>
      <c r="H32"/>
      <c r="I32" s="17"/>
      <c r="J32" s="73"/>
      <c r="K32"/>
      <c r="L32" s="17"/>
      <c r="M32" s="73"/>
      <c r="N32"/>
      <c r="O32" s="17"/>
      <c r="P32" s="74"/>
    </row>
    <row r="33" spans="1:16" x14ac:dyDescent="0.2">
      <c r="A33" s="14" t="s">
        <v>39</v>
      </c>
      <c r="B33"/>
      <c r="D33" s="73"/>
      <c r="E33"/>
      <c r="F33" s="17"/>
      <c r="G33" s="73"/>
      <c r="H33"/>
      <c r="I33" s="17"/>
      <c r="J33" s="73"/>
      <c r="K33"/>
      <c r="L33" s="17"/>
      <c r="M33" s="73"/>
      <c r="N33"/>
      <c r="O33" s="17"/>
      <c r="P33" s="74"/>
    </row>
    <row r="34" spans="1:16" x14ac:dyDescent="0.2">
      <c r="A34" s="15" t="s">
        <v>40</v>
      </c>
      <c r="B34" s="16">
        <v>1</v>
      </c>
      <c r="C34" s="53" t="s">
        <v>87</v>
      </c>
      <c r="D34" s="58">
        <v>2202</v>
      </c>
      <c r="E34" s="16">
        <v>2.2064845576428098</v>
      </c>
      <c r="F34" s="17">
        <v>2.3292479056635799E-13</v>
      </c>
      <c r="G34" s="58">
        <v>2214</v>
      </c>
      <c r="H34" s="16">
        <v>10.2731803912841</v>
      </c>
      <c r="I34" s="17">
        <v>1.1679546219056599E-13</v>
      </c>
      <c r="J34" s="58">
        <v>92</v>
      </c>
      <c r="K34" s="16">
        <v>10.069190187524899</v>
      </c>
      <c r="L34" s="17">
        <v>7.51643192131723E-12</v>
      </c>
      <c r="M34" s="58">
        <v>105</v>
      </c>
      <c r="N34" s="16">
        <v>2.2727480533820201</v>
      </c>
      <c r="O34" s="17">
        <v>1.3270350884830901E-7</v>
      </c>
      <c r="P34" s="59">
        <v>850</v>
      </c>
    </row>
    <row r="35" spans="1:16" x14ac:dyDescent="0.2">
      <c r="A35" s="15" t="s">
        <v>41</v>
      </c>
      <c r="B35" s="16">
        <v>1</v>
      </c>
      <c r="C35" s="53" t="s">
        <v>87</v>
      </c>
      <c r="D35" s="58">
        <v>1847</v>
      </c>
      <c r="E35" s="16">
        <v>1.72759371332065</v>
      </c>
      <c r="F35" s="17">
        <v>3.2269227290271399E-9</v>
      </c>
      <c r="G35" s="58">
        <v>2476</v>
      </c>
      <c r="H35" s="16">
        <v>3.3045361337266601</v>
      </c>
      <c r="I35" s="17">
        <v>5.2656822639995903E-6</v>
      </c>
      <c r="J35" s="58">
        <v>162</v>
      </c>
      <c r="K35" s="16">
        <v>5.2499639751338298</v>
      </c>
      <c r="L35" s="17">
        <v>3.6130114455801301E-9</v>
      </c>
      <c r="M35" s="58">
        <v>215</v>
      </c>
      <c r="N35" s="16">
        <v>2.5314170327206802</v>
      </c>
      <c r="O35" s="17">
        <v>2.4165829226596698E-7</v>
      </c>
      <c r="P35" s="59">
        <v>431</v>
      </c>
    </row>
    <row r="36" spans="1:16" x14ac:dyDescent="0.2">
      <c r="A36" s="15" t="s">
        <v>42</v>
      </c>
      <c r="B36" s="16">
        <v>1</v>
      </c>
      <c r="C36" s="53" t="s">
        <v>87</v>
      </c>
      <c r="D36" s="58">
        <v>1414</v>
      </c>
      <c r="E36" s="16">
        <v>1.83720226961008</v>
      </c>
      <c r="F36" s="17">
        <v>3.36152039537296E-8</v>
      </c>
      <c r="G36" s="58">
        <v>2021</v>
      </c>
      <c r="H36" s="16">
        <v>3.6949474146107399</v>
      </c>
      <c r="I36" s="17">
        <v>2.70226130999403E-2</v>
      </c>
      <c r="J36" s="58">
        <v>38</v>
      </c>
      <c r="K36" s="16">
        <v>8.9051767029627502</v>
      </c>
      <c r="L36" s="17">
        <v>9.5651979514776997E-7</v>
      </c>
      <c r="M36" s="58">
        <v>64</v>
      </c>
      <c r="N36" s="16">
        <v>2.84691268057367</v>
      </c>
      <c r="O36" s="17">
        <v>1.49264888849032E-5</v>
      </c>
      <c r="P36" s="59">
        <v>224</v>
      </c>
    </row>
    <row r="37" spans="1:16" x14ac:dyDescent="0.2">
      <c r="A37" s="15" t="s">
        <v>43</v>
      </c>
      <c r="B37" s="16">
        <v>1</v>
      </c>
      <c r="C37" s="53" t="s">
        <v>87</v>
      </c>
      <c r="D37" s="58">
        <v>3261</v>
      </c>
      <c r="E37" s="16">
        <v>1.7301291282859801</v>
      </c>
      <c r="F37" s="17">
        <v>1.0689955587395201E-9</v>
      </c>
      <c r="G37" s="58">
        <v>4497</v>
      </c>
      <c r="H37" s="16">
        <v>3.31700238176981</v>
      </c>
      <c r="I37" s="17">
        <v>4.1415261411437101E-6</v>
      </c>
      <c r="J37" s="58">
        <v>200</v>
      </c>
      <c r="K37" s="16">
        <v>5.2980420734179097</v>
      </c>
      <c r="L37" s="17">
        <v>1.9713397581000399E-9</v>
      </c>
      <c r="M37" s="58">
        <v>279</v>
      </c>
      <c r="N37" s="16">
        <v>2.53644891551924</v>
      </c>
      <c r="O37" s="17">
        <v>1.3247223362711201E-7</v>
      </c>
      <c r="P37" s="59">
        <v>655</v>
      </c>
    </row>
    <row r="38" spans="1:16" x14ac:dyDescent="0.2">
      <c r="A38" s="20"/>
      <c r="B38"/>
      <c r="D38" s="73"/>
      <c r="E38"/>
      <c r="F38" s="17"/>
      <c r="G38" s="73"/>
      <c r="H38"/>
      <c r="I38" s="17"/>
      <c r="J38" s="73"/>
      <c r="K38"/>
      <c r="L38" s="17"/>
      <c r="M38" s="73"/>
      <c r="N38"/>
      <c r="O38" s="17"/>
      <c r="P38" s="74"/>
    </row>
    <row r="39" spans="1:16" x14ac:dyDescent="0.2">
      <c r="A39" s="14" t="s">
        <v>44</v>
      </c>
      <c r="B39" s="64">
        <v>1</v>
      </c>
      <c r="C39" s="143" t="s">
        <v>87</v>
      </c>
      <c r="D39" s="218">
        <v>63035</v>
      </c>
      <c r="E39" s="64">
        <v>1.6926942848622999</v>
      </c>
      <c r="F39" s="125">
        <v>0</v>
      </c>
      <c r="G39" s="218">
        <v>68565</v>
      </c>
      <c r="H39" s="64">
        <v>3.2506863034140299</v>
      </c>
      <c r="I39" s="125">
        <v>0</v>
      </c>
      <c r="J39" s="218">
        <v>5221</v>
      </c>
      <c r="K39" s="64">
        <v>4.88121727638321</v>
      </c>
      <c r="L39" s="125">
        <v>0</v>
      </c>
      <c r="M39" s="218">
        <v>6105</v>
      </c>
      <c r="N39" s="64">
        <v>2.2184220623108701</v>
      </c>
      <c r="O39" s="125">
        <v>0</v>
      </c>
      <c r="P39" s="59">
        <v>13728</v>
      </c>
    </row>
    <row r="40" spans="1:16" x14ac:dyDescent="0.2">
      <c r="A40" s="31"/>
      <c r="B40" s="122"/>
      <c r="C40" s="120"/>
      <c r="D40" s="123"/>
      <c r="E40" s="122"/>
      <c r="F40" s="223"/>
      <c r="G40" s="123"/>
      <c r="H40" s="122"/>
      <c r="I40" s="223"/>
      <c r="J40" s="123"/>
      <c r="K40" s="122"/>
      <c r="L40" s="223"/>
      <c r="M40" s="123"/>
      <c r="N40" s="122"/>
      <c r="O40" s="223"/>
      <c r="P40" s="124"/>
    </row>
    <row r="41" spans="1:16" x14ac:dyDescent="0.2">
      <c r="A41" s="25" t="s">
        <v>45</v>
      </c>
      <c r="B41" s="7"/>
      <c r="C41" s="6"/>
      <c r="D41" s="76"/>
      <c r="E41" s="7"/>
      <c r="F41" s="125"/>
      <c r="G41" s="76"/>
      <c r="H41" s="7"/>
      <c r="I41" s="125"/>
      <c r="J41" s="76"/>
      <c r="K41" s="7"/>
      <c r="L41" s="125"/>
      <c r="M41" s="76"/>
      <c r="N41" s="7"/>
      <c r="O41" s="125"/>
      <c r="P41" s="74"/>
    </row>
    <row r="42" spans="1:16" ht="12.75" customHeight="1" x14ac:dyDescent="0.2">
      <c r="A42" s="15" t="s">
        <v>68</v>
      </c>
      <c r="B42" s="27">
        <v>1</v>
      </c>
      <c r="C42" s="143" t="s">
        <v>87</v>
      </c>
      <c r="D42" s="218">
        <v>1590</v>
      </c>
      <c r="E42" s="27">
        <v>1.51169510165612</v>
      </c>
      <c r="F42" s="125">
        <v>2.2480083861076099E-7</v>
      </c>
      <c r="G42" s="218">
        <v>2306</v>
      </c>
      <c r="H42" s="27">
        <v>2.0931606970869701</v>
      </c>
      <c r="I42" s="125">
        <v>3.7720329180642102E-2</v>
      </c>
      <c r="J42" s="218">
        <v>60</v>
      </c>
      <c r="K42" s="27">
        <v>1.7829345684531499</v>
      </c>
      <c r="L42" s="125">
        <v>1.15674997041275E-2</v>
      </c>
      <c r="M42" s="218">
        <v>139</v>
      </c>
      <c r="N42" s="27">
        <v>1.4181266980260601</v>
      </c>
      <c r="O42" s="125">
        <v>2.3959861810062301E-2</v>
      </c>
      <c r="P42" s="59">
        <v>958</v>
      </c>
    </row>
    <row r="43" spans="1:16" ht="12.75" customHeight="1" x14ac:dyDescent="0.2">
      <c r="A43" s="26" t="s">
        <v>316</v>
      </c>
      <c r="B43" s="117" t="s">
        <v>76</v>
      </c>
      <c r="C43" s="45" t="s">
        <v>87</v>
      </c>
      <c r="D43" s="75" t="s">
        <v>76</v>
      </c>
      <c r="E43" s="117" t="s">
        <v>76</v>
      </c>
      <c r="F43" s="126" t="s">
        <v>76</v>
      </c>
      <c r="G43" s="75" t="s">
        <v>76</v>
      </c>
      <c r="H43" s="117" t="s">
        <v>76</v>
      </c>
      <c r="I43" s="126" t="s">
        <v>76</v>
      </c>
      <c r="J43" s="75" t="s">
        <v>76</v>
      </c>
      <c r="K43" s="117" t="s">
        <v>76</v>
      </c>
      <c r="L43" s="126" t="s">
        <v>76</v>
      </c>
      <c r="M43" s="75" t="s">
        <v>76</v>
      </c>
      <c r="N43" s="117" t="s">
        <v>76</v>
      </c>
      <c r="O43" s="126" t="s">
        <v>76</v>
      </c>
      <c r="P43" s="66" t="s">
        <v>76</v>
      </c>
    </row>
    <row r="44" spans="1:16" ht="97.5" customHeight="1" x14ac:dyDescent="0.2">
      <c r="A44" s="252" t="s">
        <v>47</v>
      </c>
      <c r="B44" s="252"/>
      <c r="C44" s="252"/>
      <c r="D44" s="252"/>
      <c r="E44" s="252"/>
      <c r="F44" s="252"/>
      <c r="G44" s="252"/>
      <c r="H44" s="252"/>
      <c r="I44" s="252"/>
      <c r="J44" s="252"/>
      <c r="K44" s="252"/>
      <c r="L44" s="252"/>
      <c r="M44" s="252"/>
      <c r="N44" s="252"/>
      <c r="O44" s="252"/>
      <c r="P44" s="252"/>
    </row>
    <row r="45" spans="1:16" ht="63" customHeight="1" x14ac:dyDescent="0.2">
      <c r="A45" s="252" t="s">
        <v>317</v>
      </c>
      <c r="B45" s="252"/>
      <c r="C45" s="252"/>
      <c r="D45" s="252"/>
      <c r="E45" s="252"/>
      <c r="F45" s="252"/>
      <c r="G45" s="252"/>
      <c r="H45" s="252"/>
      <c r="I45" s="252"/>
      <c r="J45" s="252"/>
      <c r="K45" s="252"/>
      <c r="L45" s="252"/>
      <c r="M45" s="252"/>
      <c r="N45" s="252"/>
      <c r="O45" s="252"/>
      <c r="P45" s="252"/>
    </row>
    <row r="46" spans="1:16" ht="28.5" customHeight="1" x14ac:dyDescent="0.2">
      <c r="A46" s="253" t="s">
        <v>329</v>
      </c>
      <c r="B46" s="253"/>
      <c r="C46" s="253"/>
      <c r="D46" s="253"/>
      <c r="E46" s="253"/>
      <c r="F46" s="253"/>
      <c r="G46" s="253"/>
      <c r="H46" s="253"/>
      <c r="I46" s="253"/>
      <c r="J46" s="253"/>
      <c r="K46" s="253"/>
      <c r="L46" s="253"/>
      <c r="M46" s="253"/>
      <c r="N46" s="253"/>
      <c r="O46" s="253"/>
      <c r="P46" s="253"/>
    </row>
    <row r="47" spans="1:16" ht="12.75" customHeight="1" x14ac:dyDescent="0.2">
      <c r="A47" s="28" t="s">
        <v>48</v>
      </c>
      <c r="B47" s="78"/>
      <c r="C47" s="68"/>
      <c r="D47" s="68"/>
      <c r="E47" s="68"/>
      <c r="F47" s="68"/>
      <c r="G47" s="68"/>
      <c r="H47" s="68"/>
      <c r="I47" s="68"/>
      <c r="J47" s="68"/>
      <c r="K47" s="68"/>
      <c r="L47" s="68"/>
      <c r="M47" s="68"/>
      <c r="N47" s="68"/>
      <c r="O47" s="68"/>
      <c r="P47" s="68"/>
    </row>
    <row r="48" spans="1:16" x14ac:dyDescent="0.2">
      <c r="A48"/>
      <c r="B48"/>
      <c r="C48"/>
      <c r="D48"/>
      <c r="E48"/>
      <c r="F48"/>
      <c r="G48"/>
      <c r="H48"/>
      <c r="I48"/>
      <c r="J48"/>
      <c r="K48"/>
      <c r="L48"/>
      <c r="M48"/>
      <c r="N48"/>
      <c r="O48"/>
      <c r="P48"/>
    </row>
    <row r="49" spans="1:16" x14ac:dyDescent="0.2">
      <c r="A49"/>
      <c r="B49"/>
      <c r="C49"/>
      <c r="D49"/>
      <c r="E49"/>
      <c r="F49"/>
      <c r="G49"/>
      <c r="H49"/>
      <c r="I49"/>
      <c r="J49"/>
      <c r="K49"/>
      <c r="L49"/>
      <c r="M49"/>
      <c r="N49"/>
      <c r="O49" s="68"/>
      <c r="P49" s="68"/>
    </row>
    <row r="50" spans="1:16" x14ac:dyDescent="0.2">
      <c r="A50"/>
      <c r="B50" s="69"/>
      <c r="C50"/>
      <c r="D50"/>
      <c r="E50"/>
      <c r="F50"/>
      <c r="G50"/>
      <c r="H50"/>
      <c r="I50"/>
      <c r="J50"/>
      <c r="K50"/>
      <c r="L50"/>
      <c r="M50"/>
      <c r="N50"/>
    </row>
    <row r="51" spans="1:16" x14ac:dyDescent="0.2">
      <c r="A51"/>
      <c r="B51"/>
      <c r="C51"/>
      <c r="D51"/>
      <c r="E51"/>
      <c r="F51"/>
      <c r="G51"/>
      <c r="H51"/>
      <c r="I51"/>
      <c r="J51"/>
      <c r="K51"/>
      <c r="L51"/>
      <c r="M51"/>
      <c r="N51"/>
    </row>
    <row r="52" spans="1:16" x14ac:dyDescent="0.2">
      <c r="A52"/>
      <c r="B52"/>
      <c r="C52"/>
      <c r="D52"/>
      <c r="E52"/>
      <c r="F52"/>
      <c r="G52"/>
      <c r="H52"/>
      <c r="I52"/>
      <c r="J52"/>
      <c r="K52"/>
      <c r="L52"/>
      <c r="M52"/>
      <c r="N52"/>
    </row>
    <row r="53" spans="1:16" x14ac:dyDescent="0.2">
      <c r="A53"/>
      <c r="B53"/>
      <c r="C53"/>
      <c r="D53"/>
      <c r="E53"/>
      <c r="F53"/>
      <c r="G53"/>
      <c r="H53"/>
      <c r="I53"/>
      <c r="J53"/>
      <c r="K53"/>
      <c r="L53"/>
      <c r="M53"/>
      <c r="N53"/>
    </row>
  </sheetData>
  <mergeCells count="9">
    <mergeCell ref="A46:P46"/>
    <mergeCell ref="A45:P45"/>
    <mergeCell ref="A44:P44"/>
    <mergeCell ref="A2:P4"/>
    <mergeCell ref="B8:D8"/>
    <mergeCell ref="E8:G8"/>
    <mergeCell ref="H8:J8"/>
    <mergeCell ref="K8:M8"/>
    <mergeCell ref="N8:P8"/>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50"/>
  </sheetPr>
  <dimension ref="A1:T54"/>
  <sheetViews>
    <sheetView zoomScaleNormal="100" workbookViewId="0">
      <selection activeCell="A44" sqref="A44:P44"/>
    </sheetView>
  </sheetViews>
  <sheetFormatPr defaultRowHeight="12.75" x14ac:dyDescent="0.2"/>
  <cols>
    <col min="1" max="1" width="16.7109375" style="1" customWidth="1"/>
    <col min="2" max="2" width="4" style="1" customWidth="1"/>
    <col min="3" max="3" width="4.42578125" style="1" customWidth="1"/>
    <col min="4" max="4" width="5" style="1" customWidth="1"/>
    <col min="5" max="5" width="4.42578125" style="1" customWidth="1"/>
    <col min="6" max="6" width="5.42578125" style="1" bestFit="1" customWidth="1"/>
    <col min="7" max="7" width="5.140625" style="1" customWidth="1"/>
    <col min="8" max="8" width="5" style="1" customWidth="1"/>
    <col min="9" max="9" width="5.42578125" style="1" bestFit="1" customWidth="1"/>
    <col min="10" max="10" width="4.42578125" style="1" customWidth="1"/>
    <col min="11" max="11" width="6.5703125" style="1" customWidth="1"/>
    <col min="12" max="12" width="5.42578125" style="1" bestFit="1" customWidth="1"/>
    <col min="13" max="14" width="4.42578125" style="1" customWidth="1"/>
    <col min="15" max="15" width="5.42578125" style="1" bestFit="1" customWidth="1"/>
    <col min="16" max="16" width="5.5703125" style="1" customWidth="1"/>
    <col min="17" max="16384" width="9.140625" style="1"/>
  </cols>
  <sheetData>
    <row r="1" spans="1:20" x14ac:dyDescent="0.2">
      <c r="A1" s="2" t="s">
        <v>259</v>
      </c>
      <c r="B1" s="2"/>
      <c r="C1" s="2"/>
      <c r="D1" s="2"/>
      <c r="E1" s="2"/>
      <c r="F1" s="2"/>
      <c r="G1" s="2"/>
      <c r="H1" s="2"/>
      <c r="I1" s="2"/>
      <c r="J1" s="2"/>
      <c r="K1" s="2"/>
      <c r="L1" s="2"/>
      <c r="M1" s="2"/>
      <c r="N1" s="2"/>
      <c r="O1" s="2"/>
      <c r="P1" s="2"/>
    </row>
    <row r="2" spans="1:20" ht="12.75" customHeight="1" x14ac:dyDescent="0.2">
      <c r="A2" s="282" t="s">
        <v>260</v>
      </c>
      <c r="B2" s="282"/>
      <c r="C2" s="282"/>
      <c r="D2" s="282"/>
      <c r="E2" s="282"/>
      <c r="F2" s="282"/>
      <c r="G2" s="282"/>
      <c r="H2" s="282"/>
      <c r="I2" s="282"/>
      <c r="J2" s="282"/>
      <c r="K2" s="282"/>
      <c r="L2" s="282"/>
      <c r="M2" s="282"/>
      <c r="N2" s="282"/>
      <c r="O2" s="282"/>
      <c r="P2" s="282"/>
    </row>
    <row r="3" spans="1:20" x14ac:dyDescent="0.2">
      <c r="A3" s="282"/>
      <c r="B3" s="282"/>
      <c r="C3" s="282"/>
      <c r="D3" s="282"/>
      <c r="E3" s="282"/>
      <c r="F3" s="282"/>
      <c r="G3" s="282"/>
      <c r="H3" s="282"/>
      <c r="I3" s="282"/>
      <c r="J3" s="282"/>
      <c r="K3" s="282"/>
      <c r="L3" s="282"/>
      <c r="M3" s="282"/>
      <c r="N3" s="282"/>
      <c r="O3" s="282"/>
      <c r="P3" s="282"/>
    </row>
    <row r="4" spans="1:20" x14ac:dyDescent="0.2">
      <c r="A4" s="282"/>
      <c r="B4" s="282"/>
      <c r="C4" s="282"/>
      <c r="D4" s="282"/>
      <c r="E4" s="282"/>
      <c r="F4" s="282"/>
      <c r="G4" s="282"/>
      <c r="H4" s="282"/>
      <c r="I4" s="282"/>
      <c r="J4" s="282"/>
      <c r="K4" s="282"/>
      <c r="L4" s="282"/>
      <c r="M4" s="282"/>
      <c r="N4" s="282"/>
      <c r="O4" s="282"/>
      <c r="P4" s="282"/>
    </row>
    <row r="5" spans="1:20" ht="15" customHeight="1" x14ac:dyDescent="0.25">
      <c r="A5" s="5"/>
      <c r="B5" s="6"/>
      <c r="C5" s="6"/>
      <c r="D5" s="6"/>
      <c r="E5" s="6"/>
      <c r="F5" s="6"/>
      <c r="G5" s="6"/>
      <c r="H5" s="6"/>
      <c r="I5" s="6"/>
      <c r="J5" s="6"/>
      <c r="K5" s="6"/>
      <c r="L5" s="6"/>
      <c r="M5" s="6"/>
      <c r="N5" s="6"/>
      <c r="O5" s="6"/>
      <c r="P5" s="6"/>
    </row>
    <row r="6" spans="1:20" ht="15" customHeight="1" x14ac:dyDescent="0.25">
      <c r="A6" s="5"/>
      <c r="B6"/>
      <c r="C6"/>
      <c r="D6"/>
      <c r="E6"/>
      <c r="F6"/>
      <c r="G6"/>
      <c r="H6"/>
      <c r="I6"/>
      <c r="J6"/>
      <c r="K6"/>
      <c r="L6"/>
      <c r="M6"/>
      <c r="N6"/>
      <c r="O6"/>
      <c r="P6"/>
    </row>
    <row r="7" spans="1:20" ht="123.75" customHeight="1" x14ac:dyDescent="0.2">
      <c r="A7"/>
      <c r="B7" s="278" t="s">
        <v>253</v>
      </c>
      <c r="C7" s="279"/>
      <c r="D7" s="280"/>
      <c r="E7" s="278" t="s">
        <v>254</v>
      </c>
      <c r="F7" s="279"/>
      <c r="G7" s="280"/>
      <c r="H7" s="278" t="s">
        <v>255</v>
      </c>
      <c r="I7" s="279"/>
      <c r="J7" s="280"/>
      <c r="K7" s="278" t="s">
        <v>256</v>
      </c>
      <c r="L7" s="279"/>
      <c r="M7" s="280"/>
      <c r="N7" s="278" t="s">
        <v>100</v>
      </c>
      <c r="O7" s="279"/>
      <c r="P7" s="280"/>
      <c r="Q7"/>
      <c r="R7"/>
      <c r="S7"/>
      <c r="T7"/>
    </row>
    <row r="8" spans="1:20" s="11" customFormat="1" ht="19.5" customHeight="1" x14ac:dyDescent="0.2">
      <c r="A8" s="8"/>
      <c r="B8" s="9" t="s">
        <v>85</v>
      </c>
      <c r="C8" s="56" t="s">
        <v>15</v>
      </c>
      <c r="D8" s="56" t="s">
        <v>86</v>
      </c>
      <c r="E8" s="9" t="s">
        <v>85</v>
      </c>
      <c r="F8" s="56" t="s">
        <v>15</v>
      </c>
      <c r="G8" s="56" t="s">
        <v>86</v>
      </c>
      <c r="H8" s="9" t="s">
        <v>85</v>
      </c>
      <c r="I8" s="56" t="s">
        <v>15</v>
      </c>
      <c r="J8" s="56" t="s">
        <v>86</v>
      </c>
      <c r="K8" s="9" t="s">
        <v>85</v>
      </c>
      <c r="L8" s="56" t="s">
        <v>15</v>
      </c>
      <c r="M8" s="56" t="s">
        <v>86</v>
      </c>
      <c r="N8" s="9" t="s">
        <v>85</v>
      </c>
      <c r="O8" s="56" t="s">
        <v>15</v>
      </c>
      <c r="P8" s="10" t="s">
        <v>86</v>
      </c>
    </row>
    <row r="9" spans="1:20" x14ac:dyDescent="0.2">
      <c r="A9" s="12" t="s">
        <v>16</v>
      </c>
      <c r="B9" s="36"/>
      <c r="C9" s="36"/>
      <c r="D9" s="36"/>
      <c r="E9" s="36"/>
      <c r="F9" s="36"/>
      <c r="G9" s="36"/>
      <c r="H9" s="36"/>
      <c r="I9" s="36"/>
      <c r="J9" s="36"/>
      <c r="K9" s="36"/>
      <c r="L9" s="36"/>
      <c r="M9" s="36"/>
      <c r="N9" s="36"/>
      <c r="O9" s="36"/>
      <c r="P9" s="40"/>
    </row>
    <row r="10" spans="1:20" x14ac:dyDescent="0.2">
      <c r="A10" s="14" t="s">
        <v>17</v>
      </c>
      <c r="B10"/>
      <c r="C10"/>
      <c r="D10"/>
      <c r="E10"/>
      <c r="F10"/>
      <c r="G10"/>
      <c r="H10"/>
      <c r="I10"/>
      <c r="J10"/>
      <c r="K10"/>
      <c r="L10"/>
      <c r="M10"/>
      <c r="N10"/>
      <c r="O10"/>
      <c r="P10" s="13"/>
    </row>
    <row r="11" spans="1:20" x14ac:dyDescent="0.2">
      <c r="A11" s="15" t="s">
        <v>18</v>
      </c>
      <c r="B11" s="16">
        <v>1</v>
      </c>
      <c r="C11" s="57" t="s">
        <v>87</v>
      </c>
      <c r="D11" s="58">
        <v>2411</v>
      </c>
      <c r="E11" s="16">
        <v>1.1509838422285401</v>
      </c>
      <c r="F11" s="17">
        <v>0.125444555694773</v>
      </c>
      <c r="G11" s="58">
        <v>2723</v>
      </c>
      <c r="H11" s="16">
        <v>3.2593690464678202</v>
      </c>
      <c r="I11" s="17">
        <v>1.2927927617312201E-9</v>
      </c>
      <c r="J11" s="58">
        <v>423</v>
      </c>
      <c r="K11" s="16">
        <v>4.7101071809396604</v>
      </c>
      <c r="L11" s="17">
        <v>4.4996895098847699E-11</v>
      </c>
      <c r="M11" s="58">
        <v>483</v>
      </c>
      <c r="N11" s="16">
        <v>1.3488566715954</v>
      </c>
      <c r="O11" s="17">
        <v>1.2273841689684799E-2</v>
      </c>
      <c r="P11" s="59">
        <v>1390</v>
      </c>
    </row>
    <row r="12" spans="1:20" ht="12.75" customHeight="1" x14ac:dyDescent="0.2">
      <c r="A12" s="15" t="s">
        <v>19</v>
      </c>
      <c r="B12" s="16">
        <v>1</v>
      </c>
      <c r="C12" s="57" t="s">
        <v>87</v>
      </c>
      <c r="D12" s="58">
        <v>2092</v>
      </c>
      <c r="E12" s="16">
        <v>1.9216539456677999</v>
      </c>
      <c r="F12" s="17">
        <v>1.24762422615277E-11</v>
      </c>
      <c r="G12" s="58">
        <v>2155</v>
      </c>
      <c r="H12" s="16">
        <v>3.9366619558129701</v>
      </c>
      <c r="I12" s="17">
        <v>1.1039988345729099E-7</v>
      </c>
      <c r="J12" s="58">
        <v>240</v>
      </c>
      <c r="K12" s="16">
        <v>5.4312241272664803</v>
      </c>
      <c r="L12" s="17">
        <v>2.3907054114147301E-10</v>
      </c>
      <c r="M12" s="58">
        <v>249</v>
      </c>
      <c r="N12" s="16">
        <v>1.5274219276609999</v>
      </c>
      <c r="O12" s="17">
        <v>9.9011999573377397E-3</v>
      </c>
      <c r="P12" s="59">
        <v>394</v>
      </c>
    </row>
    <row r="13" spans="1:20" x14ac:dyDescent="0.2">
      <c r="A13" s="15" t="s">
        <v>20</v>
      </c>
      <c r="B13" s="16">
        <v>1</v>
      </c>
      <c r="C13" s="57" t="s">
        <v>87</v>
      </c>
      <c r="D13" s="58">
        <v>9211</v>
      </c>
      <c r="E13" s="16">
        <v>1.1617593396083901</v>
      </c>
      <c r="F13" s="17">
        <v>2.7849818850486999E-2</v>
      </c>
      <c r="G13" s="58">
        <v>10477</v>
      </c>
      <c r="H13" s="16">
        <v>2.2325015095271099</v>
      </c>
      <c r="I13" s="17">
        <v>6.1590643696263204E-10</v>
      </c>
      <c r="J13" s="58">
        <v>1549</v>
      </c>
      <c r="K13" s="16">
        <v>3.57886686767851</v>
      </c>
      <c r="L13" s="17">
        <v>0</v>
      </c>
      <c r="M13" s="58">
        <v>1814</v>
      </c>
      <c r="N13" s="16">
        <v>1.50322929305631</v>
      </c>
      <c r="O13" s="17">
        <v>5.1198607540214897E-6</v>
      </c>
      <c r="P13" s="59">
        <v>4234</v>
      </c>
    </row>
    <row r="14" spans="1:20" x14ac:dyDescent="0.2">
      <c r="A14" s="15" t="s">
        <v>21</v>
      </c>
      <c r="B14" s="16">
        <v>1</v>
      </c>
      <c r="C14" s="57" t="s">
        <v>87</v>
      </c>
      <c r="D14" s="58">
        <v>2664</v>
      </c>
      <c r="E14" s="16">
        <v>1.46504743697193</v>
      </c>
      <c r="F14" s="17">
        <v>3.3615254368513098E-4</v>
      </c>
      <c r="G14" s="58">
        <v>3195</v>
      </c>
      <c r="H14" s="16">
        <v>1.4838242764807901</v>
      </c>
      <c r="I14" s="17">
        <v>0.55633831419021496</v>
      </c>
      <c r="J14" s="58">
        <v>41</v>
      </c>
      <c r="K14" s="16">
        <v>1.96582599977012</v>
      </c>
      <c r="L14" s="17">
        <v>0.160253815091569</v>
      </c>
      <c r="M14" s="58">
        <v>62</v>
      </c>
      <c r="N14" s="16">
        <v>1.11931277407084</v>
      </c>
      <c r="O14" s="17">
        <v>0.82594224768444602</v>
      </c>
      <c r="P14" s="59">
        <v>140</v>
      </c>
    </row>
    <row r="15" spans="1:20" x14ac:dyDescent="0.2">
      <c r="A15" s="15" t="s">
        <v>22</v>
      </c>
      <c r="B15" s="16">
        <v>1</v>
      </c>
      <c r="C15" s="57" t="s">
        <v>87</v>
      </c>
      <c r="D15" s="58">
        <v>2887</v>
      </c>
      <c r="E15" s="16">
        <v>1.37387971647398</v>
      </c>
      <c r="F15" s="17">
        <v>1.60809437068865E-4</v>
      </c>
      <c r="G15" s="58">
        <v>2840</v>
      </c>
      <c r="H15" s="16">
        <v>4.6486196850932702</v>
      </c>
      <c r="I15" s="17">
        <v>0</v>
      </c>
      <c r="J15" s="58">
        <v>613</v>
      </c>
      <c r="K15" s="16">
        <v>6.1955030290744704</v>
      </c>
      <c r="L15" s="17">
        <v>0</v>
      </c>
      <c r="M15" s="58">
        <v>755</v>
      </c>
      <c r="N15" s="16">
        <v>1.9327893749956699</v>
      </c>
      <c r="O15" s="17">
        <v>1.9156386592555899E-3</v>
      </c>
      <c r="P15" s="59">
        <v>233</v>
      </c>
    </row>
    <row r="16" spans="1:20" x14ac:dyDescent="0.2">
      <c r="A16" s="15" t="s">
        <v>23</v>
      </c>
      <c r="B16" s="16">
        <v>1</v>
      </c>
      <c r="C16" s="57" t="s">
        <v>87</v>
      </c>
      <c r="D16" s="58">
        <v>3010</v>
      </c>
      <c r="E16" s="16">
        <v>1.06119084713141</v>
      </c>
      <c r="F16" s="17">
        <v>0.442766666828802</v>
      </c>
      <c r="G16" s="58">
        <v>3500</v>
      </c>
      <c r="H16" s="16">
        <v>1.34009521567872</v>
      </c>
      <c r="I16" s="17">
        <v>0.50838608161229304</v>
      </c>
      <c r="J16" s="58">
        <v>55</v>
      </c>
      <c r="K16" s="16">
        <v>1.82563994367994</v>
      </c>
      <c r="L16" s="17">
        <v>0.20426180746705899</v>
      </c>
      <c r="M16" s="58">
        <v>66</v>
      </c>
      <c r="N16" s="16">
        <v>1.3211882120962499</v>
      </c>
      <c r="O16" s="17">
        <v>5.8031595827243897E-2</v>
      </c>
      <c r="P16" s="59">
        <v>1001</v>
      </c>
    </row>
    <row r="17" spans="1:16" x14ac:dyDescent="0.2">
      <c r="A17" s="15" t="s">
        <v>24</v>
      </c>
      <c r="B17" s="16">
        <v>1</v>
      </c>
      <c r="C17" s="57" t="s">
        <v>87</v>
      </c>
      <c r="D17" s="58">
        <v>2602</v>
      </c>
      <c r="E17" s="16">
        <v>1.3190277250254701</v>
      </c>
      <c r="F17" s="17">
        <v>9.4504697543928995E-4</v>
      </c>
      <c r="G17" s="58">
        <v>2534</v>
      </c>
      <c r="H17" s="16">
        <v>2.06629163401939</v>
      </c>
      <c r="I17" s="17">
        <v>0.17414119034662801</v>
      </c>
      <c r="J17" s="58">
        <v>32</v>
      </c>
      <c r="K17" s="16">
        <v>9.8174597670301793</v>
      </c>
      <c r="L17" s="17">
        <v>1.3824197945711001E-5</v>
      </c>
      <c r="M17" s="58">
        <v>47</v>
      </c>
      <c r="N17" s="16">
        <v>4.3756849365764499</v>
      </c>
      <c r="O17" s="17">
        <v>1.19682042054592E-13</v>
      </c>
      <c r="P17" s="59">
        <v>249</v>
      </c>
    </row>
    <row r="18" spans="1:16" x14ac:dyDescent="0.2">
      <c r="A18" s="15" t="s">
        <v>26</v>
      </c>
      <c r="B18" s="16">
        <v>1</v>
      </c>
      <c r="C18" s="57" t="s">
        <v>87</v>
      </c>
      <c r="D18" s="58">
        <v>2282</v>
      </c>
      <c r="E18" s="16">
        <v>1.6138056270432899</v>
      </c>
      <c r="F18" s="17">
        <v>7.6838852836047496E-8</v>
      </c>
      <c r="G18" s="58">
        <v>2342</v>
      </c>
      <c r="H18" s="16">
        <v>4.3979515921443797</v>
      </c>
      <c r="I18" s="17">
        <v>1.28282849454209E-7</v>
      </c>
      <c r="J18" s="58">
        <v>207</v>
      </c>
      <c r="K18" s="16">
        <v>9.4783517796101702</v>
      </c>
      <c r="L18" s="17">
        <v>0</v>
      </c>
      <c r="M18" s="58">
        <v>288</v>
      </c>
      <c r="N18" s="16">
        <v>2.1175316610283601</v>
      </c>
      <c r="O18" s="17">
        <v>1.89286832333879E-4</v>
      </c>
      <c r="P18" s="59">
        <v>346</v>
      </c>
    </row>
    <row r="19" spans="1:16" x14ac:dyDescent="0.2">
      <c r="A19" s="15" t="s">
        <v>25</v>
      </c>
      <c r="B19" s="133" t="s">
        <v>76</v>
      </c>
      <c r="C19" s="57" t="s">
        <v>87</v>
      </c>
      <c r="D19" s="133" t="s">
        <v>76</v>
      </c>
      <c r="E19" s="133" t="s">
        <v>76</v>
      </c>
      <c r="F19" s="133" t="s">
        <v>76</v>
      </c>
      <c r="G19" s="133" t="s">
        <v>76</v>
      </c>
      <c r="H19" s="133" t="s">
        <v>76</v>
      </c>
      <c r="I19" s="133" t="s">
        <v>76</v>
      </c>
      <c r="J19" s="133" t="s">
        <v>76</v>
      </c>
      <c r="K19" s="133" t="s">
        <v>76</v>
      </c>
      <c r="L19" s="133" t="s">
        <v>76</v>
      </c>
      <c r="M19" s="133" t="s">
        <v>76</v>
      </c>
      <c r="N19" s="133" t="s">
        <v>76</v>
      </c>
      <c r="O19" s="133" t="s">
        <v>76</v>
      </c>
      <c r="P19" s="134" t="s">
        <v>76</v>
      </c>
    </row>
    <row r="20" spans="1:16" x14ac:dyDescent="0.2">
      <c r="A20" s="15" t="s">
        <v>27</v>
      </c>
      <c r="B20" s="16">
        <v>1</v>
      </c>
      <c r="C20" s="57" t="s">
        <v>87</v>
      </c>
      <c r="D20" s="58">
        <v>2161</v>
      </c>
      <c r="E20" s="16">
        <v>1.6995103645606899</v>
      </c>
      <c r="F20" s="17">
        <v>2.3926704284527002E-7</v>
      </c>
      <c r="G20" s="58">
        <v>2565</v>
      </c>
      <c r="H20" s="16">
        <v>3.08360332326555</v>
      </c>
      <c r="I20" s="17">
        <v>2.5327952549947201E-5</v>
      </c>
      <c r="J20" s="58">
        <v>224</v>
      </c>
      <c r="K20" s="16">
        <v>2.4083544167029598</v>
      </c>
      <c r="L20" s="17">
        <v>1.72840314873746E-5</v>
      </c>
      <c r="M20" s="58">
        <v>261</v>
      </c>
      <c r="N20" s="16">
        <v>1.3708554259080901</v>
      </c>
      <c r="O20" s="17">
        <v>1.39591361800422E-2</v>
      </c>
      <c r="P20" s="59">
        <v>772</v>
      </c>
    </row>
    <row r="21" spans="1:16" x14ac:dyDescent="0.2">
      <c r="A21" s="15" t="s">
        <v>28</v>
      </c>
      <c r="B21" s="133" t="s">
        <v>76</v>
      </c>
      <c r="C21" s="57" t="s">
        <v>87</v>
      </c>
      <c r="D21" s="133" t="s">
        <v>76</v>
      </c>
      <c r="E21" s="133" t="s">
        <v>76</v>
      </c>
      <c r="F21" s="133" t="s">
        <v>76</v>
      </c>
      <c r="G21" s="133" t="s">
        <v>76</v>
      </c>
      <c r="H21" s="133" t="s">
        <v>76</v>
      </c>
      <c r="I21" s="133" t="s">
        <v>76</v>
      </c>
      <c r="J21" s="133" t="s">
        <v>76</v>
      </c>
      <c r="K21" s="133" t="s">
        <v>76</v>
      </c>
      <c r="L21" s="133" t="s">
        <v>76</v>
      </c>
      <c r="M21" s="133" t="s">
        <v>76</v>
      </c>
      <c r="N21" s="133" t="s">
        <v>76</v>
      </c>
      <c r="O21" s="133" t="s">
        <v>76</v>
      </c>
      <c r="P21" s="134" t="s">
        <v>76</v>
      </c>
    </row>
    <row r="22" spans="1:16" x14ac:dyDescent="0.2">
      <c r="A22" s="15" t="s">
        <v>29</v>
      </c>
      <c r="B22" s="16">
        <v>1</v>
      </c>
      <c r="C22" s="57" t="s">
        <v>87</v>
      </c>
      <c r="D22" s="58">
        <v>2454</v>
      </c>
      <c r="E22" s="16">
        <v>1.7424859059714399</v>
      </c>
      <c r="F22" s="17">
        <v>1.16850944475999E-8</v>
      </c>
      <c r="G22" s="58">
        <v>2698</v>
      </c>
      <c r="H22" s="16" t="s">
        <v>30</v>
      </c>
      <c r="I22" s="19" t="s">
        <v>30</v>
      </c>
      <c r="J22" s="58">
        <v>3</v>
      </c>
      <c r="K22" s="16" t="s">
        <v>30</v>
      </c>
      <c r="L22" s="19" t="s">
        <v>30</v>
      </c>
      <c r="M22" s="58">
        <v>2</v>
      </c>
      <c r="N22" s="16">
        <v>0.32760733776871298</v>
      </c>
      <c r="O22" s="17">
        <v>0.106748731201944</v>
      </c>
      <c r="P22" s="59">
        <v>121</v>
      </c>
    </row>
    <row r="23" spans="1:16" x14ac:dyDescent="0.2">
      <c r="A23" s="15" t="s">
        <v>31</v>
      </c>
      <c r="B23" s="16">
        <v>1</v>
      </c>
      <c r="C23" s="57" t="s">
        <v>87</v>
      </c>
      <c r="D23" s="58">
        <v>3027</v>
      </c>
      <c r="E23" s="16">
        <v>1.5150583139614</v>
      </c>
      <c r="F23" s="17">
        <v>3.0585458721255103E-7</v>
      </c>
      <c r="G23" s="58">
        <v>3494</v>
      </c>
      <c r="H23" s="16" t="s">
        <v>30</v>
      </c>
      <c r="I23" s="19" t="s">
        <v>30</v>
      </c>
      <c r="J23" s="58">
        <v>23</v>
      </c>
      <c r="K23" s="16">
        <v>34.6000408943857</v>
      </c>
      <c r="L23" s="17">
        <v>0.74981648114880295</v>
      </c>
      <c r="M23" s="58">
        <v>22</v>
      </c>
      <c r="N23" s="16">
        <v>5.3018190030297898</v>
      </c>
      <c r="O23" s="17">
        <v>1.1029206555957E-4</v>
      </c>
      <c r="P23" s="59">
        <v>101</v>
      </c>
    </row>
    <row r="24" spans="1:16" x14ac:dyDescent="0.2">
      <c r="A24" s="15" t="s">
        <v>32</v>
      </c>
      <c r="B24" s="16">
        <v>1</v>
      </c>
      <c r="C24" s="57" t="s">
        <v>87</v>
      </c>
      <c r="D24" s="58">
        <v>2277</v>
      </c>
      <c r="E24" s="16">
        <v>1.4865533376256099</v>
      </c>
      <c r="F24" s="17">
        <v>6.3767884550536301E-7</v>
      </c>
      <c r="G24" s="58">
        <v>2302</v>
      </c>
      <c r="H24" s="16">
        <v>3.7353412093794698</v>
      </c>
      <c r="I24" s="17">
        <v>2.7529762669509202E-7</v>
      </c>
      <c r="J24" s="58">
        <v>144</v>
      </c>
      <c r="K24" s="16">
        <v>4.9858716576203204</v>
      </c>
      <c r="L24" s="17">
        <v>6.2855542992679096E-10</v>
      </c>
      <c r="M24" s="58">
        <v>184</v>
      </c>
      <c r="N24" s="16">
        <v>2.0651324246484299</v>
      </c>
      <c r="O24" s="17">
        <v>9.0431215815756105E-4</v>
      </c>
      <c r="P24" s="59">
        <v>263</v>
      </c>
    </row>
    <row r="25" spans="1:16" x14ac:dyDescent="0.2">
      <c r="A25" s="15" t="s">
        <v>33</v>
      </c>
      <c r="B25" s="16">
        <v>1</v>
      </c>
      <c r="C25" s="57" t="s">
        <v>87</v>
      </c>
      <c r="D25" s="58">
        <v>2187</v>
      </c>
      <c r="E25" s="16">
        <v>1.7133006560767801</v>
      </c>
      <c r="F25" s="17">
        <v>4.5756287647691397E-11</v>
      </c>
      <c r="G25" s="58">
        <v>2067</v>
      </c>
      <c r="H25" s="16">
        <v>5.7853574666613898</v>
      </c>
      <c r="I25" s="17">
        <v>1.3322676295501901E-14</v>
      </c>
      <c r="J25" s="58">
        <v>307</v>
      </c>
      <c r="K25" s="16">
        <v>5.1690542694627304</v>
      </c>
      <c r="L25" s="17">
        <v>6.4392935428259103E-15</v>
      </c>
      <c r="M25" s="58">
        <v>267</v>
      </c>
      <c r="N25" s="16">
        <v>2.09766171982417</v>
      </c>
      <c r="O25" s="17">
        <v>7.3400212908980599E-4</v>
      </c>
      <c r="P25" s="59">
        <v>300</v>
      </c>
    </row>
    <row r="26" spans="1:16" x14ac:dyDescent="0.2">
      <c r="A26" s="15" t="s">
        <v>34</v>
      </c>
      <c r="B26" s="16">
        <v>1</v>
      </c>
      <c r="C26" s="57" t="s">
        <v>87</v>
      </c>
      <c r="D26" s="58">
        <v>4653</v>
      </c>
      <c r="E26" s="16">
        <v>1.3938297476245201</v>
      </c>
      <c r="F26" s="17">
        <v>6.0120172772792899E-5</v>
      </c>
      <c r="G26" s="58">
        <v>4576</v>
      </c>
      <c r="H26" s="16" t="s">
        <v>30</v>
      </c>
      <c r="I26" s="19" t="s">
        <v>30</v>
      </c>
      <c r="J26" s="58">
        <v>3</v>
      </c>
      <c r="K26" s="16" t="s">
        <v>30</v>
      </c>
      <c r="L26" s="19" t="s">
        <v>30</v>
      </c>
      <c r="M26" s="58">
        <v>1</v>
      </c>
      <c r="N26" s="16">
        <v>1.98703187992659</v>
      </c>
      <c r="O26" s="17">
        <v>0.107306261197606</v>
      </c>
      <c r="P26" s="59">
        <v>133</v>
      </c>
    </row>
    <row r="27" spans="1:16" x14ac:dyDescent="0.2">
      <c r="A27" s="15" t="s">
        <v>35</v>
      </c>
      <c r="B27" s="16">
        <v>1</v>
      </c>
      <c r="C27" s="57" t="s">
        <v>87</v>
      </c>
      <c r="D27" s="58">
        <v>2495</v>
      </c>
      <c r="E27" s="16">
        <v>1.2450254380174199</v>
      </c>
      <c r="F27" s="17">
        <v>4.1299887633234897E-3</v>
      </c>
      <c r="G27" s="58">
        <v>2756</v>
      </c>
      <c r="H27" s="16" t="s">
        <v>30</v>
      </c>
      <c r="I27" s="19" t="s">
        <v>30</v>
      </c>
      <c r="J27" s="58">
        <v>28</v>
      </c>
      <c r="K27" s="16">
        <v>1.8361122937510399</v>
      </c>
      <c r="L27" s="17">
        <v>0.56979899937086997</v>
      </c>
      <c r="M27" s="58">
        <v>32</v>
      </c>
      <c r="N27" s="16">
        <v>1.8436397857144</v>
      </c>
      <c r="O27" s="17">
        <v>1.64167108596946E-3</v>
      </c>
      <c r="P27" s="59">
        <v>412</v>
      </c>
    </row>
    <row r="28" spans="1:16" x14ac:dyDescent="0.2">
      <c r="A28" s="15" t="s">
        <v>36</v>
      </c>
      <c r="B28" s="133" t="s">
        <v>76</v>
      </c>
      <c r="C28" s="57" t="s">
        <v>87</v>
      </c>
      <c r="D28" s="133" t="s">
        <v>76</v>
      </c>
      <c r="E28" s="133" t="s">
        <v>76</v>
      </c>
      <c r="F28" s="133" t="s">
        <v>76</v>
      </c>
      <c r="G28" s="133" t="s">
        <v>76</v>
      </c>
      <c r="H28" s="133" t="s">
        <v>76</v>
      </c>
      <c r="I28" s="133" t="s">
        <v>76</v>
      </c>
      <c r="J28" s="133" t="s">
        <v>76</v>
      </c>
      <c r="K28" s="133" t="s">
        <v>76</v>
      </c>
      <c r="L28" s="133" t="s">
        <v>76</v>
      </c>
      <c r="M28" s="133" t="s">
        <v>76</v>
      </c>
      <c r="N28" s="133" t="s">
        <v>76</v>
      </c>
      <c r="O28" s="133" t="s">
        <v>76</v>
      </c>
      <c r="P28" s="134" t="s">
        <v>76</v>
      </c>
    </row>
    <row r="29" spans="1:16" x14ac:dyDescent="0.2">
      <c r="A29" s="15" t="s">
        <v>37</v>
      </c>
      <c r="B29" s="16">
        <v>1</v>
      </c>
      <c r="C29" s="57" t="s">
        <v>87</v>
      </c>
      <c r="D29" s="58">
        <v>1846</v>
      </c>
      <c r="E29" s="16">
        <v>1.53934400771052</v>
      </c>
      <c r="F29" s="17">
        <v>1.9568685398541101E-5</v>
      </c>
      <c r="G29" s="58">
        <v>1780</v>
      </c>
      <c r="H29" s="16">
        <v>6.2361503527801201</v>
      </c>
      <c r="I29" s="17">
        <v>8.21565038222616E-15</v>
      </c>
      <c r="J29" s="58">
        <v>318</v>
      </c>
      <c r="K29" s="16">
        <v>6.50038340650827</v>
      </c>
      <c r="L29" s="17">
        <v>0</v>
      </c>
      <c r="M29" s="58">
        <v>332</v>
      </c>
      <c r="N29" s="16">
        <v>2.0465084689036401</v>
      </c>
      <c r="O29" s="17">
        <v>3.6365380088909698E-4</v>
      </c>
      <c r="P29" s="59">
        <v>193</v>
      </c>
    </row>
    <row r="30" spans="1:16" x14ac:dyDescent="0.2">
      <c r="A30" s="15" t="s">
        <v>38</v>
      </c>
      <c r="B30" s="16">
        <v>1</v>
      </c>
      <c r="C30" s="57" t="s">
        <v>87</v>
      </c>
      <c r="D30" s="58">
        <v>1903</v>
      </c>
      <c r="E30" s="16">
        <v>1.2689535419648199</v>
      </c>
      <c r="F30" s="17">
        <v>2.0976544143122899E-2</v>
      </c>
      <c r="G30" s="58">
        <v>2198</v>
      </c>
      <c r="H30" s="16">
        <v>3.8685860450926302</v>
      </c>
      <c r="I30" s="17">
        <v>3.8062751715584002E-5</v>
      </c>
      <c r="J30" s="58">
        <v>212</v>
      </c>
      <c r="K30" s="16">
        <v>2.9797862610492798</v>
      </c>
      <c r="L30" s="17">
        <v>3.03699865256135E-9</v>
      </c>
      <c r="M30" s="58">
        <v>254</v>
      </c>
      <c r="N30" s="16">
        <v>2.1753795027035698</v>
      </c>
      <c r="O30" s="17">
        <v>1.52389408125675E-5</v>
      </c>
      <c r="P30" s="59">
        <v>443</v>
      </c>
    </row>
    <row r="31" spans="1:16" x14ac:dyDescent="0.2">
      <c r="A31" s="15"/>
      <c r="B31"/>
      <c r="C31" s="60"/>
      <c r="D31" s="73"/>
      <c r="E31"/>
      <c r="F31" s="17"/>
      <c r="G31" s="73"/>
      <c r="H31"/>
      <c r="I31" s="17"/>
      <c r="J31" s="73"/>
      <c r="K31"/>
      <c r="L31" s="17"/>
      <c r="M31" s="73"/>
      <c r="N31"/>
      <c r="O31" s="17"/>
      <c r="P31" s="74"/>
    </row>
    <row r="32" spans="1:16" x14ac:dyDescent="0.2">
      <c r="A32" s="14" t="s">
        <v>39</v>
      </c>
      <c r="B32"/>
      <c r="C32" s="60"/>
      <c r="D32" s="73"/>
      <c r="E32"/>
      <c r="F32" s="17"/>
      <c r="G32" s="73"/>
      <c r="H32"/>
      <c r="I32" s="17"/>
      <c r="J32" s="73"/>
      <c r="K32"/>
      <c r="L32" s="17"/>
      <c r="M32" s="73"/>
      <c r="N32"/>
      <c r="O32" s="17"/>
      <c r="P32" s="74"/>
    </row>
    <row r="33" spans="1:16" x14ac:dyDescent="0.2">
      <c r="A33" s="15" t="s">
        <v>40</v>
      </c>
      <c r="B33" s="16">
        <v>1</v>
      </c>
      <c r="C33" s="57" t="s">
        <v>87</v>
      </c>
      <c r="D33" s="58">
        <v>2202</v>
      </c>
      <c r="E33" s="16">
        <v>1.5516356492616701</v>
      </c>
      <c r="F33" s="17">
        <v>1.4249769109131401E-6</v>
      </c>
      <c r="G33" s="58">
        <v>2214</v>
      </c>
      <c r="H33" s="16">
        <v>8.14166243834668</v>
      </c>
      <c r="I33" s="17">
        <v>9.3583295317500904E-6</v>
      </c>
      <c r="J33" s="58">
        <v>92</v>
      </c>
      <c r="K33" s="16">
        <v>4.0659973340039697</v>
      </c>
      <c r="L33" s="17">
        <v>9.4868942976056303E-5</v>
      </c>
      <c r="M33" s="58">
        <v>105</v>
      </c>
      <c r="N33" s="16">
        <v>1.6679473449447599</v>
      </c>
      <c r="O33" s="17">
        <v>3.9435484955441198E-4</v>
      </c>
      <c r="P33" s="59">
        <v>850</v>
      </c>
    </row>
    <row r="34" spans="1:16" x14ac:dyDescent="0.2">
      <c r="A34" s="15" t="s">
        <v>41</v>
      </c>
      <c r="B34" s="16">
        <v>1</v>
      </c>
      <c r="C34" s="57" t="s">
        <v>87</v>
      </c>
      <c r="D34" s="58">
        <v>1847</v>
      </c>
      <c r="E34" s="16">
        <v>1.5932737364371199</v>
      </c>
      <c r="F34" s="17">
        <v>6.2238597609010098E-8</v>
      </c>
      <c r="G34" s="58">
        <v>2476</v>
      </c>
      <c r="H34" s="16">
        <v>2.67290156110862</v>
      </c>
      <c r="I34" s="17">
        <v>1.39234874365624E-5</v>
      </c>
      <c r="J34" s="58">
        <v>162</v>
      </c>
      <c r="K34" s="16">
        <v>5.9251058866463104</v>
      </c>
      <c r="L34" s="17">
        <v>7.3957728830009697E-10</v>
      </c>
      <c r="M34" s="58">
        <v>215</v>
      </c>
      <c r="N34" s="16">
        <v>2.1806828682433799</v>
      </c>
      <c r="O34" s="17">
        <v>4.2971206838604599E-5</v>
      </c>
      <c r="P34" s="59">
        <v>431</v>
      </c>
    </row>
    <row r="35" spans="1:16" x14ac:dyDescent="0.2">
      <c r="A35" s="15" t="s">
        <v>42</v>
      </c>
      <c r="B35" s="16">
        <v>1</v>
      </c>
      <c r="C35" s="57" t="s">
        <v>87</v>
      </c>
      <c r="D35" s="58">
        <v>1414</v>
      </c>
      <c r="E35" s="16">
        <v>1.70139127042364</v>
      </c>
      <c r="F35" s="17">
        <v>3.2585232221382701E-6</v>
      </c>
      <c r="G35" s="58">
        <v>2021</v>
      </c>
      <c r="H35" s="16">
        <v>1.52002639016936</v>
      </c>
      <c r="I35" s="17">
        <v>0.42534488876877102</v>
      </c>
      <c r="J35" s="58">
        <v>38</v>
      </c>
      <c r="K35" s="16">
        <v>4.5489183547896896</v>
      </c>
      <c r="L35" s="17">
        <v>8.9969339851370101E-4</v>
      </c>
      <c r="M35" s="58">
        <v>64</v>
      </c>
      <c r="N35" s="16">
        <v>1.6122533766845499</v>
      </c>
      <c r="O35" s="17">
        <v>5.75249311638295E-2</v>
      </c>
      <c r="P35" s="59">
        <v>224</v>
      </c>
    </row>
    <row r="36" spans="1:16" x14ac:dyDescent="0.2">
      <c r="A36" s="15" t="s">
        <v>43</v>
      </c>
      <c r="B36" s="16">
        <v>1</v>
      </c>
      <c r="C36" s="57" t="s">
        <v>87</v>
      </c>
      <c r="D36" s="58">
        <v>3261</v>
      </c>
      <c r="E36" s="16">
        <v>1.59472498907187</v>
      </c>
      <c r="F36" s="17">
        <v>2.5271401637994001E-8</v>
      </c>
      <c r="G36" s="58">
        <v>4497</v>
      </c>
      <c r="H36" s="16">
        <v>2.6340334846584601</v>
      </c>
      <c r="I36" s="17">
        <v>1.4754406395090001E-5</v>
      </c>
      <c r="J36" s="58">
        <v>200</v>
      </c>
      <c r="K36" s="16">
        <v>5.8623804451716399</v>
      </c>
      <c r="L36" s="17">
        <v>5.4287441209055497E-10</v>
      </c>
      <c r="M36" s="58">
        <v>279</v>
      </c>
      <c r="N36" s="16">
        <v>2.1516397909621601</v>
      </c>
      <c r="O36" s="17">
        <v>3.8966047814614802E-5</v>
      </c>
      <c r="P36" s="59">
        <v>655</v>
      </c>
    </row>
    <row r="37" spans="1:16" x14ac:dyDescent="0.2">
      <c r="A37" s="20"/>
      <c r="B37"/>
      <c r="C37" s="60"/>
      <c r="D37" s="73"/>
      <c r="E37"/>
      <c r="F37" s="17"/>
      <c r="G37" s="73"/>
      <c r="H37"/>
      <c r="I37" s="17"/>
      <c r="J37" s="73"/>
      <c r="K37"/>
      <c r="L37" s="17"/>
      <c r="M37" s="73"/>
      <c r="N37"/>
      <c r="O37" s="17"/>
      <c r="P37" s="74"/>
    </row>
    <row r="38" spans="1:16" x14ac:dyDescent="0.2">
      <c r="A38" s="128" t="s">
        <v>44</v>
      </c>
      <c r="B38" s="64">
        <v>1</v>
      </c>
      <c r="C38" s="213" t="s">
        <v>87</v>
      </c>
      <c r="D38" s="218">
        <f>SUM(D11:D36)</f>
        <v>58886</v>
      </c>
      <c r="E38" s="64">
        <v>1.4414897832110101</v>
      </c>
      <c r="F38" s="125">
        <v>0</v>
      </c>
      <c r="G38" s="218">
        <f>SUM(G11:G36)</f>
        <v>65410</v>
      </c>
      <c r="H38" s="64">
        <v>3.2456176374032299</v>
      </c>
      <c r="I38" s="125">
        <v>0</v>
      </c>
      <c r="J38" s="218">
        <f>SUM(J11:J36)</f>
        <v>4914</v>
      </c>
      <c r="K38" s="64">
        <v>4.1477529615120101</v>
      </c>
      <c r="L38" s="125">
        <v>0</v>
      </c>
      <c r="M38" s="218">
        <f>SUM(M11:M36)</f>
        <v>5782</v>
      </c>
      <c r="N38" s="64">
        <v>1.76200788243284</v>
      </c>
      <c r="O38" s="125">
        <v>0</v>
      </c>
      <c r="P38" s="59">
        <f>SUM(P11:P36)</f>
        <v>12885</v>
      </c>
    </row>
    <row r="39" spans="1:16" x14ac:dyDescent="0.2">
      <c r="A39" s="31"/>
      <c r="B39" s="122"/>
      <c r="C39" s="214"/>
      <c r="D39" s="123"/>
      <c r="E39" s="122"/>
      <c r="F39" s="223"/>
      <c r="G39" s="123"/>
      <c r="H39" s="122"/>
      <c r="I39" s="223"/>
      <c r="J39" s="123"/>
      <c r="K39" s="122"/>
      <c r="L39" s="223"/>
      <c r="M39" s="123"/>
      <c r="N39" s="122"/>
      <c r="O39" s="223"/>
      <c r="P39" s="124"/>
    </row>
    <row r="40" spans="1:16" x14ac:dyDescent="0.2">
      <c r="A40" s="25" t="s">
        <v>45</v>
      </c>
      <c r="B40" s="7"/>
      <c r="C40" s="65"/>
      <c r="D40" s="76"/>
      <c r="E40" s="7"/>
      <c r="F40" s="125"/>
      <c r="G40" s="76"/>
      <c r="H40" s="7"/>
      <c r="I40" s="125"/>
      <c r="J40" s="76"/>
      <c r="K40" s="7"/>
      <c r="L40" s="125"/>
      <c r="M40" s="76"/>
      <c r="N40" s="7"/>
      <c r="O40" s="125"/>
      <c r="P40" s="74"/>
    </row>
    <row r="41" spans="1:16" ht="12.75" customHeight="1" x14ac:dyDescent="0.2">
      <c r="A41" s="15" t="s">
        <v>68</v>
      </c>
      <c r="B41" s="232" t="s">
        <v>76</v>
      </c>
      <c r="C41" s="213" t="s">
        <v>87</v>
      </c>
      <c r="D41" s="232" t="s">
        <v>76</v>
      </c>
      <c r="E41" s="232" t="s">
        <v>76</v>
      </c>
      <c r="F41" s="232" t="s">
        <v>76</v>
      </c>
      <c r="G41" s="232" t="s">
        <v>76</v>
      </c>
      <c r="H41" s="232" t="s">
        <v>76</v>
      </c>
      <c r="I41" s="232" t="s">
        <v>76</v>
      </c>
      <c r="J41" s="232" t="s">
        <v>76</v>
      </c>
      <c r="K41" s="232" t="s">
        <v>76</v>
      </c>
      <c r="L41" s="232" t="s">
        <v>76</v>
      </c>
      <c r="M41" s="232" t="s">
        <v>76</v>
      </c>
      <c r="N41" s="232" t="s">
        <v>76</v>
      </c>
      <c r="O41" s="232" t="s">
        <v>76</v>
      </c>
      <c r="P41" s="134" t="s">
        <v>76</v>
      </c>
    </row>
    <row r="42" spans="1:16" ht="12.75" customHeight="1" x14ac:dyDescent="0.2">
      <c r="A42" s="26" t="s">
        <v>316</v>
      </c>
      <c r="B42" s="117" t="s">
        <v>76</v>
      </c>
      <c r="C42" s="45" t="s">
        <v>87</v>
      </c>
      <c r="D42" s="75" t="s">
        <v>76</v>
      </c>
      <c r="E42" s="117" t="s">
        <v>76</v>
      </c>
      <c r="F42" s="126" t="s">
        <v>76</v>
      </c>
      <c r="G42" s="75" t="s">
        <v>76</v>
      </c>
      <c r="H42" s="117" t="s">
        <v>76</v>
      </c>
      <c r="I42" s="126" t="s">
        <v>76</v>
      </c>
      <c r="J42" s="75" t="s">
        <v>76</v>
      </c>
      <c r="K42" s="117" t="s">
        <v>76</v>
      </c>
      <c r="L42" s="126" t="s">
        <v>76</v>
      </c>
      <c r="M42" s="75" t="s">
        <v>76</v>
      </c>
      <c r="N42" s="117" t="s">
        <v>76</v>
      </c>
      <c r="O42" s="126" t="s">
        <v>76</v>
      </c>
      <c r="P42" s="66" t="s">
        <v>76</v>
      </c>
    </row>
    <row r="43" spans="1:16" ht="99.75" customHeight="1" x14ac:dyDescent="0.2">
      <c r="A43" s="252" t="s">
        <v>47</v>
      </c>
      <c r="B43" s="252"/>
      <c r="C43" s="252"/>
      <c r="D43" s="252"/>
      <c r="E43" s="252"/>
      <c r="F43" s="252"/>
      <c r="G43" s="252"/>
      <c r="H43" s="252"/>
      <c r="I43" s="252"/>
      <c r="J43" s="252"/>
      <c r="K43" s="252"/>
      <c r="L43" s="252"/>
      <c r="M43" s="252"/>
      <c r="N43" s="252"/>
      <c r="O43" s="252"/>
      <c r="P43" s="252"/>
    </row>
    <row r="44" spans="1:16" ht="66.75" customHeight="1" x14ac:dyDescent="0.2">
      <c r="A44" s="252" t="s">
        <v>317</v>
      </c>
      <c r="B44" s="252"/>
      <c r="C44" s="252"/>
      <c r="D44" s="252"/>
      <c r="E44" s="252"/>
      <c r="F44" s="252"/>
      <c r="G44" s="252"/>
      <c r="H44" s="252"/>
      <c r="I44" s="252"/>
      <c r="J44" s="252"/>
      <c r="K44" s="252"/>
      <c r="L44" s="252"/>
      <c r="M44" s="252"/>
      <c r="N44" s="252"/>
      <c r="O44" s="252"/>
      <c r="P44" s="252"/>
    </row>
    <row r="45" spans="1:16" x14ac:dyDescent="0.2">
      <c r="A45" s="281" t="s">
        <v>330</v>
      </c>
      <c r="B45" s="281"/>
      <c r="C45" s="281"/>
      <c r="D45" s="281"/>
      <c r="E45" s="281"/>
      <c r="F45" s="281"/>
      <c r="G45" s="281"/>
      <c r="H45" s="281"/>
      <c r="I45" s="281"/>
      <c r="J45" s="281"/>
      <c r="K45" s="281"/>
      <c r="L45" s="281"/>
      <c r="M45" s="281"/>
      <c r="N45" s="281"/>
      <c r="O45" s="281"/>
      <c r="P45" s="281"/>
    </row>
    <row r="46" spans="1:16" x14ac:dyDescent="0.2">
      <c r="A46" s="281"/>
      <c r="B46" s="281"/>
      <c r="C46" s="281"/>
      <c r="D46" s="281"/>
      <c r="E46" s="281"/>
      <c r="F46" s="281"/>
      <c r="G46" s="281"/>
      <c r="H46" s="281"/>
      <c r="I46" s="281"/>
      <c r="J46" s="281"/>
      <c r="K46" s="281"/>
      <c r="L46" s="281"/>
      <c r="M46" s="281"/>
      <c r="N46" s="281"/>
      <c r="O46" s="281"/>
      <c r="P46" s="281"/>
    </row>
    <row r="47" spans="1:16" ht="12.75" customHeight="1" x14ac:dyDescent="0.2">
      <c r="A47" s="281"/>
      <c r="B47" s="281"/>
      <c r="C47" s="281"/>
      <c r="D47" s="281"/>
      <c r="E47" s="281"/>
      <c r="F47" s="281"/>
      <c r="G47" s="281"/>
      <c r="H47" s="281"/>
      <c r="I47" s="281"/>
      <c r="J47" s="281"/>
      <c r="K47" s="281"/>
      <c r="L47" s="281"/>
      <c r="M47" s="281"/>
      <c r="N47" s="281"/>
      <c r="O47" s="281"/>
      <c r="P47" s="281"/>
    </row>
    <row r="48" spans="1:16" x14ac:dyDescent="0.2">
      <c r="A48" s="281"/>
      <c r="B48" s="281"/>
      <c r="C48" s="281"/>
      <c r="D48" s="281"/>
      <c r="E48" s="281"/>
      <c r="F48" s="281"/>
      <c r="G48" s="281"/>
      <c r="H48" s="281"/>
      <c r="I48" s="281"/>
      <c r="J48" s="281"/>
      <c r="K48" s="281"/>
      <c r="L48" s="281"/>
      <c r="M48" s="281"/>
      <c r="N48" s="281"/>
      <c r="O48" s="281"/>
      <c r="P48" s="281"/>
    </row>
    <row r="49" spans="1:16" x14ac:dyDescent="0.2">
      <c r="A49" s="28" t="s">
        <v>48</v>
      </c>
      <c r="B49"/>
      <c r="C49"/>
      <c r="D49"/>
      <c r="E49"/>
      <c r="F49"/>
      <c r="G49"/>
      <c r="H49"/>
      <c r="I49"/>
      <c r="J49"/>
      <c r="K49"/>
      <c r="L49"/>
      <c r="M49"/>
      <c r="N49"/>
      <c r="O49"/>
      <c r="P49"/>
    </row>
    <row r="50" spans="1:16" x14ac:dyDescent="0.2">
      <c r="A50"/>
      <c r="B50"/>
      <c r="C50"/>
      <c r="D50"/>
      <c r="E50"/>
      <c r="F50"/>
      <c r="G50"/>
      <c r="H50"/>
      <c r="I50"/>
      <c r="J50"/>
      <c r="K50"/>
      <c r="L50"/>
      <c r="M50"/>
      <c r="N50"/>
      <c r="O50"/>
      <c r="P50"/>
    </row>
    <row r="51" spans="1:16" x14ac:dyDescent="0.2">
      <c r="A51"/>
      <c r="B51"/>
      <c r="C51"/>
      <c r="D51"/>
      <c r="E51"/>
      <c r="F51"/>
      <c r="G51"/>
      <c r="H51"/>
      <c r="I51"/>
      <c r="J51"/>
      <c r="K51"/>
      <c r="L51"/>
      <c r="M51"/>
      <c r="N51"/>
      <c r="O51"/>
      <c r="P51"/>
    </row>
    <row r="52" spans="1:16" x14ac:dyDescent="0.2">
      <c r="A52"/>
      <c r="B52"/>
      <c r="C52"/>
      <c r="D52"/>
      <c r="E52"/>
      <c r="F52"/>
      <c r="G52"/>
      <c r="H52"/>
      <c r="I52"/>
      <c r="J52"/>
      <c r="K52"/>
      <c r="L52"/>
      <c r="M52"/>
      <c r="N52"/>
      <c r="O52"/>
      <c r="P52"/>
    </row>
    <row r="53" spans="1:16" x14ac:dyDescent="0.2">
      <c r="A53"/>
      <c r="B53"/>
      <c r="C53"/>
      <c r="D53"/>
      <c r="E53"/>
      <c r="F53"/>
      <c r="G53"/>
      <c r="H53"/>
      <c r="I53"/>
      <c r="J53"/>
      <c r="K53"/>
      <c r="L53"/>
      <c r="M53"/>
      <c r="N53"/>
      <c r="O53"/>
      <c r="P53"/>
    </row>
    <row r="54" spans="1:16" x14ac:dyDescent="0.2">
      <c r="A54"/>
      <c r="B54"/>
      <c r="C54"/>
      <c r="D54"/>
      <c r="E54"/>
      <c r="F54"/>
      <c r="G54"/>
      <c r="H54"/>
      <c r="I54"/>
      <c r="J54"/>
      <c r="K54"/>
      <c r="L54"/>
      <c r="M54"/>
      <c r="N54"/>
      <c r="O54"/>
      <c r="P54"/>
    </row>
  </sheetData>
  <mergeCells count="9">
    <mergeCell ref="A43:P43"/>
    <mergeCell ref="A45:P48"/>
    <mergeCell ref="A2:P4"/>
    <mergeCell ref="B7:D7"/>
    <mergeCell ref="E7:G7"/>
    <mergeCell ref="H7:J7"/>
    <mergeCell ref="K7:M7"/>
    <mergeCell ref="N7:P7"/>
    <mergeCell ref="A44:P44"/>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50"/>
  </sheetPr>
  <dimension ref="A1:P58"/>
  <sheetViews>
    <sheetView zoomScaleNormal="100" workbookViewId="0">
      <selection activeCell="B19" sqref="B19"/>
    </sheetView>
  </sheetViews>
  <sheetFormatPr defaultRowHeight="12.75" x14ac:dyDescent="0.2"/>
  <cols>
    <col min="1" max="1" width="16.7109375" style="1" customWidth="1"/>
    <col min="2" max="4" width="6.85546875" style="1" customWidth="1"/>
    <col min="5" max="5" width="7.42578125" style="1" customWidth="1"/>
    <col min="6" max="6" width="6.85546875" style="1" customWidth="1"/>
    <col min="7" max="7" width="5.28515625" style="1" customWidth="1"/>
    <col min="8" max="8" width="6.85546875" style="1" customWidth="1"/>
    <col min="9" max="9" width="5.28515625" style="1" customWidth="1"/>
    <col min="10" max="10" width="8" style="1" customWidth="1"/>
    <col min="11" max="11" width="6.5703125" style="1" customWidth="1"/>
    <col min="12" max="12" width="8" style="1" customWidth="1"/>
    <col min="13" max="16384" width="9.140625" style="1"/>
  </cols>
  <sheetData>
    <row r="1" spans="1:13" x14ac:dyDescent="0.2">
      <c r="A1" s="2" t="s">
        <v>261</v>
      </c>
      <c r="B1" s="2"/>
      <c r="C1" s="2"/>
      <c r="D1" s="2"/>
      <c r="E1" s="2"/>
      <c r="F1" s="2"/>
      <c r="G1" s="2"/>
      <c r="H1" s="2"/>
      <c r="I1" s="2"/>
      <c r="J1" s="2"/>
      <c r="K1" s="2"/>
      <c r="L1" s="2"/>
    </row>
    <row r="2" spans="1:13" ht="12.75" customHeight="1" x14ac:dyDescent="0.2">
      <c r="A2" s="249" t="s">
        <v>262</v>
      </c>
      <c r="B2" s="249"/>
      <c r="C2" s="249"/>
      <c r="D2" s="249"/>
      <c r="E2" s="249"/>
      <c r="F2" s="249"/>
      <c r="G2" s="249"/>
      <c r="H2" s="249"/>
      <c r="I2" s="249"/>
      <c r="J2" s="249"/>
      <c r="K2" s="249"/>
      <c r="L2" s="249"/>
      <c r="M2" s="3"/>
    </row>
    <row r="3" spans="1:13" x14ac:dyDescent="0.2">
      <c r="A3" s="249"/>
      <c r="B3" s="249"/>
      <c r="C3" s="249"/>
      <c r="D3" s="249"/>
      <c r="E3" s="249"/>
      <c r="F3" s="249"/>
      <c r="G3" s="249"/>
      <c r="H3" s="249"/>
      <c r="I3" s="249"/>
      <c r="J3" s="249"/>
      <c r="K3" s="249"/>
      <c r="L3" s="249"/>
      <c r="M3" s="3"/>
    </row>
    <row r="4" spans="1:13" ht="11.25" customHeight="1" x14ac:dyDescent="0.2">
      <c r="A4" s="249"/>
      <c r="B4" s="249"/>
      <c r="C4" s="249"/>
      <c r="D4" s="249"/>
      <c r="E4" s="249"/>
      <c r="F4" s="249"/>
      <c r="G4" s="249"/>
      <c r="H4" s="249"/>
      <c r="I4" s="249"/>
      <c r="J4" s="249"/>
      <c r="K4" s="249"/>
      <c r="L4" s="249"/>
      <c r="M4" s="3"/>
    </row>
    <row r="5" spans="1:13" x14ac:dyDescent="0.2">
      <c r="A5" s="30"/>
      <c r="B5" s="30"/>
      <c r="C5" s="30"/>
      <c r="D5" s="30"/>
      <c r="E5" s="30"/>
      <c r="F5" s="30"/>
      <c r="G5" s="30"/>
      <c r="H5" s="30"/>
      <c r="I5" s="30"/>
      <c r="J5" s="30"/>
      <c r="K5" s="30"/>
      <c r="L5" s="30"/>
      <c r="M5" s="30"/>
    </row>
    <row r="6" spans="1:13" ht="15" x14ac:dyDescent="0.25">
      <c r="C6" s="5"/>
      <c r="D6" s="51"/>
      <c r="E6" s="51"/>
      <c r="F6" s="51"/>
      <c r="G6" s="51"/>
      <c r="H6" s="51"/>
      <c r="I6" s="51"/>
      <c r="J6" s="51"/>
      <c r="K6" s="51"/>
      <c r="L6" s="51"/>
    </row>
    <row r="7" spans="1:13" ht="15" x14ac:dyDescent="0.25">
      <c r="A7" s="5"/>
      <c r="B7" s="5"/>
      <c r="C7" s="5"/>
      <c r="D7" s="51"/>
      <c r="E7" s="51"/>
      <c r="F7" s="51"/>
      <c r="G7" s="51"/>
      <c r="H7" s="51"/>
      <c r="I7" s="51"/>
      <c r="J7" s="51"/>
      <c r="K7" s="51"/>
      <c r="L7" s="51"/>
    </row>
    <row r="8" spans="1:13" ht="45.75" customHeight="1" x14ac:dyDescent="0.2">
      <c r="A8"/>
      <c r="B8" s="250" t="s">
        <v>263</v>
      </c>
      <c r="C8" s="251"/>
      <c r="D8" s="250" t="s">
        <v>264</v>
      </c>
      <c r="E8" s="251"/>
      <c r="F8" s="250" t="s">
        <v>265</v>
      </c>
      <c r="G8" s="251"/>
      <c r="H8" s="250" t="s">
        <v>266</v>
      </c>
      <c r="I8" s="251"/>
      <c r="J8" s="250" t="s">
        <v>13</v>
      </c>
      <c r="K8" s="262"/>
      <c r="L8" s="251"/>
    </row>
    <row r="9" spans="1:13" s="11" customFormat="1" ht="20.25" customHeight="1" x14ac:dyDescent="0.2">
      <c r="A9" s="8"/>
      <c r="B9" s="9" t="s">
        <v>131</v>
      </c>
      <c r="C9" s="10" t="s">
        <v>67</v>
      </c>
      <c r="D9" s="9" t="s">
        <v>131</v>
      </c>
      <c r="E9" s="10" t="s">
        <v>67</v>
      </c>
      <c r="F9" s="9" t="s">
        <v>131</v>
      </c>
      <c r="G9" s="10" t="s">
        <v>67</v>
      </c>
      <c r="H9" s="9" t="s">
        <v>131</v>
      </c>
      <c r="I9" s="10" t="s">
        <v>67</v>
      </c>
      <c r="J9" s="140" t="s">
        <v>132</v>
      </c>
      <c r="K9" s="56" t="s">
        <v>67</v>
      </c>
      <c r="L9" s="10" t="s">
        <v>15</v>
      </c>
    </row>
    <row r="10" spans="1:13" x14ac:dyDescent="0.2">
      <c r="A10" s="12" t="s">
        <v>16</v>
      </c>
      <c r="B10" s="36"/>
      <c r="C10" s="36"/>
      <c r="D10" s="36"/>
      <c r="E10" s="36"/>
      <c r="F10" s="36"/>
      <c r="G10" s="36"/>
      <c r="H10" s="36"/>
      <c r="I10" s="36"/>
      <c r="J10" s="70"/>
      <c r="K10" s="70"/>
      <c r="L10" s="192"/>
    </row>
    <row r="11" spans="1:13" x14ac:dyDescent="0.2">
      <c r="A11" s="14" t="s">
        <v>17</v>
      </c>
      <c r="B11"/>
      <c r="C11"/>
      <c r="D11"/>
      <c r="E11"/>
      <c r="F11"/>
      <c r="G11"/>
      <c r="H11"/>
      <c r="I11"/>
      <c r="L11" s="142"/>
    </row>
    <row r="12" spans="1:13" x14ac:dyDescent="0.2">
      <c r="A12" s="15" t="s">
        <v>18</v>
      </c>
      <c r="B12" s="16">
        <v>302.33061776770398</v>
      </c>
      <c r="C12" s="42">
        <v>1.1270183788540999</v>
      </c>
      <c r="D12" s="16">
        <v>280.25441748095398</v>
      </c>
      <c r="E12" s="42">
        <v>1.58565727671265</v>
      </c>
      <c r="F12" s="16">
        <v>263.47368925197401</v>
      </c>
      <c r="G12" s="42">
        <v>2.0981428703834499</v>
      </c>
      <c r="H12" s="16">
        <v>261.94093620438099</v>
      </c>
      <c r="I12" s="42">
        <v>3.0133820649790302</v>
      </c>
      <c r="J12" s="54">
        <f t="shared" ref="J12:J31" si="0">B12-H12</f>
        <v>40.389681563322995</v>
      </c>
      <c r="K12" s="57">
        <v>3.3901149912573598</v>
      </c>
      <c r="L12" s="186">
        <v>1.0017686768682387E-32</v>
      </c>
    </row>
    <row r="13" spans="1:13" ht="12.75" customHeight="1" x14ac:dyDescent="0.2">
      <c r="A13" s="15" t="s">
        <v>19</v>
      </c>
      <c r="B13" s="16">
        <v>290.06020891122</v>
      </c>
      <c r="C13" s="42">
        <v>0.96766497605250701</v>
      </c>
      <c r="D13" s="16">
        <v>268.08263747240198</v>
      </c>
      <c r="E13" s="42">
        <v>1.21802370368099</v>
      </c>
      <c r="F13" s="16">
        <v>255.63636507008201</v>
      </c>
      <c r="G13" s="42">
        <v>1.4526072512835499</v>
      </c>
      <c r="H13" s="16">
        <v>236.42837661757801</v>
      </c>
      <c r="I13" s="42">
        <v>2.7856306319719999</v>
      </c>
      <c r="J13" s="54">
        <f t="shared" si="0"/>
        <v>53.631832293641992</v>
      </c>
      <c r="K13" s="57">
        <v>2.82985165289384</v>
      </c>
      <c r="L13" s="186">
        <v>4.283859351015107E-80</v>
      </c>
    </row>
    <row r="14" spans="1:13" x14ac:dyDescent="0.2">
      <c r="A14" s="15" t="s">
        <v>20</v>
      </c>
      <c r="B14" s="16">
        <v>292.29651057351998</v>
      </c>
      <c r="C14" s="42">
        <v>0.80453240115358005</v>
      </c>
      <c r="D14" s="16">
        <v>265.95538188204398</v>
      </c>
      <c r="E14" s="42">
        <v>1.0008098343074701</v>
      </c>
      <c r="F14" s="16">
        <v>256.46137717760001</v>
      </c>
      <c r="G14" s="42">
        <v>1.7755104518375999</v>
      </c>
      <c r="H14" s="16">
        <v>251.04659308951099</v>
      </c>
      <c r="I14" s="42">
        <v>2.1683742894752598</v>
      </c>
      <c r="J14" s="54">
        <f t="shared" si="0"/>
        <v>41.249917484008989</v>
      </c>
      <c r="K14" s="57">
        <v>2.2077697211937699</v>
      </c>
      <c r="L14" s="186">
        <v>6.6996676845995613E-78</v>
      </c>
    </row>
    <row r="15" spans="1:13" x14ac:dyDescent="0.2">
      <c r="A15" s="15" t="s">
        <v>21</v>
      </c>
      <c r="B15" s="16">
        <v>290.89143711370798</v>
      </c>
      <c r="C15" s="42">
        <v>1.9055904028180899</v>
      </c>
      <c r="D15" s="16">
        <v>277.65599511746399</v>
      </c>
      <c r="E15" s="42">
        <v>1.79820343739023</v>
      </c>
      <c r="F15" s="16">
        <v>262.95009247460001</v>
      </c>
      <c r="G15" s="42">
        <v>1.8219670296316</v>
      </c>
      <c r="H15" s="16">
        <v>253.72804533457801</v>
      </c>
      <c r="I15" s="42">
        <v>3.7442365114936198</v>
      </c>
      <c r="J15" s="54">
        <f t="shared" si="0"/>
        <v>37.163391779129967</v>
      </c>
      <c r="K15" s="57">
        <v>4.2496902269820698</v>
      </c>
      <c r="L15" s="186">
        <v>2.231669187455844E-18</v>
      </c>
    </row>
    <row r="16" spans="1:13" x14ac:dyDescent="0.2">
      <c r="A16" s="15" t="s">
        <v>22</v>
      </c>
      <c r="B16" s="16">
        <v>290.56991406496797</v>
      </c>
      <c r="C16" s="42">
        <v>0.91306015758935999</v>
      </c>
      <c r="D16" s="16">
        <v>271.30215707976998</v>
      </c>
      <c r="E16" s="42">
        <v>1.15235711525345</v>
      </c>
      <c r="F16" s="16">
        <v>253.356185830041</v>
      </c>
      <c r="G16" s="42">
        <v>1.6381946325318399</v>
      </c>
      <c r="H16" s="16">
        <v>251.861655343226</v>
      </c>
      <c r="I16" s="42">
        <v>2.2667122857075599</v>
      </c>
      <c r="J16" s="54">
        <f t="shared" si="0"/>
        <v>38.70825872174197</v>
      </c>
      <c r="K16" s="57">
        <v>2.3600787907710399</v>
      </c>
      <c r="L16" s="186">
        <v>1.890618909340562E-60</v>
      </c>
    </row>
    <row r="17" spans="1:12" x14ac:dyDescent="0.2">
      <c r="A17" s="15" t="s">
        <v>23</v>
      </c>
      <c r="B17" s="16">
        <v>292.700426334734</v>
      </c>
      <c r="C17" s="42">
        <v>1.00351965083162</v>
      </c>
      <c r="D17" s="16">
        <v>276.19563261252398</v>
      </c>
      <c r="E17" s="42">
        <v>1.27430018097905</v>
      </c>
      <c r="F17" s="16">
        <v>261.78916813879698</v>
      </c>
      <c r="G17" s="42">
        <v>1.3421535008326599</v>
      </c>
      <c r="H17" s="16">
        <v>262.79190379624998</v>
      </c>
      <c r="I17" s="42">
        <v>1.9395396964837599</v>
      </c>
      <c r="J17" s="54">
        <f t="shared" si="0"/>
        <v>29.908522538484021</v>
      </c>
      <c r="K17" s="57">
        <v>1.99136462037216</v>
      </c>
      <c r="L17" s="186">
        <v>5.6361140235605651E-51</v>
      </c>
    </row>
    <row r="18" spans="1:12" x14ac:dyDescent="0.2">
      <c r="A18" s="15" t="s">
        <v>24</v>
      </c>
      <c r="B18" s="16">
        <v>309.26876406544301</v>
      </c>
      <c r="C18" s="42">
        <v>1.1002287083003801</v>
      </c>
      <c r="D18" s="16">
        <v>289.692648413276</v>
      </c>
      <c r="E18" s="42">
        <v>1.1869969311847599</v>
      </c>
      <c r="F18" s="16">
        <v>273.15228499749298</v>
      </c>
      <c r="G18" s="42">
        <v>1.76579097243395</v>
      </c>
      <c r="H18" s="16">
        <v>272.59464339385499</v>
      </c>
      <c r="I18" s="42">
        <v>2.8055635863605799</v>
      </c>
      <c r="J18" s="54">
        <f t="shared" si="0"/>
        <v>36.674120671588014</v>
      </c>
      <c r="K18" s="57">
        <v>2.7773879241156099</v>
      </c>
      <c r="L18" s="186">
        <v>8.2938395062465218E-40</v>
      </c>
    </row>
    <row r="19" spans="1:12" x14ac:dyDescent="0.2">
      <c r="A19" s="15" t="s">
        <v>25</v>
      </c>
      <c r="B19" s="16">
        <v>283.399393275649</v>
      </c>
      <c r="C19" s="42">
        <v>0.83475291829444498</v>
      </c>
      <c r="D19" s="16">
        <v>264.56055983757</v>
      </c>
      <c r="E19" s="42">
        <v>1.1093117747488801</v>
      </c>
      <c r="F19" s="16">
        <v>245.42604239961301</v>
      </c>
      <c r="G19" s="42">
        <v>1.1995140992809601</v>
      </c>
      <c r="H19" s="16">
        <v>233.80698852782101</v>
      </c>
      <c r="I19" s="42">
        <v>1.72422933206355</v>
      </c>
      <c r="J19" s="54">
        <f t="shared" si="0"/>
        <v>49.592404747827999</v>
      </c>
      <c r="K19" s="57">
        <v>1.7939937901877401</v>
      </c>
      <c r="L19" s="186">
        <v>3.3585045627291532E-168</v>
      </c>
    </row>
    <row r="20" spans="1:12" x14ac:dyDescent="0.2">
      <c r="A20" s="15" t="s">
        <v>26</v>
      </c>
      <c r="B20" s="16">
        <v>293.70592182060801</v>
      </c>
      <c r="C20" s="42">
        <v>1.25033138528136</v>
      </c>
      <c r="D20" s="16">
        <v>267.67764020855799</v>
      </c>
      <c r="E20" s="42">
        <v>1.3611859853545101</v>
      </c>
      <c r="F20" s="16">
        <v>254.62703280056101</v>
      </c>
      <c r="G20" s="42">
        <v>1.9303637854102</v>
      </c>
      <c r="H20" s="16">
        <v>245.25080519497001</v>
      </c>
      <c r="I20" s="42">
        <v>2.6567097011596501</v>
      </c>
      <c r="J20" s="54">
        <f t="shared" si="0"/>
        <v>48.455116625637999</v>
      </c>
      <c r="K20" s="57">
        <v>2.8581872855019101</v>
      </c>
      <c r="L20" s="186">
        <v>1.8272761107208162E-64</v>
      </c>
    </row>
    <row r="21" spans="1:12" x14ac:dyDescent="0.2">
      <c r="A21" s="15" t="s">
        <v>27</v>
      </c>
      <c r="B21" s="16">
        <v>287.81092019291799</v>
      </c>
      <c r="C21" s="42">
        <v>1.1672695730275</v>
      </c>
      <c r="D21" s="16">
        <v>267.66000661961903</v>
      </c>
      <c r="E21" s="42">
        <v>1.3819323300286399</v>
      </c>
      <c r="F21" s="16">
        <v>257.98042279466603</v>
      </c>
      <c r="G21" s="42">
        <v>1.8956503327399099</v>
      </c>
      <c r="H21" s="16">
        <v>251.510277710151</v>
      </c>
      <c r="I21" s="42">
        <v>2.9259578635390699</v>
      </c>
      <c r="J21" s="54">
        <f t="shared" si="0"/>
        <v>36.300642482766989</v>
      </c>
      <c r="K21" s="57">
        <v>3.0651307612535499</v>
      </c>
      <c r="L21" s="186">
        <v>2.3451564771437232E-32</v>
      </c>
    </row>
    <row r="22" spans="1:12" x14ac:dyDescent="0.2">
      <c r="A22" s="15" t="s">
        <v>28</v>
      </c>
      <c r="B22" s="16">
        <v>273.60805486040601</v>
      </c>
      <c r="C22" s="42">
        <v>1.4593488399097601</v>
      </c>
      <c r="D22" s="16">
        <v>254.798462330039</v>
      </c>
      <c r="E22" s="42">
        <v>1.9539255726134299</v>
      </c>
      <c r="F22" s="16">
        <v>235.894629512514</v>
      </c>
      <c r="G22" s="42">
        <v>2.4710803396170302</v>
      </c>
      <c r="H22" s="16">
        <v>229.60733707432999</v>
      </c>
      <c r="I22" s="42">
        <v>2.92751184717268</v>
      </c>
      <c r="J22" s="54">
        <f t="shared" si="0"/>
        <v>44.000717786076024</v>
      </c>
      <c r="K22" s="57">
        <v>3.2064141215793698</v>
      </c>
      <c r="L22" s="186">
        <v>7.4270420181511246E-43</v>
      </c>
    </row>
    <row r="23" spans="1:12" x14ac:dyDescent="0.2">
      <c r="A23" s="15" t="s">
        <v>29</v>
      </c>
      <c r="B23" s="16">
        <v>310.62259955101098</v>
      </c>
      <c r="C23" s="42">
        <v>1.0831115747542699</v>
      </c>
      <c r="D23" s="16">
        <v>296.70661426208</v>
      </c>
      <c r="E23" s="42">
        <v>1.0969067088675599</v>
      </c>
      <c r="F23" s="16">
        <v>285.60796220475902</v>
      </c>
      <c r="G23" s="42">
        <v>1.5992111169171801</v>
      </c>
      <c r="H23" s="16">
        <v>280.424736570888</v>
      </c>
      <c r="I23" s="42">
        <v>2.61591810084454</v>
      </c>
      <c r="J23" s="54">
        <f t="shared" si="0"/>
        <v>30.197862980122977</v>
      </c>
      <c r="K23" s="57">
        <v>2.8540130958380798</v>
      </c>
      <c r="L23" s="186">
        <v>3.6568887587803009E-26</v>
      </c>
    </row>
    <row r="24" spans="1:12" x14ac:dyDescent="0.2">
      <c r="A24" s="15" t="s">
        <v>31</v>
      </c>
      <c r="B24" s="16">
        <v>290.134013071646</v>
      </c>
      <c r="C24" s="42">
        <v>1.24660000397527</v>
      </c>
      <c r="D24" s="16">
        <v>275.57115200684802</v>
      </c>
      <c r="E24" s="42">
        <v>1.15737669897984</v>
      </c>
      <c r="F24" s="16">
        <v>258.35366697323798</v>
      </c>
      <c r="G24" s="42">
        <v>1.6811241024144401</v>
      </c>
      <c r="H24" s="16">
        <v>247.01272275239299</v>
      </c>
      <c r="I24" s="42">
        <v>1.9708878039050099</v>
      </c>
      <c r="J24" s="54">
        <f t="shared" si="0"/>
        <v>43.121290319253006</v>
      </c>
      <c r="K24" s="57">
        <v>2.2393790641631299</v>
      </c>
      <c r="L24" s="186">
        <v>1.2625736494588945E-82</v>
      </c>
    </row>
    <row r="25" spans="1:12" x14ac:dyDescent="0.2">
      <c r="A25" s="15" t="s">
        <v>32</v>
      </c>
      <c r="B25" s="16">
        <v>302.70645565647101</v>
      </c>
      <c r="C25" s="42">
        <v>0.97451008933454397</v>
      </c>
      <c r="D25" s="16">
        <v>283.08240163662799</v>
      </c>
      <c r="E25" s="42">
        <v>1.4106583430783</v>
      </c>
      <c r="F25" s="16">
        <v>264.00500131507198</v>
      </c>
      <c r="G25" s="42">
        <v>2.2113401118651699</v>
      </c>
      <c r="H25" s="16">
        <v>257.17309570903399</v>
      </c>
      <c r="I25" s="42">
        <v>3.1797993106537699</v>
      </c>
      <c r="J25" s="54">
        <f t="shared" si="0"/>
        <v>45.53335994743702</v>
      </c>
      <c r="K25" s="57">
        <v>3.2890981765028999</v>
      </c>
      <c r="L25" s="186">
        <v>1.3904970626113094E-43</v>
      </c>
    </row>
    <row r="26" spans="1:12" x14ac:dyDescent="0.2">
      <c r="A26" s="15" t="s">
        <v>33</v>
      </c>
      <c r="B26" s="16">
        <v>300.23517929084699</v>
      </c>
      <c r="C26" s="42">
        <v>0.87667086044557596</v>
      </c>
      <c r="D26" s="16">
        <v>270.88855795452002</v>
      </c>
      <c r="E26" s="42">
        <v>1.2794376915789301</v>
      </c>
      <c r="F26" s="16">
        <v>264.48122330333001</v>
      </c>
      <c r="G26" s="42">
        <v>1.7237831180007499</v>
      </c>
      <c r="H26" s="16">
        <v>244.616394037866</v>
      </c>
      <c r="I26" s="42">
        <v>3.9860006189406301</v>
      </c>
      <c r="J26" s="54">
        <f t="shared" si="0"/>
        <v>55.618785252980985</v>
      </c>
      <c r="K26" s="57">
        <v>4.0869343600660804</v>
      </c>
      <c r="L26" s="186">
        <v>3.5636242147060182E-42</v>
      </c>
    </row>
    <row r="27" spans="1:12" x14ac:dyDescent="0.2">
      <c r="A27" s="15" t="s">
        <v>34</v>
      </c>
      <c r="B27" s="16">
        <v>292.50628198794999</v>
      </c>
      <c r="C27" s="42">
        <v>1.27328076724713</v>
      </c>
      <c r="D27" s="16">
        <v>269.66405287328001</v>
      </c>
      <c r="E27" s="42">
        <v>1.47705111570575</v>
      </c>
      <c r="F27" s="16">
        <v>250.09255270543599</v>
      </c>
      <c r="G27" s="42">
        <v>1.6617083427419601</v>
      </c>
      <c r="H27" s="16">
        <v>254.45319085420601</v>
      </c>
      <c r="I27" s="42">
        <v>2.4454734203981401</v>
      </c>
      <c r="J27" s="54">
        <f t="shared" si="0"/>
        <v>38.053091133743976</v>
      </c>
      <c r="K27" s="57">
        <v>2.9119367631851101</v>
      </c>
      <c r="L27" s="186">
        <v>5.0216852886773946E-39</v>
      </c>
    </row>
    <row r="28" spans="1:12" x14ac:dyDescent="0.2">
      <c r="A28" s="15" t="s">
        <v>35</v>
      </c>
      <c r="B28" s="16">
        <v>288.126239122318</v>
      </c>
      <c r="C28" s="42">
        <v>1.0067395423405301</v>
      </c>
      <c r="D28" s="16">
        <v>278.01070186746801</v>
      </c>
      <c r="E28" s="42">
        <v>1.45084920927009</v>
      </c>
      <c r="F28" s="16">
        <v>269.14892152280402</v>
      </c>
      <c r="G28" s="42">
        <v>1.3751653624688001</v>
      </c>
      <c r="H28" s="16">
        <v>258.52878094815702</v>
      </c>
      <c r="I28" s="42">
        <v>2.67717953776175</v>
      </c>
      <c r="J28" s="54">
        <f t="shared" si="0"/>
        <v>29.597458174160977</v>
      </c>
      <c r="K28" s="57">
        <v>2.7241616657374599</v>
      </c>
      <c r="L28" s="186">
        <v>1.6990305110671034E-27</v>
      </c>
    </row>
    <row r="29" spans="1:12" x14ac:dyDescent="0.2">
      <c r="A29" s="15" t="s">
        <v>36</v>
      </c>
      <c r="B29" s="16">
        <v>279.44774294040599</v>
      </c>
      <c r="C29" s="42">
        <v>1.43961533417469</v>
      </c>
      <c r="D29" s="16">
        <v>254.199570277286</v>
      </c>
      <c r="E29" s="42">
        <v>1.18292861372625</v>
      </c>
      <c r="F29" s="16">
        <v>237.522804132875</v>
      </c>
      <c r="G29" s="42">
        <v>1.96871030773379</v>
      </c>
      <c r="H29" s="16">
        <v>230.58904448925199</v>
      </c>
      <c r="I29" s="42">
        <v>2.1648447136904498</v>
      </c>
      <c r="J29" s="54">
        <f t="shared" si="0"/>
        <v>48.858698451153998</v>
      </c>
      <c r="K29" s="57">
        <v>2.5623644962469401</v>
      </c>
      <c r="L29" s="186">
        <v>4.6861856665708378E-81</v>
      </c>
    </row>
    <row r="30" spans="1:12" x14ac:dyDescent="0.2">
      <c r="A30" s="15" t="s">
        <v>37</v>
      </c>
      <c r="B30" s="16">
        <v>302.12964168124802</v>
      </c>
      <c r="C30" s="42">
        <v>1.1262706871049899</v>
      </c>
      <c r="D30" s="16">
        <v>276.50551106602398</v>
      </c>
      <c r="E30" s="42">
        <v>1.2814822802194199</v>
      </c>
      <c r="F30" s="16">
        <v>267.16475501249897</v>
      </c>
      <c r="G30" s="42">
        <v>1.8127269001733299</v>
      </c>
      <c r="H30" s="16">
        <v>248.71965960693899</v>
      </c>
      <c r="I30" s="42">
        <v>4.2321168285547204</v>
      </c>
      <c r="J30" s="54">
        <f t="shared" si="0"/>
        <v>53.409982074309028</v>
      </c>
      <c r="K30" s="57">
        <v>4.47775738101224</v>
      </c>
      <c r="L30" s="186">
        <v>8.4871598380823422E-33</v>
      </c>
    </row>
    <row r="31" spans="1:12" x14ac:dyDescent="0.2">
      <c r="A31" s="15" t="s">
        <v>38</v>
      </c>
      <c r="B31" s="16">
        <v>292.09856502758902</v>
      </c>
      <c r="C31" s="42">
        <v>1.26256369309241</v>
      </c>
      <c r="D31" s="16">
        <v>265.82096182089498</v>
      </c>
      <c r="E31" s="42">
        <v>1.7006347334856999</v>
      </c>
      <c r="F31" s="16">
        <v>252.212956521325</v>
      </c>
      <c r="G31" s="42">
        <v>2.18182565969812</v>
      </c>
      <c r="H31" s="16">
        <v>239.431999746934</v>
      </c>
      <c r="I31" s="42">
        <v>3.4642254355386202</v>
      </c>
      <c r="J31" s="54">
        <f t="shared" si="0"/>
        <v>52.666565280655021</v>
      </c>
      <c r="K31" s="57">
        <v>3.5318159964694198</v>
      </c>
      <c r="L31" s="186">
        <v>2.7526610564620716E-50</v>
      </c>
    </row>
    <row r="32" spans="1:12" x14ac:dyDescent="0.2">
      <c r="A32" s="15"/>
      <c r="B32"/>
      <c r="C32"/>
      <c r="D32"/>
      <c r="E32"/>
      <c r="F32"/>
      <c r="G32"/>
      <c r="H32"/>
      <c r="I32"/>
      <c r="K32" s="60"/>
      <c r="L32" s="187"/>
    </row>
    <row r="33" spans="1:16" x14ac:dyDescent="0.2">
      <c r="A33" s="14" t="s">
        <v>39</v>
      </c>
      <c r="B33"/>
      <c r="C33"/>
      <c r="D33"/>
      <c r="E33"/>
      <c r="F33"/>
      <c r="G33"/>
      <c r="H33"/>
      <c r="I33"/>
      <c r="K33" s="60"/>
      <c r="L33" s="187"/>
    </row>
    <row r="34" spans="1:16" x14ac:dyDescent="0.2">
      <c r="A34" s="15" t="s">
        <v>40</v>
      </c>
      <c r="B34" s="16">
        <v>296.68245405600697</v>
      </c>
      <c r="C34" s="42">
        <v>1.0858919374238101</v>
      </c>
      <c r="D34" s="16">
        <v>274.32497994898</v>
      </c>
      <c r="E34" s="42">
        <v>1.6696658877499899</v>
      </c>
      <c r="F34" s="16">
        <v>258.71433799001898</v>
      </c>
      <c r="G34" s="42">
        <v>1.8667926655329701</v>
      </c>
      <c r="H34" s="16">
        <v>242.36838547412901</v>
      </c>
      <c r="I34" s="42">
        <v>3.0342032935518</v>
      </c>
      <c r="J34" s="54">
        <f>B34-H34</f>
        <v>54.314068581877962</v>
      </c>
      <c r="K34" s="57">
        <v>3.1609215213330599</v>
      </c>
      <c r="L34" s="186">
        <v>3.599930210894897E-66</v>
      </c>
    </row>
    <row r="35" spans="1:16" x14ac:dyDescent="0.2">
      <c r="A35" s="15" t="s">
        <v>41</v>
      </c>
      <c r="B35" s="16">
        <v>297.02797289702397</v>
      </c>
      <c r="C35" s="42">
        <v>1.54759283083751</v>
      </c>
      <c r="D35" s="16">
        <v>270.87014492480699</v>
      </c>
      <c r="E35" s="42">
        <v>1.6487061745045499</v>
      </c>
      <c r="F35" s="16">
        <v>261.46623970495</v>
      </c>
      <c r="G35" s="42">
        <v>1.8905717074460899</v>
      </c>
      <c r="H35" s="16">
        <v>245.53234632705701</v>
      </c>
      <c r="I35" s="42">
        <v>2.7974401277409799</v>
      </c>
      <c r="J35" s="54">
        <f>B35-H35</f>
        <v>51.495626569966959</v>
      </c>
      <c r="K35" s="57">
        <v>3.2297958489305998</v>
      </c>
      <c r="L35" s="186">
        <v>3.1432367118120925E-57</v>
      </c>
    </row>
    <row r="36" spans="1:16" x14ac:dyDescent="0.2">
      <c r="A36" s="15" t="s">
        <v>42</v>
      </c>
      <c r="B36" s="16">
        <v>295.89848286632298</v>
      </c>
      <c r="C36" s="42">
        <v>2.3533129998760498</v>
      </c>
      <c r="D36" s="16">
        <v>271.19039414124802</v>
      </c>
      <c r="E36" s="42">
        <v>2.2964601138977301</v>
      </c>
      <c r="F36" s="16">
        <v>254.12053546563601</v>
      </c>
      <c r="G36" s="42">
        <v>3.5662784307152502</v>
      </c>
      <c r="H36" s="16">
        <v>251.363899468298</v>
      </c>
      <c r="I36" s="42">
        <v>3.97624361790003</v>
      </c>
      <c r="J36" s="54">
        <f>B36-H36</f>
        <v>44.534583398024978</v>
      </c>
      <c r="K36" s="57">
        <v>4.1913860038735002</v>
      </c>
      <c r="L36" s="186">
        <v>2.2899481174653966E-26</v>
      </c>
    </row>
    <row r="37" spans="1:16" x14ac:dyDescent="0.2">
      <c r="A37" s="15" t="s">
        <v>43</v>
      </c>
      <c r="B37" s="16">
        <v>296.99803817640202</v>
      </c>
      <c r="C37" s="42">
        <v>1.5022732287368099</v>
      </c>
      <c r="D37" s="16">
        <v>270.88011992063099</v>
      </c>
      <c r="E37" s="42">
        <v>1.6100856866214801</v>
      </c>
      <c r="F37" s="16">
        <v>261.21753093874099</v>
      </c>
      <c r="G37" s="42">
        <v>1.8416044557990601</v>
      </c>
      <c r="H37" s="16">
        <v>245.67110966707401</v>
      </c>
      <c r="I37" s="42">
        <v>2.7213059910555</v>
      </c>
      <c r="J37" s="54">
        <f>B37-H37</f>
        <v>51.326928509328013</v>
      </c>
      <c r="K37" s="57">
        <v>3.1428314694108299</v>
      </c>
      <c r="L37" s="186">
        <v>5.905331971268113E-60</v>
      </c>
    </row>
    <row r="38" spans="1:16" x14ac:dyDescent="0.2">
      <c r="A38" s="20"/>
      <c r="B38"/>
      <c r="C38"/>
      <c r="D38"/>
      <c r="E38"/>
      <c r="F38"/>
      <c r="G38"/>
      <c r="H38"/>
      <c r="I38"/>
      <c r="K38" s="60"/>
      <c r="L38" s="187"/>
      <c r="M38" s="6"/>
    </row>
    <row r="39" spans="1:16" x14ac:dyDescent="0.2">
      <c r="A39" s="14" t="s">
        <v>44</v>
      </c>
      <c r="B39" s="64">
        <f>AVERAGE(B12:B19,B20:B31,B34,B37)</f>
        <v>293.5604263428533</v>
      </c>
      <c r="C39" s="143">
        <f>SQRT(SUMSQ(C12:C19,C20:C31,C34,C37)/(COUNT(C12:C19,C20:C31,C34,C37)*COUNT(C12:C19,C20:C31,C34,C37)))</f>
        <v>0.25201603951187285</v>
      </c>
      <c r="D39" s="64">
        <f>AVERAGE(D12:D19,D20:D31,D34,D37)</f>
        <v>272.70409830403912</v>
      </c>
      <c r="E39" s="143">
        <f>SQRT(SUMSQ(E12:E19,E20:E31,E34,E37)/(COUNT(E12:E19,E20:E31,E34,E37)*COUNT(E12:E19,E20:E31,E34,E37)))</f>
        <v>0.29867081626596542</v>
      </c>
      <c r="F39" s="64">
        <f>AVERAGE(F12:F19,F20:F31,F34,F37)</f>
        <v>258.60313650309268</v>
      </c>
      <c r="G39" s="143">
        <f>SQRT(SUMSQ(G12:G19,G20:G31,G34,G37)/(COUNT(G12:G19,G20:G31,G34,G37)*COUNT(G12:G19,G20:G31,G34,G37)))</f>
        <v>0.38609151091213734</v>
      </c>
      <c r="H39" s="64">
        <f>AVERAGE(H12:H19,H20:H31,H34,H37)</f>
        <v>249.97984918834197</v>
      </c>
      <c r="I39" s="143">
        <f>SQRT(SUMSQ(I12:I19,I20:I31,I34,I37)/(COUNT(I12:I19,I20:I31,I34,I37)*COUNT(I12:I19,I20:I31,I34,I37)))</f>
        <v>0.61081756341985327</v>
      </c>
      <c r="J39" s="64">
        <f>B39-H39</f>
        <v>43.580577154511332</v>
      </c>
      <c r="K39" s="213">
        <f>SQRT(SUMSQ(K12:K19,K20:K31,K34,K37)/(COUNT(K12:K19,K20:K31,K34,K37)*COUNT(K12:K19,K20:K31,K34,K37)))</f>
        <v>0.65285231146532208</v>
      </c>
      <c r="L39" s="189">
        <f>TDIST(ABS(J39)/K39,10000,2)</f>
        <v>0</v>
      </c>
      <c r="M39" s="6"/>
    </row>
    <row r="40" spans="1:16" x14ac:dyDescent="0.2">
      <c r="A40" s="31"/>
      <c r="B40" s="122"/>
      <c r="C40" s="122"/>
      <c r="D40" s="122"/>
      <c r="E40" s="122"/>
      <c r="F40" s="122"/>
      <c r="G40" s="122"/>
      <c r="H40" s="122"/>
      <c r="I40" s="122"/>
      <c r="J40" s="120"/>
      <c r="K40" s="214"/>
      <c r="L40" s="215"/>
      <c r="M40" s="6"/>
    </row>
    <row r="41" spans="1:16" x14ac:dyDescent="0.2">
      <c r="A41" s="25" t="s">
        <v>45</v>
      </c>
      <c r="B41" s="7"/>
      <c r="C41" s="7"/>
      <c r="D41" s="7"/>
      <c r="E41" s="7"/>
      <c r="F41" s="7"/>
      <c r="G41" s="7"/>
      <c r="H41" s="7"/>
      <c r="I41" s="7"/>
      <c r="J41" s="6"/>
      <c r="K41" s="65"/>
      <c r="L41" s="187"/>
      <c r="M41" s="6"/>
    </row>
    <row r="42" spans="1:16" ht="12.75" customHeight="1" x14ac:dyDescent="0.2">
      <c r="A42" s="15" t="s">
        <v>68</v>
      </c>
      <c r="B42" s="27">
        <v>282.613463939187</v>
      </c>
      <c r="C42" s="174">
        <v>1.27863849796422</v>
      </c>
      <c r="D42" s="27">
        <v>267.61474460583099</v>
      </c>
      <c r="E42" s="174">
        <v>1.3857016487120299</v>
      </c>
      <c r="F42" s="27">
        <v>255.772187508624</v>
      </c>
      <c r="G42" s="174">
        <v>2.5241780195149102</v>
      </c>
      <c r="H42" s="27">
        <v>255.466968834987</v>
      </c>
      <c r="I42" s="174">
        <v>3.6528795911138401</v>
      </c>
      <c r="J42" s="64">
        <f>B42-H42</f>
        <v>27.1464951042</v>
      </c>
      <c r="K42" s="213">
        <v>3.5098550382434999</v>
      </c>
      <c r="L42" s="186">
        <v>1.0440687861760372E-14</v>
      </c>
      <c r="M42" s="6"/>
    </row>
    <row r="43" spans="1:16" ht="12.75" customHeight="1" x14ac:dyDescent="0.2">
      <c r="A43" s="26" t="s">
        <v>316</v>
      </c>
      <c r="B43" s="117">
        <v>280.78379128966799</v>
      </c>
      <c r="C43" s="148">
        <v>3.1385078972166598</v>
      </c>
      <c r="D43" s="117">
        <v>276.18965102456201</v>
      </c>
      <c r="E43" s="148">
        <v>2.4174368961828598</v>
      </c>
      <c r="F43" s="117">
        <v>272.52985225417399</v>
      </c>
      <c r="G43" s="148">
        <v>2.88017941396147</v>
      </c>
      <c r="H43" s="117">
        <v>273.75586158077198</v>
      </c>
      <c r="I43" s="148">
        <v>4.6977013188448096</v>
      </c>
      <c r="J43" s="22">
        <v>7.0279297088960107</v>
      </c>
      <c r="K43" s="61">
        <v>3.8808905242841898</v>
      </c>
      <c r="L43" s="188">
        <v>7.0155339784998397E-2</v>
      </c>
      <c r="M43" s="6"/>
    </row>
    <row r="44" spans="1:16" ht="90.75" customHeight="1" x14ac:dyDescent="0.2">
      <c r="A44" s="252" t="s">
        <v>47</v>
      </c>
      <c r="B44" s="252"/>
      <c r="C44" s="252"/>
      <c r="D44" s="252"/>
      <c r="E44" s="252"/>
      <c r="F44" s="252"/>
      <c r="G44" s="252"/>
      <c r="H44" s="252"/>
      <c r="I44" s="252"/>
      <c r="J44" s="252"/>
      <c r="K44" s="252"/>
      <c r="L44" s="252"/>
      <c r="M44" s="193"/>
    </row>
    <row r="45" spans="1:16" ht="63.75" customHeight="1" x14ac:dyDescent="0.2">
      <c r="A45" s="252" t="s">
        <v>317</v>
      </c>
      <c r="B45" s="252"/>
      <c r="C45" s="252"/>
      <c r="D45" s="252"/>
      <c r="E45" s="252"/>
      <c r="F45" s="252"/>
      <c r="G45" s="252"/>
      <c r="H45" s="252"/>
      <c r="I45" s="252"/>
      <c r="J45" s="252"/>
      <c r="K45" s="252"/>
      <c r="L45" s="252"/>
      <c r="M45" s="149"/>
      <c r="N45" s="149"/>
      <c r="O45" s="149"/>
      <c r="P45" s="149"/>
    </row>
    <row r="46" spans="1:16" x14ac:dyDescent="0.2">
      <c r="A46" s="28" t="s">
        <v>51</v>
      </c>
      <c r="B46" s="32"/>
      <c r="C46" s="32"/>
      <c r="D46" s="32"/>
      <c r="E46" s="32"/>
      <c r="F46" s="32"/>
      <c r="G46" s="32"/>
      <c r="H46" s="32"/>
      <c r="I46" s="32"/>
      <c r="J46" s="32"/>
      <c r="K46" s="32"/>
    </row>
    <row r="47" spans="1:16" ht="49.5" customHeight="1" x14ac:dyDescent="0.2">
      <c r="A47" s="253" t="s">
        <v>267</v>
      </c>
      <c r="B47" s="253"/>
      <c r="C47" s="253"/>
      <c r="D47" s="253"/>
      <c r="E47" s="253"/>
      <c r="F47" s="253"/>
      <c r="G47" s="253"/>
      <c r="H47" s="253"/>
      <c r="I47" s="253"/>
      <c r="J47" s="253"/>
      <c r="K47" s="253"/>
      <c r="L47" s="253"/>
    </row>
    <row r="48" spans="1:16" x14ac:dyDescent="0.2">
      <c r="A48" s="28" t="s">
        <v>48</v>
      </c>
    </row>
    <row r="49" spans="1:12" x14ac:dyDescent="0.2">
      <c r="B49" s="29"/>
    </row>
    <row r="50" spans="1:12" x14ac:dyDescent="0.2">
      <c r="A50"/>
      <c r="B50"/>
      <c r="C50"/>
      <c r="D50"/>
      <c r="E50"/>
      <c r="F50"/>
      <c r="G50"/>
      <c r="H50"/>
      <c r="I50"/>
      <c r="J50"/>
      <c r="K50"/>
      <c r="L50"/>
    </row>
    <row r="51" spans="1:12" x14ac:dyDescent="0.2">
      <c r="A51"/>
      <c r="B51"/>
      <c r="C51"/>
      <c r="D51"/>
      <c r="E51"/>
      <c r="F51"/>
      <c r="G51"/>
      <c r="H51"/>
      <c r="I51"/>
      <c r="J51"/>
      <c r="K51"/>
      <c r="L51"/>
    </row>
    <row r="52" spans="1:12" x14ac:dyDescent="0.2">
      <c r="A52"/>
      <c r="B52"/>
      <c r="C52"/>
      <c r="D52"/>
      <c r="E52"/>
      <c r="F52"/>
      <c r="G52"/>
      <c r="H52"/>
      <c r="I52"/>
      <c r="J52"/>
      <c r="K52"/>
      <c r="L52"/>
    </row>
    <row r="53" spans="1:12" x14ac:dyDescent="0.2">
      <c r="A53"/>
      <c r="B53"/>
      <c r="C53"/>
      <c r="D53"/>
      <c r="E53"/>
      <c r="F53"/>
      <c r="G53"/>
      <c r="H53"/>
      <c r="I53"/>
      <c r="J53"/>
      <c r="K53"/>
      <c r="L53"/>
    </row>
    <row r="54" spans="1:12" x14ac:dyDescent="0.2">
      <c r="A54"/>
      <c r="B54"/>
      <c r="C54"/>
      <c r="D54"/>
      <c r="E54"/>
      <c r="F54"/>
      <c r="G54"/>
      <c r="H54"/>
      <c r="I54"/>
      <c r="J54"/>
      <c r="K54"/>
      <c r="L54"/>
    </row>
    <row r="55" spans="1:12" x14ac:dyDescent="0.2">
      <c r="A55"/>
      <c r="B55"/>
      <c r="C55"/>
      <c r="D55"/>
      <c r="E55"/>
      <c r="F55"/>
      <c r="G55"/>
      <c r="H55"/>
      <c r="I55"/>
      <c r="J55"/>
      <c r="K55"/>
      <c r="L55"/>
    </row>
    <row r="56" spans="1:12" x14ac:dyDescent="0.2">
      <c r="A56"/>
      <c r="B56"/>
      <c r="C56"/>
      <c r="D56"/>
      <c r="E56"/>
      <c r="F56"/>
      <c r="G56"/>
      <c r="H56"/>
      <c r="I56"/>
      <c r="J56"/>
      <c r="K56"/>
      <c r="L56"/>
    </row>
    <row r="57" spans="1:12" x14ac:dyDescent="0.2">
      <c r="A57"/>
      <c r="B57"/>
      <c r="C57"/>
      <c r="D57"/>
      <c r="E57"/>
      <c r="F57"/>
      <c r="G57"/>
      <c r="H57"/>
      <c r="I57"/>
      <c r="J57"/>
      <c r="K57"/>
      <c r="L57"/>
    </row>
    <row r="58" spans="1:12" x14ac:dyDescent="0.2">
      <c r="A58"/>
      <c r="B58"/>
      <c r="C58"/>
      <c r="D58"/>
      <c r="E58"/>
      <c r="F58"/>
      <c r="G58"/>
      <c r="H58"/>
      <c r="I58"/>
      <c r="J58"/>
      <c r="K58"/>
      <c r="L58"/>
    </row>
  </sheetData>
  <mergeCells count="9">
    <mergeCell ref="A44:L44"/>
    <mergeCell ref="A47:L47"/>
    <mergeCell ref="A2:L4"/>
    <mergeCell ref="B8:C8"/>
    <mergeCell ref="D8:E8"/>
    <mergeCell ref="F8:G8"/>
    <mergeCell ref="H8:I8"/>
    <mergeCell ref="J8:L8"/>
    <mergeCell ref="A45:L4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1:AN53"/>
  <sheetViews>
    <sheetView zoomScaleNormal="100" workbookViewId="0">
      <selection activeCell="G15" sqref="G15"/>
    </sheetView>
  </sheetViews>
  <sheetFormatPr defaultRowHeight="12.75" x14ac:dyDescent="0.2"/>
  <cols>
    <col min="1" max="1" width="16" style="1" customWidth="1"/>
    <col min="2" max="2" width="5.85546875" style="1" customWidth="1"/>
    <col min="3" max="4" width="5.7109375" style="1" customWidth="1"/>
    <col min="5" max="5" width="6" style="1" customWidth="1"/>
    <col min="6" max="6" width="5.85546875" style="1" customWidth="1"/>
    <col min="7" max="7" width="4.85546875" style="1" customWidth="1"/>
    <col min="8" max="8" width="5.85546875" style="1" customWidth="1"/>
    <col min="9" max="9" width="5" style="1" customWidth="1"/>
    <col min="10" max="10" width="5.85546875" style="1" customWidth="1"/>
    <col min="11" max="11" width="7" style="1" customWidth="1"/>
    <col min="12" max="12" width="5.85546875" style="1" customWidth="1"/>
    <col min="13" max="13" width="5" style="1" customWidth="1"/>
    <col min="14" max="14" width="7.140625" style="1" customWidth="1"/>
    <col min="15" max="15" width="33.42578125" style="1" customWidth="1"/>
    <col min="16" max="17" width="12.42578125" style="1" bestFit="1" customWidth="1"/>
    <col min="18" max="16384" width="9.140625" style="1"/>
  </cols>
  <sheetData>
    <row r="1" spans="1:40" x14ac:dyDescent="0.2">
      <c r="A1" s="2" t="s">
        <v>164</v>
      </c>
      <c r="B1" s="2"/>
      <c r="C1" s="2"/>
      <c r="D1" s="2"/>
      <c r="E1" s="2"/>
      <c r="F1" s="2"/>
      <c r="G1" s="2"/>
      <c r="H1" s="2"/>
      <c r="I1" s="2"/>
      <c r="J1" s="2"/>
      <c r="K1" s="2"/>
      <c r="L1" s="2"/>
      <c r="M1" s="52"/>
    </row>
    <row r="2" spans="1:40" ht="12.75" customHeight="1" x14ac:dyDescent="0.2">
      <c r="A2" s="249" t="s">
        <v>165</v>
      </c>
      <c r="B2" s="249"/>
      <c r="C2" s="249"/>
      <c r="D2" s="249"/>
      <c r="E2" s="249"/>
      <c r="F2" s="249"/>
      <c r="G2" s="249"/>
      <c r="H2" s="249"/>
      <c r="I2" s="249"/>
      <c r="J2" s="249"/>
      <c r="K2" s="249"/>
      <c r="L2" s="249"/>
      <c r="M2" s="249"/>
      <c r="N2" s="249"/>
      <c r="O2" s="3"/>
    </row>
    <row r="3" spans="1:40" x14ac:dyDescent="0.2">
      <c r="A3" s="249"/>
      <c r="B3" s="249"/>
      <c r="C3" s="249"/>
      <c r="D3" s="249"/>
      <c r="E3" s="249"/>
      <c r="F3" s="249"/>
      <c r="G3" s="249"/>
      <c r="H3" s="249"/>
      <c r="I3" s="249"/>
      <c r="J3" s="249"/>
      <c r="K3" s="249"/>
      <c r="L3" s="249"/>
      <c r="M3" s="249"/>
      <c r="N3" s="249"/>
      <c r="O3" s="3"/>
    </row>
    <row r="4" spans="1:40" x14ac:dyDescent="0.2">
      <c r="A4" s="249"/>
      <c r="B4" s="249"/>
      <c r="C4" s="249"/>
      <c r="D4" s="249"/>
      <c r="E4" s="249"/>
      <c r="F4" s="249"/>
      <c r="G4" s="249"/>
      <c r="H4" s="249"/>
      <c r="I4" s="249"/>
      <c r="J4" s="249"/>
      <c r="K4" s="249"/>
      <c r="L4" s="249"/>
      <c r="M4" s="249"/>
      <c r="N4" s="249"/>
      <c r="O4"/>
      <c r="P4"/>
      <c r="Q4"/>
    </row>
    <row r="5" spans="1:40" x14ac:dyDescent="0.2">
      <c r="A5" s="30"/>
      <c r="B5" s="30"/>
      <c r="C5" s="30"/>
      <c r="D5" s="30"/>
      <c r="E5" s="30"/>
      <c r="F5" s="30"/>
      <c r="G5" s="30"/>
      <c r="H5" s="30"/>
      <c r="I5" s="30"/>
      <c r="J5" s="30"/>
      <c r="K5" s="30"/>
      <c r="L5" s="30"/>
      <c r="M5" s="30"/>
      <c r="N5" s="30"/>
      <c r="O5"/>
      <c r="P5"/>
      <c r="Q5"/>
    </row>
    <row r="6" spans="1:40" ht="15" x14ac:dyDescent="0.25">
      <c r="C6" s="5"/>
      <c r="D6" s="51"/>
      <c r="E6" s="51"/>
      <c r="F6" s="51"/>
      <c r="G6" s="51"/>
      <c r="H6" s="51"/>
      <c r="I6" s="51"/>
      <c r="J6" s="51"/>
      <c r="K6" s="51"/>
      <c r="L6" s="51"/>
      <c r="O6"/>
      <c r="P6"/>
      <c r="Q6"/>
    </row>
    <row r="7" spans="1:40" ht="15" x14ac:dyDescent="0.25">
      <c r="A7" s="5"/>
      <c r="B7" s="5"/>
      <c r="C7" s="5"/>
      <c r="D7" s="51"/>
      <c r="E7" s="51"/>
      <c r="F7" s="51"/>
      <c r="G7" s="51"/>
      <c r="H7" s="51"/>
      <c r="I7" s="51"/>
      <c r="J7" s="51"/>
      <c r="K7" s="51"/>
      <c r="L7" s="51"/>
      <c r="O7"/>
      <c r="P7"/>
      <c r="Q7"/>
    </row>
    <row r="8" spans="1:40" ht="45.75" customHeight="1" x14ac:dyDescent="0.2">
      <c r="A8"/>
      <c r="B8" s="260" t="s">
        <v>166</v>
      </c>
      <c r="C8" s="261"/>
      <c r="D8" s="260" t="s">
        <v>167</v>
      </c>
      <c r="E8" s="261"/>
      <c r="F8" s="260" t="s">
        <v>168</v>
      </c>
      <c r="G8" s="261"/>
      <c r="H8" s="260" t="s">
        <v>169</v>
      </c>
      <c r="I8" s="261"/>
      <c r="J8" s="260" t="s">
        <v>170</v>
      </c>
      <c r="K8" s="261"/>
      <c r="L8" s="250" t="s">
        <v>8</v>
      </c>
      <c r="M8" s="262"/>
      <c r="N8" s="251"/>
      <c r="O8"/>
      <c r="P8"/>
      <c r="Q8"/>
      <c r="R8"/>
      <c r="S8"/>
    </row>
    <row r="9" spans="1:40" s="11" customFormat="1" ht="20.25" customHeight="1" x14ac:dyDescent="0.2">
      <c r="A9" s="8"/>
      <c r="B9" s="9" t="s">
        <v>131</v>
      </c>
      <c r="C9" s="10" t="s">
        <v>67</v>
      </c>
      <c r="D9" s="9" t="s">
        <v>131</v>
      </c>
      <c r="E9" s="10" t="s">
        <v>67</v>
      </c>
      <c r="F9" s="9" t="s">
        <v>131</v>
      </c>
      <c r="G9" s="10" t="s">
        <v>67</v>
      </c>
      <c r="H9" s="9" t="s">
        <v>131</v>
      </c>
      <c r="I9" s="10" t="s">
        <v>67</v>
      </c>
      <c r="J9" s="9" t="s">
        <v>131</v>
      </c>
      <c r="K9" s="56" t="s">
        <v>67</v>
      </c>
      <c r="L9" s="140" t="s">
        <v>132</v>
      </c>
      <c r="M9" s="56" t="s">
        <v>67</v>
      </c>
      <c r="N9" s="10" t="s">
        <v>15</v>
      </c>
      <c r="O9"/>
      <c r="P9"/>
      <c r="Q9"/>
      <c r="R9"/>
      <c r="S9"/>
    </row>
    <row r="10" spans="1:40" x14ac:dyDescent="0.2">
      <c r="A10" s="12" t="s">
        <v>16</v>
      </c>
      <c r="B10" s="36"/>
      <c r="C10" s="36"/>
      <c r="D10" s="36"/>
      <c r="E10" s="36"/>
      <c r="F10" s="36"/>
      <c r="G10" s="36"/>
      <c r="H10" s="36"/>
      <c r="I10" s="36"/>
      <c r="J10" s="36"/>
      <c r="K10" s="36"/>
      <c r="N10" s="157"/>
      <c r="O10"/>
      <c r="P10"/>
      <c r="Q10"/>
      <c r="R10"/>
      <c r="S10"/>
    </row>
    <row r="11" spans="1:40" x14ac:dyDescent="0.2">
      <c r="A11" s="14" t="s">
        <v>17</v>
      </c>
      <c r="B11"/>
      <c r="C11"/>
      <c r="D11"/>
      <c r="E11"/>
      <c r="F11"/>
      <c r="G11"/>
      <c r="H11"/>
      <c r="I11"/>
      <c r="J11"/>
      <c r="K11"/>
      <c r="N11" s="38"/>
      <c r="O11"/>
      <c r="P11"/>
      <c r="Q11"/>
      <c r="R11"/>
      <c r="S11"/>
    </row>
    <row r="12" spans="1:40" x14ac:dyDescent="0.2">
      <c r="A12" s="15" t="s">
        <v>18</v>
      </c>
      <c r="B12" s="16">
        <v>284.12517588773898</v>
      </c>
      <c r="C12" s="42">
        <v>2.2142384482520199</v>
      </c>
      <c r="D12" s="16">
        <v>287.49362481364199</v>
      </c>
      <c r="E12" s="42">
        <v>1.66925701821634</v>
      </c>
      <c r="F12" s="16">
        <v>288.732194023403</v>
      </c>
      <c r="G12" s="42">
        <v>1.4582727031275899</v>
      </c>
      <c r="H12" s="16">
        <v>276.86317274234602</v>
      </c>
      <c r="I12" s="42">
        <v>1.7577483512925101</v>
      </c>
      <c r="J12" s="16">
        <v>262.74765669499902</v>
      </c>
      <c r="K12" s="42">
        <v>1.7279105576063001</v>
      </c>
      <c r="L12" s="54">
        <f t="shared" ref="L12:L31" si="0">B12-J12</f>
        <v>21.377519192739953</v>
      </c>
      <c r="M12" s="53">
        <v>2.5207891714709301</v>
      </c>
      <c r="N12" s="144">
        <v>2.2430807923563672E-17</v>
      </c>
      <c r="O12"/>
      <c r="P12"/>
      <c r="Q12"/>
      <c r="R12"/>
      <c r="S12"/>
      <c r="AD12" s="209"/>
      <c r="AE12" s="209"/>
      <c r="AF12" s="209"/>
      <c r="AG12" s="209"/>
      <c r="AH12" s="209"/>
      <c r="AI12" s="209"/>
      <c r="AJ12" s="209"/>
      <c r="AK12" s="209"/>
      <c r="AL12" s="209"/>
      <c r="AM12" s="209"/>
      <c r="AN12" s="209"/>
    </row>
    <row r="13" spans="1:40" ht="12.75" customHeight="1" x14ac:dyDescent="0.2">
      <c r="A13" s="15" t="s">
        <v>19</v>
      </c>
      <c r="B13" s="16">
        <v>277.71523209038099</v>
      </c>
      <c r="C13" s="42">
        <v>1.4674708637048699</v>
      </c>
      <c r="D13" s="16">
        <v>279.803183212465</v>
      </c>
      <c r="E13" s="42">
        <v>1.4617851513033699</v>
      </c>
      <c r="F13" s="16">
        <v>274.64103947140597</v>
      </c>
      <c r="G13" s="42">
        <v>1.68689106658734</v>
      </c>
      <c r="H13" s="16">
        <v>266.15742196354603</v>
      </c>
      <c r="I13" s="42">
        <v>1.37075242852762</v>
      </c>
      <c r="J13" s="16">
        <v>249.80656069746701</v>
      </c>
      <c r="K13" s="42">
        <v>1.5862893133771201</v>
      </c>
      <c r="L13" s="54">
        <f t="shared" si="0"/>
        <v>27.908671392913988</v>
      </c>
      <c r="M13" s="53">
        <v>2.1203818827013099</v>
      </c>
      <c r="N13" s="144">
        <v>1.4557608409029878E-39</v>
      </c>
      <c r="O13"/>
      <c r="P13"/>
      <c r="Q13"/>
      <c r="R13"/>
      <c r="S13"/>
      <c r="AD13" s="209"/>
      <c r="AE13" s="209"/>
      <c r="AF13" s="209"/>
      <c r="AG13" s="209"/>
      <c r="AH13" s="209"/>
      <c r="AI13" s="209"/>
      <c r="AJ13" s="209"/>
      <c r="AK13" s="209"/>
      <c r="AL13" s="209"/>
      <c r="AM13" s="209"/>
      <c r="AN13" s="209"/>
    </row>
    <row r="14" spans="1:40" x14ac:dyDescent="0.2">
      <c r="A14" s="15" t="s">
        <v>20</v>
      </c>
      <c r="B14" s="16">
        <v>275.73087437838399</v>
      </c>
      <c r="C14" s="42">
        <v>1.2727234884387</v>
      </c>
      <c r="D14" s="16">
        <v>285.14129120792899</v>
      </c>
      <c r="E14" s="42">
        <v>1.25675911465962</v>
      </c>
      <c r="F14" s="16">
        <v>279.652355583896</v>
      </c>
      <c r="G14" s="42">
        <v>1.3592291643385299</v>
      </c>
      <c r="H14" s="16">
        <v>267.982577929152</v>
      </c>
      <c r="I14" s="42">
        <v>1.28844558720279</v>
      </c>
      <c r="J14" s="16">
        <v>260.37973305809101</v>
      </c>
      <c r="K14" s="42">
        <v>1.0902397373147199</v>
      </c>
      <c r="L14" s="54">
        <f t="shared" si="0"/>
        <v>15.351141320292982</v>
      </c>
      <c r="M14" s="53">
        <v>1.64335121602039</v>
      </c>
      <c r="N14" s="144">
        <v>9.5122400122175608E-21</v>
      </c>
      <c r="O14"/>
      <c r="P14"/>
      <c r="Q14"/>
      <c r="R14"/>
      <c r="S14"/>
      <c r="AD14" s="209"/>
      <c r="AE14" s="209"/>
      <c r="AF14" s="209"/>
      <c r="AG14" s="209"/>
      <c r="AH14" s="209"/>
      <c r="AI14" s="209"/>
      <c r="AJ14" s="209"/>
      <c r="AK14" s="209"/>
      <c r="AL14" s="209"/>
      <c r="AM14" s="209"/>
      <c r="AN14" s="209"/>
    </row>
    <row r="15" spans="1:40" x14ac:dyDescent="0.2">
      <c r="A15" s="15" t="s">
        <v>21</v>
      </c>
      <c r="B15" s="16">
        <v>280.53099463117098</v>
      </c>
      <c r="C15" s="42">
        <v>2.1135580710869499</v>
      </c>
      <c r="D15" s="16">
        <v>286.716412302962</v>
      </c>
      <c r="E15" s="42">
        <v>1.8210788401492699</v>
      </c>
      <c r="F15" s="16">
        <v>275.14792818974598</v>
      </c>
      <c r="G15" s="42">
        <v>2.0219446278988</v>
      </c>
      <c r="H15" s="16">
        <v>265.75957260477998</v>
      </c>
      <c r="I15" s="42">
        <v>1.70620410799018</v>
      </c>
      <c r="J15" s="16">
        <v>262.37964110051598</v>
      </c>
      <c r="K15" s="42">
        <v>1.9784986145444401</v>
      </c>
      <c r="L15" s="54">
        <f t="shared" si="0"/>
        <v>18.151353530655001</v>
      </c>
      <c r="M15" s="53">
        <v>2.8405813145245902</v>
      </c>
      <c r="N15" s="144">
        <v>1.6589665590860156E-10</v>
      </c>
      <c r="O15"/>
      <c r="P15"/>
      <c r="Q15"/>
      <c r="R15"/>
      <c r="S15"/>
      <c r="AD15" s="209"/>
      <c r="AE15" s="209"/>
      <c r="AF15" s="209"/>
      <c r="AG15" s="209"/>
      <c r="AH15" s="209"/>
      <c r="AI15" s="209"/>
      <c r="AJ15" s="209"/>
      <c r="AK15" s="209"/>
      <c r="AL15" s="209"/>
      <c r="AM15" s="209"/>
      <c r="AN15" s="209"/>
    </row>
    <row r="16" spans="1:40" x14ac:dyDescent="0.2">
      <c r="A16" s="15" t="s">
        <v>22</v>
      </c>
      <c r="B16" s="16">
        <v>276.05654746018803</v>
      </c>
      <c r="C16" s="42">
        <v>1.32223746036951</v>
      </c>
      <c r="D16" s="16">
        <v>282.05780437360301</v>
      </c>
      <c r="E16" s="42">
        <v>1.7457081983211</v>
      </c>
      <c r="F16" s="16">
        <v>281.10632496887399</v>
      </c>
      <c r="G16" s="42">
        <v>1.6480606410621601</v>
      </c>
      <c r="H16" s="16">
        <v>265.50307542607402</v>
      </c>
      <c r="I16" s="42">
        <v>1.40738101864772</v>
      </c>
      <c r="J16" s="16">
        <v>252.41669291918001</v>
      </c>
      <c r="K16" s="42">
        <v>1.0501958646948399</v>
      </c>
      <c r="L16" s="54">
        <f t="shared" si="0"/>
        <v>23.63985454100802</v>
      </c>
      <c r="M16" s="53">
        <v>1.62281521654252</v>
      </c>
      <c r="N16" s="144">
        <v>4.5788092527443507E-48</v>
      </c>
      <c r="O16"/>
      <c r="P16"/>
      <c r="Q16"/>
      <c r="R16"/>
      <c r="S16"/>
      <c r="AD16" s="209"/>
      <c r="AE16" s="209"/>
      <c r="AF16" s="209"/>
      <c r="AG16" s="209"/>
      <c r="AH16" s="209"/>
      <c r="AI16" s="209"/>
      <c r="AJ16" s="209"/>
      <c r="AK16" s="209"/>
      <c r="AL16" s="209"/>
      <c r="AM16" s="209"/>
      <c r="AN16" s="209"/>
    </row>
    <row r="17" spans="1:40" x14ac:dyDescent="0.2">
      <c r="A17" s="15" t="s">
        <v>23</v>
      </c>
      <c r="B17" s="16">
        <v>287.069481252922</v>
      </c>
      <c r="C17" s="42">
        <v>1.27835758235299</v>
      </c>
      <c r="D17" s="16">
        <v>285.89989062566002</v>
      </c>
      <c r="E17" s="42">
        <v>1.6562382771526201</v>
      </c>
      <c r="F17" s="16">
        <v>277.75223199086997</v>
      </c>
      <c r="G17" s="42">
        <v>1.20972051488814</v>
      </c>
      <c r="H17" s="16">
        <v>268.79472904236002</v>
      </c>
      <c r="I17" s="42">
        <v>1.4162351830098701</v>
      </c>
      <c r="J17" s="16">
        <v>260.62331642661098</v>
      </c>
      <c r="K17" s="42">
        <v>1.5091675915415901</v>
      </c>
      <c r="L17" s="54">
        <f t="shared" si="0"/>
        <v>26.446164826311019</v>
      </c>
      <c r="M17" s="53">
        <v>1.78750496678674</v>
      </c>
      <c r="N17" s="144">
        <v>1.634258518245481E-49</v>
      </c>
      <c r="O17"/>
      <c r="P17" s="16"/>
      <c r="AD17" s="209"/>
      <c r="AE17" s="209"/>
      <c r="AF17" s="209"/>
      <c r="AG17" s="209"/>
      <c r="AH17" s="209"/>
      <c r="AI17" s="209"/>
      <c r="AJ17" s="209"/>
      <c r="AK17" s="209"/>
      <c r="AL17" s="209"/>
      <c r="AM17" s="209"/>
      <c r="AN17" s="209"/>
    </row>
    <row r="18" spans="1:40" x14ac:dyDescent="0.2">
      <c r="A18" s="15" t="s">
        <v>24</v>
      </c>
      <c r="B18" s="16">
        <v>296.70627815595299</v>
      </c>
      <c r="C18" s="42">
        <v>1.8629234877485801</v>
      </c>
      <c r="D18" s="16">
        <v>308.87269654608599</v>
      </c>
      <c r="E18" s="42">
        <v>1.73029195400265</v>
      </c>
      <c r="F18" s="16">
        <v>298.78342248661102</v>
      </c>
      <c r="G18" s="42">
        <v>2.0720962555710698</v>
      </c>
      <c r="H18" s="16">
        <v>283.61843869267602</v>
      </c>
      <c r="I18" s="42">
        <v>1.8052934616809</v>
      </c>
      <c r="J18" s="16">
        <v>259.73193293095198</v>
      </c>
      <c r="K18" s="42">
        <v>1.44753974334599</v>
      </c>
      <c r="L18" s="54">
        <f t="shared" si="0"/>
        <v>36.974345225001002</v>
      </c>
      <c r="M18" s="53">
        <v>2.4500320797200099</v>
      </c>
      <c r="N18" s="144">
        <v>1.8622391275118832E-51</v>
      </c>
      <c r="O18"/>
      <c r="P18" s="16"/>
      <c r="AD18" s="209"/>
      <c r="AE18" s="209"/>
      <c r="AF18" s="209"/>
      <c r="AG18" s="209"/>
      <c r="AH18" s="209"/>
      <c r="AI18" s="209"/>
      <c r="AJ18" s="209"/>
      <c r="AK18" s="209"/>
      <c r="AL18" s="209"/>
      <c r="AM18" s="209"/>
      <c r="AN18" s="209"/>
    </row>
    <row r="19" spans="1:40" x14ac:dyDescent="0.2">
      <c r="A19" s="15" t="s">
        <v>25</v>
      </c>
      <c r="B19" s="16">
        <v>275.029121188028</v>
      </c>
      <c r="C19" s="42">
        <v>1.2906413143173401</v>
      </c>
      <c r="D19" s="16">
        <v>277.996293306854</v>
      </c>
      <c r="E19" s="42">
        <v>1.4337708782324401</v>
      </c>
      <c r="F19" s="16">
        <v>266.79938145835803</v>
      </c>
      <c r="G19" s="42">
        <v>1.3215638278786299</v>
      </c>
      <c r="H19" s="16">
        <v>253.70974813860499</v>
      </c>
      <c r="I19" s="42">
        <v>1.15742107741363</v>
      </c>
      <c r="J19" s="16">
        <v>241.81048193410001</v>
      </c>
      <c r="K19" s="42">
        <v>1.25486642654946</v>
      </c>
      <c r="L19" s="54">
        <f t="shared" si="0"/>
        <v>33.218639253927989</v>
      </c>
      <c r="M19" s="53">
        <v>1.69099722344185</v>
      </c>
      <c r="N19" s="144">
        <v>6.4700503952790903E-86</v>
      </c>
      <c r="O19"/>
      <c r="P19" s="16"/>
      <c r="AD19" s="209"/>
      <c r="AE19" s="209"/>
      <c r="AF19" s="209"/>
      <c r="AG19" s="209"/>
      <c r="AH19" s="209"/>
      <c r="AI19" s="209"/>
      <c r="AJ19" s="209"/>
      <c r="AK19" s="209"/>
      <c r="AL19" s="209"/>
      <c r="AM19" s="209"/>
      <c r="AN19" s="209"/>
    </row>
    <row r="20" spans="1:40" x14ac:dyDescent="0.2">
      <c r="A20" s="15" t="s">
        <v>26</v>
      </c>
      <c r="B20" s="16">
        <v>278.90607582819899</v>
      </c>
      <c r="C20" s="42">
        <v>1.6127815267218899</v>
      </c>
      <c r="D20" s="16">
        <v>281.30682218618301</v>
      </c>
      <c r="E20" s="42">
        <v>1.77995578151751</v>
      </c>
      <c r="F20" s="16">
        <v>275.25863652977898</v>
      </c>
      <c r="G20" s="42">
        <v>1.6093998520388599</v>
      </c>
      <c r="H20" s="16">
        <v>263.64133749594799</v>
      </c>
      <c r="I20" s="42">
        <v>1.6513296414945999</v>
      </c>
      <c r="J20" s="16">
        <v>253.61710992191101</v>
      </c>
      <c r="K20" s="42">
        <v>1.6578751588412</v>
      </c>
      <c r="L20" s="54">
        <f t="shared" si="0"/>
        <v>25.288965906287984</v>
      </c>
      <c r="M20" s="53">
        <v>2.15997061342539</v>
      </c>
      <c r="N20" s="144">
        <v>1.1599366602457455E-31</v>
      </c>
      <c r="O20"/>
      <c r="P20" s="16"/>
      <c r="AD20" s="209"/>
      <c r="AE20" s="209"/>
      <c r="AF20" s="209"/>
      <c r="AG20" s="209"/>
      <c r="AH20" s="209"/>
      <c r="AI20" s="209"/>
      <c r="AJ20" s="209"/>
      <c r="AK20" s="209"/>
      <c r="AL20" s="209"/>
      <c r="AM20" s="209"/>
      <c r="AN20" s="209"/>
    </row>
    <row r="21" spans="1:40" x14ac:dyDescent="0.2">
      <c r="A21" s="15" t="s">
        <v>27</v>
      </c>
      <c r="B21" s="16">
        <v>270.57468196494801</v>
      </c>
      <c r="C21" s="42">
        <v>1.81744439052691</v>
      </c>
      <c r="D21" s="16">
        <v>275.61866250924197</v>
      </c>
      <c r="E21" s="42">
        <v>1.51459677716501</v>
      </c>
      <c r="F21" s="16">
        <v>271.089221523437</v>
      </c>
      <c r="G21" s="42">
        <v>1.7546512899570299</v>
      </c>
      <c r="H21" s="16">
        <v>259.29760580820101</v>
      </c>
      <c r="I21" s="42">
        <v>2.09396798830495</v>
      </c>
      <c r="J21" s="16">
        <v>250.512186972325</v>
      </c>
      <c r="K21" s="42">
        <v>1.80721565971355</v>
      </c>
      <c r="L21" s="54">
        <f t="shared" si="0"/>
        <v>20.062494992623016</v>
      </c>
      <c r="M21" s="53">
        <v>2.5082905769851398</v>
      </c>
      <c r="N21" s="144">
        <v>1.2610343389418935E-15</v>
      </c>
      <c r="O21"/>
      <c r="P21" s="16"/>
      <c r="AD21" s="209"/>
      <c r="AE21" s="209"/>
      <c r="AF21" s="209"/>
      <c r="AG21" s="209"/>
      <c r="AH21" s="209"/>
      <c r="AI21" s="209"/>
      <c r="AJ21" s="209"/>
      <c r="AK21" s="209"/>
      <c r="AL21" s="209"/>
      <c r="AM21" s="209"/>
      <c r="AN21" s="209"/>
    </row>
    <row r="22" spans="1:40" x14ac:dyDescent="0.2">
      <c r="A22" s="15" t="s">
        <v>28</v>
      </c>
      <c r="B22" s="16">
        <v>260.80128387583198</v>
      </c>
      <c r="C22" s="42">
        <v>2.7193874847865098</v>
      </c>
      <c r="D22" s="16">
        <v>260.24469578389699</v>
      </c>
      <c r="E22" s="42">
        <v>2.2130719029835699</v>
      </c>
      <c r="F22" s="16">
        <v>252.77394130037601</v>
      </c>
      <c r="G22" s="42">
        <v>1.91384632772801</v>
      </c>
      <c r="H22" s="16">
        <v>248.778656840331</v>
      </c>
      <c r="I22" s="42">
        <v>1.8189386175409701</v>
      </c>
      <c r="J22" s="16">
        <v>233.364970140937</v>
      </c>
      <c r="K22" s="42">
        <v>2.2118497825100598</v>
      </c>
      <c r="L22" s="54">
        <f t="shared" si="0"/>
        <v>27.436313734894981</v>
      </c>
      <c r="M22" s="53">
        <v>3.5512037364391902</v>
      </c>
      <c r="N22" s="144">
        <v>1.1105638149499252E-14</v>
      </c>
      <c r="O22"/>
      <c r="P22" s="158"/>
      <c r="Q22" s="158"/>
      <c r="AD22" s="209"/>
      <c r="AE22" s="209"/>
      <c r="AF22" s="209"/>
      <c r="AG22" s="209"/>
      <c r="AH22" s="209"/>
      <c r="AI22" s="209"/>
      <c r="AJ22" s="209"/>
      <c r="AK22" s="209"/>
      <c r="AL22" s="209"/>
      <c r="AM22" s="209"/>
      <c r="AN22" s="209"/>
    </row>
    <row r="23" spans="1:40" x14ac:dyDescent="0.2">
      <c r="A23" s="15" t="s">
        <v>29</v>
      </c>
      <c r="B23" s="16">
        <v>299.41565814117598</v>
      </c>
      <c r="C23" s="42">
        <v>1.56376362540164</v>
      </c>
      <c r="D23" s="16">
        <v>309.206323346305</v>
      </c>
      <c r="E23" s="42">
        <v>1.73649557085032</v>
      </c>
      <c r="F23" s="16">
        <v>307.01173369806702</v>
      </c>
      <c r="G23" s="42">
        <v>1.0116080026706999</v>
      </c>
      <c r="H23" s="16">
        <v>297.06043368709999</v>
      </c>
      <c r="I23" s="42">
        <v>1.50024761881498</v>
      </c>
      <c r="J23" s="16">
        <v>273.347185797848</v>
      </c>
      <c r="K23" s="42">
        <v>1.6003286946631701</v>
      </c>
      <c r="L23" s="54">
        <f t="shared" si="0"/>
        <v>26.068472343327983</v>
      </c>
      <c r="M23" s="53">
        <v>2.1772012907295499</v>
      </c>
      <c r="N23" s="144">
        <v>4.8995846916171549E-33</v>
      </c>
      <c r="O23"/>
      <c r="P23" s="16"/>
      <c r="AD23" s="209"/>
      <c r="AE23" s="209"/>
      <c r="AF23" s="209"/>
      <c r="AG23" s="209"/>
      <c r="AH23" s="209"/>
      <c r="AI23" s="209"/>
      <c r="AJ23" s="209"/>
      <c r="AK23" s="209"/>
      <c r="AL23" s="209"/>
      <c r="AM23" s="209"/>
      <c r="AN23" s="209"/>
    </row>
    <row r="24" spans="1:40" x14ac:dyDescent="0.2">
      <c r="A24" s="15" t="s">
        <v>31</v>
      </c>
      <c r="B24" s="16">
        <v>292.939237674472</v>
      </c>
      <c r="C24" s="42">
        <v>1.7156422504498201</v>
      </c>
      <c r="D24" s="16">
        <v>289.52516187521599</v>
      </c>
      <c r="E24" s="42">
        <v>1.1560245560343301</v>
      </c>
      <c r="F24" s="16">
        <v>277.545647660822</v>
      </c>
      <c r="G24" s="42">
        <v>1.19567772888088</v>
      </c>
      <c r="H24" s="16">
        <v>258.597446099107</v>
      </c>
      <c r="I24" s="42">
        <v>1.35121916402605</v>
      </c>
      <c r="J24" s="16">
        <v>244.098491678416</v>
      </c>
      <c r="K24" s="42">
        <v>1.42891435587161</v>
      </c>
      <c r="L24" s="54">
        <f t="shared" si="0"/>
        <v>48.840745996056</v>
      </c>
      <c r="M24" s="53">
        <v>2.2623627097033201</v>
      </c>
      <c r="N24" s="144">
        <v>2.3207443383949824E-103</v>
      </c>
      <c r="O24"/>
      <c r="P24" s="16"/>
      <c r="AD24" s="209"/>
      <c r="AE24" s="209"/>
      <c r="AF24" s="209"/>
      <c r="AG24" s="209"/>
      <c r="AH24" s="209"/>
      <c r="AI24" s="209"/>
      <c r="AJ24" s="209"/>
      <c r="AK24" s="209"/>
      <c r="AL24" s="209"/>
      <c r="AM24" s="209"/>
      <c r="AN24" s="209"/>
    </row>
    <row r="25" spans="1:40" x14ac:dyDescent="0.2">
      <c r="A25" s="15" t="s">
        <v>32</v>
      </c>
      <c r="B25" s="16">
        <v>294.61334442152503</v>
      </c>
      <c r="C25" s="42">
        <v>1.6441573542211201</v>
      </c>
      <c r="D25" s="16">
        <v>298.07231951808097</v>
      </c>
      <c r="E25" s="42">
        <v>2.0021279240401899</v>
      </c>
      <c r="F25" s="16">
        <v>293.97582192267799</v>
      </c>
      <c r="G25" s="42">
        <v>1.83505304843807</v>
      </c>
      <c r="H25" s="16">
        <v>277.23806925819702</v>
      </c>
      <c r="I25" s="42">
        <v>1.7445975274821399</v>
      </c>
      <c r="J25" s="16">
        <v>260.80373435016702</v>
      </c>
      <c r="K25" s="42">
        <v>1.5682791323382299</v>
      </c>
      <c r="L25" s="54">
        <f t="shared" si="0"/>
        <v>33.809610071358009</v>
      </c>
      <c r="M25" s="53">
        <v>2.2648004738193501</v>
      </c>
      <c r="N25" s="144">
        <v>2.1635811438959378E-50</v>
      </c>
      <c r="O25"/>
      <c r="P25" s="16"/>
      <c r="AD25" s="209"/>
      <c r="AE25" s="209"/>
      <c r="AF25" s="209"/>
      <c r="AG25" s="209"/>
      <c r="AH25" s="209"/>
      <c r="AI25" s="209"/>
      <c r="AJ25" s="209"/>
      <c r="AK25" s="209"/>
      <c r="AL25" s="209"/>
      <c r="AM25" s="209"/>
      <c r="AN25" s="209"/>
    </row>
    <row r="26" spans="1:40" x14ac:dyDescent="0.2">
      <c r="A26" s="15" t="s">
        <v>33</v>
      </c>
      <c r="B26" s="16">
        <v>275.03698389435101</v>
      </c>
      <c r="C26" s="42">
        <v>1.4320021694949201</v>
      </c>
      <c r="D26" s="16">
        <v>288.52755759767598</v>
      </c>
      <c r="E26" s="42">
        <v>1.8470260181225</v>
      </c>
      <c r="F26" s="16">
        <v>288.16463695393202</v>
      </c>
      <c r="G26" s="42">
        <v>1.55723668747342</v>
      </c>
      <c r="H26" s="16">
        <v>277.45134166350903</v>
      </c>
      <c r="I26" s="42">
        <v>1.5179741423550099</v>
      </c>
      <c r="J26" s="16">
        <v>261.86567352464903</v>
      </c>
      <c r="K26" s="42">
        <v>1.47420376045723</v>
      </c>
      <c r="L26" s="54">
        <f t="shared" si="0"/>
        <v>13.171310369701985</v>
      </c>
      <c r="M26" s="53">
        <v>2.1130174246580702</v>
      </c>
      <c r="N26" s="144">
        <v>4.5652890398363037E-10</v>
      </c>
      <c r="O26"/>
      <c r="P26" s="16"/>
      <c r="AD26" s="209"/>
      <c r="AE26" s="209"/>
      <c r="AF26" s="209"/>
      <c r="AG26" s="209"/>
      <c r="AH26" s="209"/>
      <c r="AI26" s="209"/>
      <c r="AJ26" s="209"/>
      <c r="AK26" s="209"/>
      <c r="AL26" s="209"/>
      <c r="AM26" s="209"/>
      <c r="AN26" s="209"/>
    </row>
    <row r="27" spans="1:40" x14ac:dyDescent="0.2">
      <c r="A27" s="15" t="s">
        <v>34</v>
      </c>
      <c r="B27" s="16">
        <v>281.47742681541098</v>
      </c>
      <c r="C27" s="42">
        <v>1.0674994317542099</v>
      </c>
      <c r="D27" s="16">
        <v>277.18647414040601</v>
      </c>
      <c r="E27" s="42">
        <v>1.48550506550913</v>
      </c>
      <c r="F27" s="16">
        <v>268.11350860899398</v>
      </c>
      <c r="G27" s="42">
        <v>1.9101114931777501</v>
      </c>
      <c r="H27" s="16">
        <v>259.088241149255</v>
      </c>
      <c r="I27" s="42">
        <v>1.69225060646952</v>
      </c>
      <c r="J27" s="16">
        <v>249.120675272363</v>
      </c>
      <c r="K27" s="42">
        <v>1.7201248048002</v>
      </c>
      <c r="L27" s="54">
        <f t="shared" si="0"/>
        <v>32.356751543047977</v>
      </c>
      <c r="M27" s="53">
        <v>1.95229366159134</v>
      </c>
      <c r="N27" s="144">
        <v>1.0815247315594777E-61</v>
      </c>
      <c r="O27"/>
      <c r="P27" s="16"/>
      <c r="AD27" s="209"/>
      <c r="AE27" s="209"/>
      <c r="AF27" s="209"/>
      <c r="AG27" s="209"/>
      <c r="AH27" s="209"/>
      <c r="AI27" s="209"/>
      <c r="AJ27" s="209"/>
      <c r="AK27" s="209"/>
      <c r="AL27" s="209"/>
      <c r="AM27" s="209"/>
      <c r="AN27" s="209"/>
    </row>
    <row r="28" spans="1:40" x14ac:dyDescent="0.2">
      <c r="A28" s="15" t="s">
        <v>35</v>
      </c>
      <c r="B28" s="16">
        <v>276.00147169568601</v>
      </c>
      <c r="C28" s="42">
        <v>1.6091908531200101</v>
      </c>
      <c r="D28" s="16">
        <v>278.35856042667001</v>
      </c>
      <c r="E28" s="42">
        <v>1.4452268098557</v>
      </c>
      <c r="F28" s="16">
        <v>278.31727817762697</v>
      </c>
      <c r="G28" s="42">
        <v>1.3669531990267201</v>
      </c>
      <c r="H28" s="16">
        <v>270.08242853419699</v>
      </c>
      <c r="I28" s="42">
        <v>1.2966943070271399</v>
      </c>
      <c r="J28" s="16">
        <v>265.96805136625898</v>
      </c>
      <c r="K28" s="42">
        <v>1.27490809972712</v>
      </c>
      <c r="L28" s="54">
        <f t="shared" si="0"/>
        <v>10.033420329427031</v>
      </c>
      <c r="M28" s="53">
        <v>2.13233693711781</v>
      </c>
      <c r="N28" s="144">
        <v>2.5343734793653718E-6</v>
      </c>
      <c r="O28"/>
      <c r="P28" s="16"/>
      <c r="AD28" s="209"/>
      <c r="AE28" s="209"/>
      <c r="AF28" s="209"/>
      <c r="AG28" s="209"/>
      <c r="AH28" s="209"/>
      <c r="AI28" s="209"/>
      <c r="AJ28" s="209"/>
      <c r="AK28" s="209"/>
      <c r="AL28" s="209"/>
      <c r="AM28" s="209"/>
      <c r="AN28" s="209"/>
    </row>
    <row r="29" spans="1:40" x14ac:dyDescent="0.2">
      <c r="A29" s="15" t="s">
        <v>36</v>
      </c>
      <c r="B29" s="16">
        <v>263.884037340362</v>
      </c>
      <c r="C29" s="42">
        <v>1.5687768986316999</v>
      </c>
      <c r="D29" s="16">
        <v>262.79648636840199</v>
      </c>
      <c r="E29" s="42">
        <v>1.47544806498876</v>
      </c>
      <c r="F29" s="16">
        <v>259.57036613994001</v>
      </c>
      <c r="G29" s="42">
        <v>1.33285071241026</v>
      </c>
      <c r="H29" s="16">
        <v>248.48484370051099</v>
      </c>
      <c r="I29" s="42">
        <v>1.5348425769201</v>
      </c>
      <c r="J29" s="16">
        <v>226.72738425512</v>
      </c>
      <c r="K29" s="42">
        <v>1.87318477084811</v>
      </c>
      <c r="L29" s="54">
        <f t="shared" si="0"/>
        <v>37.156653085241999</v>
      </c>
      <c r="M29" s="53">
        <v>2.3976508821025999</v>
      </c>
      <c r="N29" s="144">
        <v>3.6340402379854444E-54</v>
      </c>
      <c r="O29"/>
      <c r="P29" s="16"/>
      <c r="AD29" s="209"/>
      <c r="AE29" s="209"/>
      <c r="AF29" s="209"/>
      <c r="AG29" s="209"/>
      <c r="AH29" s="209"/>
      <c r="AI29" s="209"/>
      <c r="AJ29" s="209"/>
      <c r="AK29" s="209"/>
      <c r="AL29" s="209"/>
      <c r="AM29" s="209"/>
      <c r="AN29" s="209"/>
    </row>
    <row r="30" spans="1:40" x14ac:dyDescent="0.2">
      <c r="A30" s="15" t="s">
        <v>37</v>
      </c>
      <c r="B30" s="16">
        <v>282.76185740111299</v>
      </c>
      <c r="C30" s="42">
        <v>1.67820323362067</v>
      </c>
      <c r="D30" s="16">
        <v>290.00903019816201</v>
      </c>
      <c r="E30" s="42">
        <v>1.9211222725074599</v>
      </c>
      <c r="F30" s="16">
        <v>287.38519604393099</v>
      </c>
      <c r="G30" s="42">
        <v>1.8454673866654201</v>
      </c>
      <c r="H30" s="16">
        <v>276.01108011150899</v>
      </c>
      <c r="I30" s="42">
        <v>1.67744261906565</v>
      </c>
      <c r="J30" s="16">
        <v>262.36873465848402</v>
      </c>
      <c r="K30" s="42">
        <v>1.32716533367664</v>
      </c>
      <c r="L30" s="54">
        <f t="shared" si="0"/>
        <v>20.393122742628975</v>
      </c>
      <c r="M30" s="53">
        <v>2.2340195722708098</v>
      </c>
      <c r="N30" s="144">
        <v>6.954193439493732E-20</v>
      </c>
      <c r="O30"/>
      <c r="P30" s="16"/>
      <c r="AD30" s="209"/>
      <c r="AE30" s="209"/>
      <c r="AF30" s="209"/>
      <c r="AG30" s="209"/>
      <c r="AH30" s="209"/>
      <c r="AI30" s="209"/>
      <c r="AJ30" s="209"/>
      <c r="AK30" s="209"/>
      <c r="AL30" s="209"/>
      <c r="AM30" s="209"/>
      <c r="AN30" s="209"/>
    </row>
    <row r="31" spans="1:40" x14ac:dyDescent="0.2">
      <c r="A31" s="15" t="s">
        <v>38</v>
      </c>
      <c r="B31" s="16">
        <v>271.53490508468298</v>
      </c>
      <c r="C31" s="42">
        <v>1.9987061822439101</v>
      </c>
      <c r="D31" s="16">
        <v>275.47896485109402</v>
      </c>
      <c r="E31" s="42">
        <v>1.9614769471118201</v>
      </c>
      <c r="F31" s="16">
        <v>273.38073039201601</v>
      </c>
      <c r="G31" s="42">
        <v>1.8258440185842399</v>
      </c>
      <c r="H31" s="16">
        <v>265.92554698496599</v>
      </c>
      <c r="I31" s="42">
        <v>1.6866188085395699</v>
      </c>
      <c r="J31" s="16">
        <v>262.89217668128202</v>
      </c>
      <c r="K31" s="42">
        <v>1.5355339417792</v>
      </c>
      <c r="L31" s="54">
        <f t="shared" si="0"/>
        <v>8.6427284034009517</v>
      </c>
      <c r="M31" s="53">
        <v>2.11010289894522</v>
      </c>
      <c r="N31" s="144">
        <v>4.2056803443971257E-5</v>
      </c>
      <c r="O31"/>
      <c r="P31"/>
      <c r="Q31"/>
      <c r="R31"/>
      <c r="S31"/>
      <c r="T31"/>
      <c r="AD31" s="209"/>
      <c r="AE31" s="209"/>
      <c r="AF31" s="209"/>
      <c r="AG31" s="209"/>
      <c r="AH31" s="209"/>
      <c r="AI31" s="209"/>
      <c r="AJ31" s="209"/>
      <c r="AK31" s="209"/>
      <c r="AL31" s="209"/>
      <c r="AM31" s="209"/>
      <c r="AN31" s="209"/>
    </row>
    <row r="32" spans="1:40" x14ac:dyDescent="0.2">
      <c r="A32" s="15"/>
      <c r="B32" s="16"/>
      <c r="C32" s="42"/>
      <c r="D32" s="16"/>
      <c r="E32" s="42"/>
      <c r="F32" s="16"/>
      <c r="G32" s="42"/>
      <c r="H32" s="16"/>
      <c r="I32" s="42"/>
      <c r="J32" s="16"/>
      <c r="K32" s="42"/>
      <c r="L32" s="54"/>
      <c r="M32" s="53"/>
      <c r="N32" s="145"/>
      <c r="O32"/>
      <c r="P32"/>
      <c r="Q32"/>
      <c r="R32"/>
      <c r="S32"/>
      <c r="T32"/>
      <c r="AD32" s="209"/>
      <c r="AE32" s="209"/>
      <c r="AF32" s="209"/>
      <c r="AG32" s="209"/>
      <c r="AH32" s="209"/>
      <c r="AI32" s="209"/>
      <c r="AJ32" s="209"/>
      <c r="AK32" s="209"/>
      <c r="AL32" s="209"/>
      <c r="AM32" s="209"/>
      <c r="AN32" s="209"/>
    </row>
    <row r="33" spans="1:40" x14ac:dyDescent="0.2">
      <c r="A33" s="14" t="s">
        <v>39</v>
      </c>
      <c r="B33" s="16"/>
      <c r="C33" s="42"/>
      <c r="D33" s="16"/>
      <c r="E33" s="42"/>
      <c r="F33" s="16"/>
      <c r="G33" s="42"/>
      <c r="H33" s="16"/>
      <c r="I33" s="42"/>
      <c r="J33" s="16"/>
      <c r="K33" s="42"/>
      <c r="L33" s="54"/>
      <c r="M33" s="53"/>
      <c r="N33" s="145"/>
      <c r="O33"/>
      <c r="P33"/>
      <c r="Q33"/>
      <c r="R33"/>
      <c r="S33"/>
      <c r="T33"/>
      <c r="AD33" s="209"/>
      <c r="AE33" s="209"/>
      <c r="AF33" s="209"/>
      <c r="AG33" s="209"/>
      <c r="AH33" s="209"/>
      <c r="AI33" s="209"/>
      <c r="AJ33" s="209"/>
      <c r="AK33" s="209"/>
      <c r="AL33" s="209"/>
      <c r="AM33" s="209"/>
      <c r="AN33" s="209"/>
    </row>
    <row r="34" spans="1:40" x14ac:dyDescent="0.2">
      <c r="A34" s="15" t="s">
        <v>40</v>
      </c>
      <c r="B34" s="16">
        <v>285.02859808314201</v>
      </c>
      <c r="C34" s="42">
        <v>1.63914338446095</v>
      </c>
      <c r="D34" s="16">
        <v>290.77253674222197</v>
      </c>
      <c r="E34" s="42">
        <v>1.7836851538184499</v>
      </c>
      <c r="F34" s="16">
        <v>282.37754622328498</v>
      </c>
      <c r="G34" s="42">
        <v>1.59788955312493</v>
      </c>
      <c r="H34" s="16">
        <v>271.88740018952899</v>
      </c>
      <c r="I34" s="42">
        <v>1.60858508113079</v>
      </c>
      <c r="J34" s="16">
        <v>255.03938499342601</v>
      </c>
      <c r="K34" s="42">
        <v>1.55091541298054</v>
      </c>
      <c r="L34" s="54">
        <f>B34-J34</f>
        <v>29.989213089716003</v>
      </c>
      <c r="M34" s="53">
        <v>2.2221456880916199</v>
      </c>
      <c r="N34" s="144">
        <v>1.668918000635986E-41</v>
      </c>
      <c r="O34"/>
      <c r="P34"/>
      <c r="Q34"/>
      <c r="R34"/>
      <c r="S34"/>
      <c r="T34"/>
      <c r="AD34" s="209"/>
      <c r="AE34" s="209"/>
      <c r="AF34" s="209"/>
      <c r="AG34" s="209"/>
      <c r="AH34" s="209"/>
      <c r="AI34" s="209"/>
      <c r="AJ34" s="209"/>
      <c r="AK34" s="209"/>
      <c r="AL34" s="209"/>
      <c r="AM34" s="209"/>
      <c r="AN34" s="209"/>
    </row>
    <row r="35" spans="1:40" x14ac:dyDescent="0.2">
      <c r="A35" s="15" t="s">
        <v>41</v>
      </c>
      <c r="B35" s="16">
        <v>265.446246330056</v>
      </c>
      <c r="C35" s="42">
        <v>2.3680966953887901</v>
      </c>
      <c r="D35" s="16">
        <v>280.103254176343</v>
      </c>
      <c r="E35" s="42">
        <v>2.1272121764811698</v>
      </c>
      <c r="F35" s="16">
        <v>279.18820303814198</v>
      </c>
      <c r="G35" s="42">
        <v>1.62181537516879</v>
      </c>
      <c r="H35" s="16">
        <v>271.25390650225</v>
      </c>
      <c r="I35" s="42">
        <v>1.82067258078274</v>
      </c>
      <c r="J35" s="16">
        <v>265.33259981505302</v>
      </c>
      <c r="K35" s="42">
        <v>1.98414477291816</v>
      </c>
      <c r="L35" s="54">
        <f>B35-J35</f>
        <v>0.11364651500298351</v>
      </c>
      <c r="M35" s="53">
        <v>2.9291773900784399</v>
      </c>
      <c r="N35" s="144">
        <v>0.96905134984858787</v>
      </c>
      <c r="O35"/>
      <c r="P35"/>
      <c r="Q35"/>
      <c r="R35"/>
      <c r="S35"/>
      <c r="T35"/>
      <c r="AD35" s="209"/>
      <c r="AE35" s="209"/>
      <c r="AF35" s="209"/>
      <c r="AG35" s="209"/>
      <c r="AH35" s="209"/>
      <c r="AI35" s="209"/>
      <c r="AJ35" s="209"/>
      <c r="AK35" s="209"/>
      <c r="AL35" s="209"/>
      <c r="AM35" s="209"/>
      <c r="AN35" s="209"/>
    </row>
    <row r="36" spans="1:40" x14ac:dyDescent="0.2">
      <c r="A36" s="15" t="s">
        <v>42</v>
      </c>
      <c r="B36" s="16">
        <v>272.34907870605002</v>
      </c>
      <c r="C36" s="42">
        <v>2.7151597830785801</v>
      </c>
      <c r="D36" s="16">
        <v>277.62266027980701</v>
      </c>
      <c r="E36" s="42">
        <v>2.86551573237224</v>
      </c>
      <c r="F36" s="16">
        <v>273.91772024207</v>
      </c>
      <c r="G36" s="42">
        <v>2.3292874425604402</v>
      </c>
      <c r="H36" s="16">
        <v>262.49121591404497</v>
      </c>
      <c r="I36" s="42">
        <v>2.63352542034725</v>
      </c>
      <c r="J36" s="16">
        <v>255.10799181950301</v>
      </c>
      <c r="K36" s="42">
        <v>3.2158349722458501</v>
      </c>
      <c r="L36" s="54">
        <f>B36-J36</f>
        <v>17.241086886547009</v>
      </c>
      <c r="M36" s="53">
        <v>3.9614934195018998</v>
      </c>
      <c r="N36" s="144">
        <v>1.3482895810593621E-5</v>
      </c>
      <c r="O36"/>
      <c r="P36"/>
      <c r="Q36"/>
      <c r="R36"/>
      <c r="S36"/>
      <c r="T36"/>
      <c r="AD36" s="209"/>
      <c r="AE36" s="209"/>
      <c r="AF36" s="209"/>
      <c r="AG36" s="209"/>
      <c r="AH36" s="209"/>
      <c r="AI36" s="209"/>
      <c r="AJ36" s="209"/>
      <c r="AK36" s="209"/>
      <c r="AL36" s="209"/>
      <c r="AM36" s="209"/>
      <c r="AN36" s="209"/>
    </row>
    <row r="37" spans="1:40" x14ac:dyDescent="0.2">
      <c r="A37" s="15" t="s">
        <v>43</v>
      </c>
      <c r="B37" s="16">
        <v>265.69484620062701</v>
      </c>
      <c r="C37" s="42">
        <v>2.2778238676509499</v>
      </c>
      <c r="D37" s="16">
        <v>280.021204352479</v>
      </c>
      <c r="E37" s="42">
        <v>2.0692818838412501</v>
      </c>
      <c r="F37" s="16">
        <v>279.01586367404701</v>
      </c>
      <c r="G37" s="42">
        <v>1.5693501232268301</v>
      </c>
      <c r="H37" s="16">
        <v>270.97722105752302</v>
      </c>
      <c r="I37" s="42">
        <v>1.75110667009111</v>
      </c>
      <c r="J37" s="16">
        <v>265.02500983276002</v>
      </c>
      <c r="K37" s="42">
        <v>1.94451684895465</v>
      </c>
      <c r="L37" s="54">
        <f>B37-J37</f>
        <v>0.66983636786699208</v>
      </c>
      <c r="M37" s="53">
        <v>2.8366012620332799</v>
      </c>
      <c r="N37" s="144">
        <v>0.81332367114105475</v>
      </c>
      <c r="O37"/>
      <c r="P37"/>
      <c r="Q37"/>
      <c r="R37"/>
      <c r="S37"/>
      <c r="T37"/>
      <c r="AD37" s="209"/>
      <c r="AE37" s="209"/>
      <c r="AF37" s="209"/>
      <c r="AG37" s="209"/>
      <c r="AH37" s="209"/>
      <c r="AI37" s="209"/>
      <c r="AJ37" s="209"/>
      <c r="AK37" s="209"/>
      <c r="AL37" s="209"/>
      <c r="AM37" s="209"/>
      <c r="AN37" s="209"/>
    </row>
    <row r="38" spans="1:40" x14ac:dyDescent="0.2">
      <c r="A38" s="20"/>
      <c r="B38"/>
      <c r="C38" s="159"/>
      <c r="D38"/>
      <c r="E38" s="159"/>
      <c r="F38"/>
      <c r="G38" s="159"/>
      <c r="H38"/>
      <c r="I38" s="159"/>
      <c r="J38"/>
      <c r="K38" s="159"/>
      <c r="M38" s="160"/>
      <c r="N38" s="145"/>
      <c r="O38"/>
      <c r="P38"/>
      <c r="Q38"/>
      <c r="R38"/>
      <c r="S38"/>
      <c r="T38"/>
      <c r="AD38" s="209"/>
      <c r="AE38" s="209"/>
      <c r="AF38" s="209"/>
      <c r="AG38" s="209"/>
      <c r="AH38" s="209"/>
      <c r="AI38" s="209"/>
      <c r="AJ38" s="209"/>
      <c r="AK38" s="209"/>
      <c r="AL38" s="209"/>
      <c r="AM38" s="209"/>
      <c r="AN38" s="209"/>
    </row>
    <row r="39" spans="1:40" x14ac:dyDescent="0.2">
      <c r="A39" s="14" t="s">
        <v>44</v>
      </c>
      <c r="B39" s="27">
        <f>AVERAGE(B12:B31,B34,B37)</f>
        <v>279.61973243028598</v>
      </c>
      <c r="C39" s="174">
        <f>SQRT(SUMSQ(C12:C19,C20:C31,C34,C37)/(22*22))</f>
        <v>0.3692199336638497</v>
      </c>
      <c r="D39" s="27">
        <f>AVERAGE(D12:D31,D34,D37)</f>
        <v>284.14118164932887</v>
      </c>
      <c r="E39" s="174">
        <f>SQRT(SUMSQ(E12:E19,E20:E31,E34,E37)/(22*22))</f>
        <v>0.36438819389432392</v>
      </c>
      <c r="F39" s="27">
        <f>AVERAGE(F12:F31,F34,F37)</f>
        <v>278.93613668282245</v>
      </c>
      <c r="G39" s="174">
        <f>SQRT(SUMSQ(G12:G19,G20:G31,G34,G37)/(22*22))</f>
        <v>0.34543627295871016</v>
      </c>
      <c r="H39" s="27">
        <f>AVERAGE(H12:H31,H34,H37)</f>
        <v>267.85956314179191</v>
      </c>
      <c r="I39" s="174">
        <f>SQRT(SUMSQ(I12:I19,I20:I31,I34,I37)/(22*22))</f>
        <v>0.34070550309556968</v>
      </c>
      <c r="J39" s="27">
        <f>AVERAGE(J12:J31,J34,J37)</f>
        <v>255.21121750944829</v>
      </c>
      <c r="K39" s="174">
        <f>SQRT(SUMSQ(K12:K19,K20:K31,K34,K37)/(22*22))</f>
        <v>0.34074804540048514</v>
      </c>
      <c r="L39" s="64">
        <f>B39-J39</f>
        <v>24.408514920837689</v>
      </c>
      <c r="M39" s="174">
        <f>SQRT(SUMSQ(M12:M18,M20:M31,M34,M37)/(22*22))</f>
        <v>0.48320259333644394</v>
      </c>
      <c r="N39" s="206">
        <f>TDIST(ABS(L39)/M39,10000,2)</f>
        <v>0</v>
      </c>
      <c r="O39"/>
      <c r="P39"/>
      <c r="Q39"/>
      <c r="R39"/>
      <c r="S39"/>
      <c r="T39"/>
      <c r="AD39" s="209"/>
      <c r="AE39" s="209"/>
      <c r="AF39" s="209"/>
      <c r="AG39" s="209"/>
      <c r="AH39" s="209"/>
      <c r="AI39" s="209"/>
      <c r="AJ39" s="209"/>
      <c r="AK39" s="209"/>
      <c r="AL39" s="209"/>
      <c r="AM39" s="209"/>
      <c r="AN39" s="209"/>
    </row>
    <row r="40" spans="1:40" x14ac:dyDescent="0.2">
      <c r="A40" s="31"/>
      <c r="B40" s="122"/>
      <c r="C40" s="207"/>
      <c r="D40" s="122"/>
      <c r="E40" s="207"/>
      <c r="F40" s="122"/>
      <c r="G40" s="207"/>
      <c r="H40" s="122"/>
      <c r="I40" s="207"/>
      <c r="J40" s="122"/>
      <c r="K40" s="207"/>
      <c r="L40" s="120"/>
      <c r="M40" s="208"/>
      <c r="N40" s="147"/>
      <c r="O40"/>
      <c r="P40"/>
      <c r="Q40"/>
      <c r="R40"/>
      <c r="S40"/>
      <c r="T40"/>
      <c r="AD40" s="209"/>
      <c r="AE40" s="209"/>
      <c r="AF40" s="209"/>
      <c r="AG40" s="209"/>
      <c r="AH40" s="209"/>
      <c r="AI40" s="209"/>
      <c r="AJ40" s="209"/>
      <c r="AK40" s="209"/>
      <c r="AL40" s="209"/>
      <c r="AM40" s="209"/>
      <c r="AN40" s="209"/>
    </row>
    <row r="41" spans="1:40" x14ac:dyDescent="0.2">
      <c r="A41" s="25" t="s">
        <v>45</v>
      </c>
      <c r="B41" s="7"/>
      <c r="C41" s="162"/>
      <c r="D41" s="7"/>
      <c r="E41" s="162"/>
      <c r="F41" s="7"/>
      <c r="G41" s="162"/>
      <c r="H41" s="7"/>
      <c r="I41" s="162"/>
      <c r="J41" s="7"/>
      <c r="K41" s="162"/>
      <c r="L41" s="6"/>
      <c r="M41" s="163"/>
      <c r="N41" s="145"/>
      <c r="O41"/>
      <c r="P41"/>
      <c r="Q41"/>
      <c r="R41"/>
      <c r="S41"/>
      <c r="T41"/>
      <c r="AD41" s="209"/>
      <c r="AE41" s="209"/>
      <c r="AF41" s="209"/>
      <c r="AG41" s="209"/>
      <c r="AH41" s="209"/>
      <c r="AI41" s="209"/>
      <c r="AJ41" s="209"/>
      <c r="AK41" s="209"/>
      <c r="AL41" s="209"/>
      <c r="AM41" s="209"/>
      <c r="AN41" s="209"/>
    </row>
    <row r="42" spans="1:40" ht="12.75" customHeight="1" x14ac:dyDescent="0.2">
      <c r="A42" s="15" t="s">
        <v>171</v>
      </c>
      <c r="B42" s="27">
        <v>267.14418327971902</v>
      </c>
      <c r="C42" s="174">
        <v>1.67243636393964</v>
      </c>
      <c r="D42" s="27">
        <v>275.12976231307903</v>
      </c>
      <c r="E42" s="174">
        <v>1.72352503735435</v>
      </c>
      <c r="F42" s="27">
        <v>269.91968010725202</v>
      </c>
      <c r="G42" s="174">
        <v>1.54507261555844</v>
      </c>
      <c r="H42" s="27">
        <v>270.03155316261899</v>
      </c>
      <c r="I42" s="174">
        <v>1.66162871028286</v>
      </c>
      <c r="J42" s="27">
        <v>260.67452388891201</v>
      </c>
      <c r="K42" s="174">
        <v>1.60910348168843</v>
      </c>
      <c r="L42" s="64">
        <f>B42-J42</f>
        <v>6.4696593908070099</v>
      </c>
      <c r="M42" s="143">
        <v>2.3652377645440201</v>
      </c>
      <c r="N42" s="144">
        <v>6.2327293407703115E-3</v>
      </c>
      <c r="O42"/>
      <c r="P42"/>
      <c r="Q42"/>
      <c r="R42"/>
      <c r="S42"/>
      <c r="T42"/>
      <c r="AD42" s="209"/>
      <c r="AE42" s="209"/>
      <c r="AF42" s="209"/>
      <c r="AG42" s="209"/>
      <c r="AH42" s="209"/>
      <c r="AI42" s="209"/>
      <c r="AJ42" s="209"/>
      <c r="AK42" s="209"/>
      <c r="AL42" s="209"/>
      <c r="AM42" s="209"/>
      <c r="AN42" s="209"/>
    </row>
    <row r="43" spans="1:40" ht="12.75" customHeight="1" x14ac:dyDescent="0.2">
      <c r="A43" s="26" t="s">
        <v>316</v>
      </c>
      <c r="B43" s="117">
        <v>274.02637968349899</v>
      </c>
      <c r="C43" s="148">
        <v>3.9845322935871499</v>
      </c>
      <c r="D43" s="117">
        <v>272.788877771084</v>
      </c>
      <c r="E43" s="148">
        <v>4.0583227750803896</v>
      </c>
      <c r="F43" s="117">
        <v>277.69948228589601</v>
      </c>
      <c r="G43" s="148">
        <v>3.8614219180805498</v>
      </c>
      <c r="H43" s="117">
        <v>277.22296830782801</v>
      </c>
      <c r="I43" s="148">
        <v>3.6876283177479601</v>
      </c>
      <c r="J43" s="117">
        <v>274.72534120588801</v>
      </c>
      <c r="K43" s="148">
        <v>3.88027339359745</v>
      </c>
      <c r="L43" s="22">
        <v>-0.69896152238902687</v>
      </c>
      <c r="M43" s="45">
        <v>4.4509666433516104</v>
      </c>
      <c r="N43" s="146">
        <v>0.87521656134190029</v>
      </c>
      <c r="O43"/>
      <c r="P43"/>
      <c r="Q43"/>
      <c r="R43"/>
      <c r="S43"/>
      <c r="T43"/>
      <c r="AD43" s="209"/>
      <c r="AE43" s="209"/>
      <c r="AF43" s="209"/>
      <c r="AG43" s="209"/>
      <c r="AH43" s="209"/>
      <c r="AI43" s="209"/>
      <c r="AJ43" s="209"/>
      <c r="AK43" s="209"/>
      <c r="AL43" s="209"/>
      <c r="AM43" s="209"/>
      <c r="AN43" s="209"/>
    </row>
    <row r="44" spans="1:40" ht="93.75" customHeight="1" x14ac:dyDescent="0.2">
      <c r="A44" s="252" t="s">
        <v>47</v>
      </c>
      <c r="B44" s="252"/>
      <c r="C44" s="252"/>
      <c r="D44" s="252"/>
      <c r="E44" s="252"/>
      <c r="F44" s="252"/>
      <c r="G44" s="252"/>
      <c r="H44" s="252"/>
      <c r="I44" s="252"/>
      <c r="J44" s="252"/>
      <c r="K44" s="252"/>
      <c r="L44" s="252"/>
      <c r="M44" s="252"/>
      <c r="N44" s="252"/>
      <c r="O44"/>
      <c r="P44"/>
      <c r="Q44"/>
      <c r="R44"/>
      <c r="S44"/>
      <c r="T44"/>
    </row>
    <row r="45" spans="1:40" customFormat="1" ht="71.25" customHeight="1" x14ac:dyDescent="0.2">
      <c r="A45" s="252" t="s">
        <v>317</v>
      </c>
      <c r="B45" s="252"/>
      <c r="C45" s="252"/>
      <c r="D45" s="252"/>
      <c r="E45" s="252"/>
      <c r="F45" s="252"/>
      <c r="G45" s="252"/>
      <c r="H45" s="252"/>
      <c r="I45" s="252"/>
      <c r="J45" s="252"/>
      <c r="K45" s="252"/>
      <c r="L45" s="252"/>
      <c r="M45" s="252"/>
      <c r="N45" s="252"/>
      <c r="O45" s="149"/>
    </row>
    <row r="46" spans="1:40" x14ac:dyDescent="0.2">
      <c r="B46"/>
      <c r="C46"/>
      <c r="D46"/>
      <c r="E46"/>
      <c r="F46"/>
      <c r="G46"/>
      <c r="H46"/>
      <c r="I46"/>
      <c r="J46"/>
      <c r="K46"/>
      <c r="L46"/>
      <c r="M46"/>
      <c r="N46"/>
      <c r="O46"/>
    </row>
    <row r="47" spans="1:40" x14ac:dyDescent="0.2">
      <c r="A47" s="28" t="s">
        <v>48</v>
      </c>
      <c r="B47"/>
      <c r="C47"/>
      <c r="D47"/>
      <c r="E47"/>
      <c r="F47"/>
      <c r="G47"/>
      <c r="H47"/>
      <c r="I47"/>
      <c r="J47"/>
      <c r="K47"/>
      <c r="L47"/>
      <c r="M47"/>
      <c r="N47"/>
      <c r="O47"/>
    </row>
    <row r="48" spans="1:40" x14ac:dyDescent="0.2">
      <c r="B48" s="69"/>
      <c r="C48"/>
      <c r="D48"/>
      <c r="E48"/>
      <c r="F48"/>
      <c r="G48"/>
      <c r="H48"/>
      <c r="I48"/>
      <c r="J48"/>
      <c r="K48"/>
      <c r="L48"/>
      <c r="M48"/>
      <c r="N48"/>
      <c r="O48"/>
    </row>
    <row r="49" spans="1:15" x14ac:dyDescent="0.2">
      <c r="A49"/>
      <c r="B49"/>
      <c r="C49"/>
      <c r="D49"/>
      <c r="E49"/>
      <c r="F49"/>
      <c r="G49"/>
      <c r="H49"/>
      <c r="I49"/>
      <c r="J49"/>
      <c r="K49"/>
      <c r="L49"/>
      <c r="M49"/>
      <c r="N49"/>
      <c r="O49"/>
    </row>
    <row r="50" spans="1:15" x14ac:dyDescent="0.2">
      <c r="A50"/>
      <c r="B50"/>
      <c r="C50"/>
      <c r="D50"/>
      <c r="E50"/>
      <c r="F50"/>
      <c r="G50"/>
      <c r="H50"/>
      <c r="I50"/>
      <c r="J50"/>
      <c r="K50"/>
      <c r="L50"/>
      <c r="M50"/>
      <c r="N50"/>
      <c r="O50"/>
    </row>
    <row r="51" spans="1:15" x14ac:dyDescent="0.2">
      <c r="A51"/>
      <c r="B51"/>
      <c r="C51"/>
      <c r="D51"/>
      <c r="E51"/>
      <c r="F51"/>
      <c r="G51"/>
      <c r="H51"/>
    </row>
    <row r="52" spans="1:15" x14ac:dyDescent="0.2">
      <c r="A52"/>
      <c r="B52"/>
      <c r="C52"/>
      <c r="D52"/>
      <c r="E52"/>
      <c r="F52"/>
      <c r="G52"/>
      <c r="H52"/>
    </row>
    <row r="53" spans="1:15" x14ac:dyDescent="0.2">
      <c r="A53"/>
      <c r="B53"/>
      <c r="C53"/>
      <c r="D53"/>
      <c r="E53"/>
      <c r="F53"/>
      <c r="G53"/>
      <c r="H53"/>
    </row>
  </sheetData>
  <mergeCells count="9">
    <mergeCell ref="A45:N45"/>
    <mergeCell ref="A44:N44"/>
    <mergeCell ref="A2:N4"/>
    <mergeCell ref="B8:C8"/>
    <mergeCell ref="D8:E8"/>
    <mergeCell ref="F8:G8"/>
    <mergeCell ref="H8:I8"/>
    <mergeCell ref="J8:K8"/>
    <mergeCell ref="L8:N8"/>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54"/>
  <sheetViews>
    <sheetView zoomScaleNormal="100" workbookViewId="0">
      <selection activeCell="F6" sqref="F6"/>
    </sheetView>
  </sheetViews>
  <sheetFormatPr defaultRowHeight="12.75" x14ac:dyDescent="0.2"/>
  <cols>
    <col min="1" max="1" width="15.28515625" style="1" customWidth="1"/>
    <col min="2" max="2" width="6.85546875" style="1" customWidth="1"/>
    <col min="3" max="3" width="7.7109375" style="1" customWidth="1"/>
    <col min="4" max="4" width="6.85546875" style="1" customWidth="1"/>
    <col min="5" max="5" width="7.5703125" style="1" customWidth="1"/>
    <col min="6" max="6" width="6.85546875" style="1" customWidth="1"/>
    <col min="7" max="7" width="5.28515625" style="1" customWidth="1"/>
    <col min="8" max="8" width="6.85546875" style="1" customWidth="1"/>
    <col min="9" max="9" width="5.28515625" style="1" customWidth="1"/>
    <col min="10" max="10" width="8" style="1" customWidth="1"/>
    <col min="11" max="11" width="6.5703125" style="1" customWidth="1"/>
    <col min="12" max="12" width="8" style="1" customWidth="1"/>
    <col min="13" max="13" width="4.140625" style="1" customWidth="1"/>
    <col min="14" max="16384" width="9.140625" style="1"/>
  </cols>
  <sheetData>
    <row r="1" spans="1:14" x14ac:dyDescent="0.2">
      <c r="A1" s="2" t="s">
        <v>268</v>
      </c>
      <c r="B1" s="2"/>
      <c r="C1" s="2"/>
      <c r="D1" s="2"/>
      <c r="E1" s="2"/>
      <c r="F1" s="2"/>
      <c r="G1" s="2"/>
      <c r="H1" s="2"/>
      <c r="I1" s="2"/>
      <c r="J1" s="2"/>
      <c r="K1" s="2"/>
      <c r="L1" s="2"/>
    </row>
    <row r="2" spans="1:14" ht="12.75" customHeight="1" x14ac:dyDescent="0.2">
      <c r="A2" s="249" t="s">
        <v>269</v>
      </c>
      <c r="B2" s="249"/>
      <c r="C2" s="249"/>
      <c r="D2" s="249"/>
      <c r="E2" s="249"/>
      <c r="F2" s="249"/>
      <c r="G2" s="249"/>
      <c r="H2" s="249"/>
      <c r="I2" s="249"/>
      <c r="J2" s="249"/>
      <c r="K2" s="249"/>
      <c r="L2" s="249"/>
      <c r="M2" s="3"/>
      <c r="N2" s="3"/>
    </row>
    <row r="3" spans="1:14" x14ac:dyDescent="0.2">
      <c r="A3" s="249"/>
      <c r="B3" s="249"/>
      <c r="C3" s="249"/>
      <c r="D3" s="249"/>
      <c r="E3" s="249"/>
      <c r="F3" s="249"/>
      <c r="G3" s="249"/>
      <c r="H3" s="249"/>
      <c r="I3" s="249"/>
      <c r="J3" s="249"/>
      <c r="K3" s="249"/>
      <c r="L3" s="249"/>
      <c r="M3" s="3"/>
      <c r="N3" s="3"/>
    </row>
    <row r="4" spans="1:14" ht="13.5" customHeight="1" x14ac:dyDescent="0.2">
      <c r="A4" s="249"/>
      <c r="B4" s="249"/>
      <c r="C4" s="249"/>
      <c r="D4" s="249"/>
      <c r="E4" s="249"/>
      <c r="F4" s="249"/>
      <c r="G4" s="249"/>
      <c r="H4" s="249"/>
      <c r="I4" s="249"/>
      <c r="J4" s="249"/>
      <c r="K4" s="249"/>
      <c r="L4" s="249"/>
      <c r="M4" s="3"/>
      <c r="N4" s="3"/>
    </row>
    <row r="5" spans="1:14" x14ac:dyDescent="0.2">
      <c r="A5" s="30"/>
      <c r="B5" s="30"/>
      <c r="C5" s="30"/>
      <c r="D5" s="30"/>
      <c r="E5" s="30"/>
      <c r="F5" s="30"/>
      <c r="G5" s="30"/>
      <c r="H5" s="30"/>
      <c r="I5" s="30"/>
      <c r="J5" s="30"/>
      <c r="K5" s="30"/>
      <c r="L5" s="30"/>
      <c r="M5" s="30"/>
      <c r="N5" s="30"/>
    </row>
    <row r="6" spans="1:14" ht="15" x14ac:dyDescent="0.25">
      <c r="C6" s="5"/>
      <c r="D6" s="51"/>
      <c r="E6" s="51"/>
      <c r="F6" s="51"/>
      <c r="G6" s="51"/>
      <c r="H6" s="51"/>
      <c r="I6" s="51"/>
      <c r="J6" s="51"/>
      <c r="K6" s="51"/>
      <c r="L6" s="51"/>
    </row>
    <row r="7" spans="1:14" ht="15" x14ac:dyDescent="0.25">
      <c r="A7" s="5"/>
      <c r="B7" s="5"/>
      <c r="C7" s="5"/>
      <c r="D7" s="51"/>
      <c r="E7" s="51"/>
      <c r="F7" s="51"/>
      <c r="G7" s="51"/>
      <c r="H7" s="51"/>
      <c r="I7" s="51"/>
      <c r="J7" s="51"/>
      <c r="K7" s="51"/>
      <c r="L7" s="51"/>
    </row>
    <row r="8" spans="1:14" ht="45.75" customHeight="1" x14ac:dyDescent="0.2">
      <c r="A8"/>
      <c r="B8" s="250" t="s">
        <v>263</v>
      </c>
      <c r="C8" s="251"/>
      <c r="D8" s="250" t="s">
        <v>264</v>
      </c>
      <c r="E8" s="251"/>
      <c r="F8" s="250" t="s">
        <v>265</v>
      </c>
      <c r="G8" s="251"/>
      <c r="H8" s="250" t="s">
        <v>266</v>
      </c>
      <c r="I8" s="251"/>
      <c r="J8" s="250" t="s">
        <v>13</v>
      </c>
      <c r="K8" s="262"/>
      <c r="L8" s="251"/>
    </row>
    <row r="9" spans="1:14" s="11" customFormat="1" ht="20.25" customHeight="1" x14ac:dyDescent="0.2">
      <c r="A9" s="8"/>
      <c r="B9" s="9" t="s">
        <v>131</v>
      </c>
      <c r="C9" s="10" t="s">
        <v>67</v>
      </c>
      <c r="D9" s="9" t="s">
        <v>131</v>
      </c>
      <c r="E9" s="10" t="s">
        <v>67</v>
      </c>
      <c r="F9" s="9" t="s">
        <v>131</v>
      </c>
      <c r="G9" s="10" t="s">
        <v>67</v>
      </c>
      <c r="H9" s="9" t="s">
        <v>131</v>
      </c>
      <c r="I9" s="10" t="s">
        <v>67</v>
      </c>
      <c r="J9" s="140" t="s">
        <v>132</v>
      </c>
      <c r="K9" s="56" t="s">
        <v>67</v>
      </c>
      <c r="L9" s="10" t="s">
        <v>15</v>
      </c>
    </row>
    <row r="10" spans="1:14" x14ac:dyDescent="0.2">
      <c r="A10" s="12" t="s">
        <v>16</v>
      </c>
      <c r="B10" s="36"/>
      <c r="C10" s="36"/>
      <c r="D10" s="36"/>
      <c r="E10" s="36"/>
      <c r="F10" s="36"/>
      <c r="G10" s="36"/>
      <c r="H10" s="36"/>
      <c r="I10" s="36"/>
      <c r="J10" s="70"/>
      <c r="K10" s="70"/>
      <c r="L10" s="192"/>
    </row>
    <row r="11" spans="1:14" x14ac:dyDescent="0.2">
      <c r="A11" s="14" t="s">
        <v>17</v>
      </c>
      <c r="B11"/>
      <c r="C11"/>
      <c r="D11"/>
      <c r="E11"/>
      <c r="F11"/>
      <c r="G11"/>
      <c r="H11"/>
      <c r="I11"/>
      <c r="L11" s="142"/>
    </row>
    <row r="12" spans="1:14" x14ac:dyDescent="0.2">
      <c r="A12" s="15" t="s">
        <v>18</v>
      </c>
      <c r="B12" s="16">
        <v>292.89971528292398</v>
      </c>
      <c r="C12" s="42">
        <v>1.26666316465886</v>
      </c>
      <c r="D12" s="16">
        <v>262.51843956788201</v>
      </c>
      <c r="E12" s="42">
        <v>1.6220756357611901</v>
      </c>
      <c r="F12" s="16">
        <v>255.89956903811299</v>
      </c>
      <c r="G12" s="42">
        <v>2.5589503124701198</v>
      </c>
      <c r="H12" s="16">
        <v>248.827844008184</v>
      </c>
      <c r="I12" s="42">
        <v>3.5283408283016802</v>
      </c>
      <c r="J12" s="54">
        <f t="shared" ref="J12:J31" si="0">B12-H12</f>
        <v>44.071871274739976</v>
      </c>
      <c r="K12" s="57">
        <v>3.9736051990924</v>
      </c>
      <c r="L12" s="186">
        <v>1.3855546065272988E-28</v>
      </c>
    </row>
    <row r="13" spans="1:14" ht="12.75" customHeight="1" x14ac:dyDescent="0.2">
      <c r="A13" s="15" t="s">
        <v>19</v>
      </c>
      <c r="B13" s="16">
        <v>298.35133389141799</v>
      </c>
      <c r="C13" s="42">
        <v>1.08974836912872</v>
      </c>
      <c r="D13" s="16">
        <v>271.61136905880198</v>
      </c>
      <c r="E13" s="42">
        <v>1.48872421419233</v>
      </c>
      <c r="F13" s="16">
        <v>263.39366931729302</v>
      </c>
      <c r="G13" s="42">
        <v>1.6775200397725401</v>
      </c>
      <c r="H13" s="16">
        <v>233.45739899131701</v>
      </c>
      <c r="I13" s="42">
        <v>3.1764074603043002</v>
      </c>
      <c r="J13" s="54">
        <f t="shared" si="0"/>
        <v>64.893934900100987</v>
      </c>
      <c r="K13" s="57">
        <v>3.2236434213854999</v>
      </c>
      <c r="L13" s="186">
        <v>4.0356244379042781E-90</v>
      </c>
    </row>
    <row r="14" spans="1:14" x14ac:dyDescent="0.2">
      <c r="A14" s="15" t="s">
        <v>20</v>
      </c>
      <c r="B14" s="16">
        <v>285.93297480783701</v>
      </c>
      <c r="C14" s="42">
        <v>0.81930279306794895</v>
      </c>
      <c r="D14" s="16">
        <v>254.439340707361</v>
      </c>
      <c r="E14" s="42">
        <v>1.28881222885438</v>
      </c>
      <c r="F14" s="16">
        <v>254.07320040883499</v>
      </c>
      <c r="G14" s="42">
        <v>1.87694535016688</v>
      </c>
      <c r="H14" s="16">
        <v>240.610400594347</v>
      </c>
      <c r="I14" s="42">
        <v>2.4104514364748901</v>
      </c>
      <c r="J14" s="54">
        <f t="shared" si="0"/>
        <v>45.322574213490014</v>
      </c>
      <c r="K14" s="57">
        <v>2.5439430903916702</v>
      </c>
      <c r="L14" s="186">
        <v>5.3315768802087619E-71</v>
      </c>
    </row>
    <row r="15" spans="1:14" x14ac:dyDescent="0.2">
      <c r="A15" s="15" t="s">
        <v>21</v>
      </c>
      <c r="B15" s="16">
        <v>297.34724041088901</v>
      </c>
      <c r="C15" s="42">
        <v>1.78554039940401</v>
      </c>
      <c r="D15" s="16">
        <v>279.33927635117601</v>
      </c>
      <c r="E15" s="42">
        <v>1.77823692838485</v>
      </c>
      <c r="F15" s="16">
        <v>264.45592879519</v>
      </c>
      <c r="G15" s="42">
        <v>1.9255980871365399</v>
      </c>
      <c r="H15" s="16">
        <v>248.69325485893501</v>
      </c>
      <c r="I15" s="42">
        <v>3.4881849057447698</v>
      </c>
      <c r="J15" s="54">
        <f t="shared" si="0"/>
        <v>48.653985551954008</v>
      </c>
      <c r="K15" s="57">
        <v>3.6486948413456002</v>
      </c>
      <c r="L15" s="186">
        <v>1.4586556673012188E-40</v>
      </c>
    </row>
    <row r="16" spans="1:14" x14ac:dyDescent="0.2">
      <c r="A16" s="15" t="s">
        <v>22</v>
      </c>
      <c r="B16" s="16">
        <v>300.328016797788</v>
      </c>
      <c r="C16" s="42">
        <v>0.96539937259503406</v>
      </c>
      <c r="D16" s="16">
        <v>274.35142637997501</v>
      </c>
      <c r="E16" s="42">
        <v>1.3713038697989599</v>
      </c>
      <c r="F16" s="16">
        <v>267.377295793592</v>
      </c>
      <c r="G16" s="42">
        <v>1.7725917285872199</v>
      </c>
      <c r="H16" s="16">
        <v>255.25133262762</v>
      </c>
      <c r="I16" s="42">
        <v>2.3132745725006698</v>
      </c>
      <c r="J16" s="54">
        <f t="shared" si="0"/>
        <v>45.076684170167994</v>
      </c>
      <c r="K16" s="57">
        <v>2.4579724616521101</v>
      </c>
      <c r="L16" s="186">
        <v>4.1026182482057304E-75</v>
      </c>
    </row>
    <row r="17" spans="1:12" x14ac:dyDescent="0.2">
      <c r="A17" s="15" t="s">
        <v>23</v>
      </c>
      <c r="B17" s="16">
        <v>293.307588097809</v>
      </c>
      <c r="C17" s="42">
        <v>0.89427742742048899</v>
      </c>
      <c r="D17" s="16">
        <v>271.01671116860098</v>
      </c>
      <c r="E17" s="42">
        <v>1.32264791321279</v>
      </c>
      <c r="F17" s="16">
        <v>260.744422189175</v>
      </c>
      <c r="G17" s="42">
        <v>1.1095837511162201</v>
      </c>
      <c r="H17" s="16">
        <v>256.12196719658402</v>
      </c>
      <c r="I17" s="42">
        <v>2.1310812824758001</v>
      </c>
      <c r="J17" s="54">
        <f t="shared" si="0"/>
        <v>37.185620901224979</v>
      </c>
      <c r="K17" s="57">
        <v>2.2840658221200001</v>
      </c>
      <c r="L17" s="186">
        <v>1.4037280078105582E-59</v>
      </c>
    </row>
    <row r="18" spans="1:12" x14ac:dyDescent="0.2">
      <c r="A18" s="15" t="s">
        <v>24</v>
      </c>
      <c r="B18" s="16">
        <v>306.37914396613797</v>
      </c>
      <c r="C18" s="42">
        <v>1.24820038577513</v>
      </c>
      <c r="D18" s="16">
        <v>278.13916572910898</v>
      </c>
      <c r="E18" s="42">
        <v>1.4057400888056899</v>
      </c>
      <c r="F18" s="16">
        <v>272.69968420910402</v>
      </c>
      <c r="G18" s="42">
        <v>1.58656544215333</v>
      </c>
      <c r="H18" s="16">
        <v>261.873628929468</v>
      </c>
      <c r="I18" s="42">
        <v>2.8265260723960401</v>
      </c>
      <c r="J18" s="54">
        <f t="shared" si="0"/>
        <v>44.505515036669976</v>
      </c>
      <c r="K18" s="57">
        <v>2.9804034284605501</v>
      </c>
      <c r="L18" s="186">
        <v>2.0320148587137183E-50</v>
      </c>
    </row>
    <row r="19" spans="1:12" x14ac:dyDescent="0.2">
      <c r="A19" s="15" t="s">
        <v>25</v>
      </c>
      <c r="B19" s="16">
        <v>284.615812764228</v>
      </c>
      <c r="C19" s="42">
        <v>0.94485715614812704</v>
      </c>
      <c r="D19" s="16">
        <v>253.14228898127101</v>
      </c>
      <c r="E19" s="42">
        <v>1.3247824715184999</v>
      </c>
      <c r="F19" s="16">
        <v>238.75547927365699</v>
      </c>
      <c r="G19" s="42">
        <v>1.2119253637215599</v>
      </c>
      <c r="H19" s="16">
        <v>216.73574124765699</v>
      </c>
      <c r="I19" s="42">
        <v>2.0167443323321499</v>
      </c>
      <c r="J19" s="54">
        <f t="shared" si="0"/>
        <v>67.880071516571007</v>
      </c>
      <c r="K19" s="57">
        <v>2.0699409603902099</v>
      </c>
      <c r="L19" s="186">
        <v>7.4587147757389611E-236</v>
      </c>
    </row>
    <row r="20" spans="1:12" x14ac:dyDescent="0.2">
      <c r="A20" s="15" t="s">
        <v>26</v>
      </c>
      <c r="B20" s="16">
        <v>299.14606220313902</v>
      </c>
      <c r="C20" s="42">
        <v>1.38650115599912</v>
      </c>
      <c r="D20" s="16">
        <v>268.46682179295902</v>
      </c>
      <c r="E20" s="42">
        <v>1.5894872836826299</v>
      </c>
      <c r="F20" s="16">
        <v>260.73374465289999</v>
      </c>
      <c r="G20" s="42">
        <v>2.0635882333433599</v>
      </c>
      <c r="H20" s="16">
        <v>239.61739878671901</v>
      </c>
      <c r="I20" s="42">
        <v>3.3168852842705898</v>
      </c>
      <c r="J20" s="54">
        <f t="shared" si="0"/>
        <v>59.528663416420017</v>
      </c>
      <c r="K20" s="57">
        <v>3.4154313761031001</v>
      </c>
      <c r="L20" s="186">
        <v>4.9468124625422164E-68</v>
      </c>
    </row>
    <row r="21" spans="1:12" x14ac:dyDescent="0.2">
      <c r="A21" s="15" t="s">
        <v>27</v>
      </c>
      <c r="B21" s="16">
        <v>281.26194338503399</v>
      </c>
      <c r="C21" s="42">
        <v>1.46760472416432</v>
      </c>
      <c r="D21" s="16">
        <v>254.004799502037</v>
      </c>
      <c r="E21" s="42">
        <v>1.52448665297671</v>
      </c>
      <c r="F21" s="16">
        <v>250.76553367296299</v>
      </c>
      <c r="G21" s="42">
        <v>2.11675281011498</v>
      </c>
      <c r="H21" s="16">
        <v>240.26413239353499</v>
      </c>
      <c r="I21" s="42">
        <v>3.0765140010016001</v>
      </c>
      <c r="J21" s="54">
        <f t="shared" si="0"/>
        <v>40.997810991498994</v>
      </c>
      <c r="K21" s="57">
        <v>3.38734844584256</v>
      </c>
      <c r="L21" s="186">
        <v>1.0195793485459508E-33</v>
      </c>
    </row>
    <row r="22" spans="1:12" x14ac:dyDescent="0.2">
      <c r="A22" s="15" t="s">
        <v>28</v>
      </c>
      <c r="B22" s="16">
        <v>275.75227829549999</v>
      </c>
      <c r="C22" s="42">
        <v>1.77970892994992</v>
      </c>
      <c r="D22" s="16">
        <v>252.93251136609999</v>
      </c>
      <c r="E22" s="42">
        <v>1.8900680086303201</v>
      </c>
      <c r="F22" s="16">
        <v>237.62861731589101</v>
      </c>
      <c r="G22" s="42">
        <v>2.43524350882163</v>
      </c>
      <c r="H22" s="16">
        <v>223.80338791559399</v>
      </c>
      <c r="I22" s="42">
        <v>3.13148529145526</v>
      </c>
      <c r="J22" s="54">
        <f t="shared" si="0"/>
        <v>51.948890379906004</v>
      </c>
      <c r="K22" s="57">
        <v>3.68503932573778</v>
      </c>
      <c r="L22" s="186">
        <v>3.9514847725961648E-45</v>
      </c>
    </row>
    <row r="23" spans="1:12" x14ac:dyDescent="0.2">
      <c r="A23" s="15" t="s">
        <v>29</v>
      </c>
      <c r="B23" s="16">
        <v>309.523977996974</v>
      </c>
      <c r="C23" s="42">
        <v>1.27444793848786</v>
      </c>
      <c r="D23" s="16">
        <v>286.31211482442501</v>
      </c>
      <c r="E23" s="42">
        <v>1.1242833820695299</v>
      </c>
      <c r="F23" s="16">
        <v>277.66454122473499</v>
      </c>
      <c r="G23" s="42">
        <v>1.7930723219944</v>
      </c>
      <c r="H23" s="16">
        <v>265.13684408760798</v>
      </c>
      <c r="I23" s="42">
        <v>2.97909561217846</v>
      </c>
      <c r="J23" s="54">
        <f t="shared" si="0"/>
        <v>44.387133909366014</v>
      </c>
      <c r="K23" s="57">
        <v>3.2559364148014298</v>
      </c>
      <c r="L23" s="186">
        <v>2.5607322453228093E-42</v>
      </c>
    </row>
    <row r="24" spans="1:12" x14ac:dyDescent="0.2">
      <c r="A24" s="15" t="s">
        <v>31</v>
      </c>
      <c r="B24" s="16">
        <v>284.05193142448502</v>
      </c>
      <c r="C24" s="42">
        <v>1.49654518341207</v>
      </c>
      <c r="D24" s="16">
        <v>266.12150259443001</v>
      </c>
      <c r="E24" s="42">
        <v>1.11756533064936</v>
      </c>
      <c r="F24" s="16">
        <v>249.562475668915</v>
      </c>
      <c r="G24" s="42">
        <v>1.6436229588281499</v>
      </c>
      <c r="H24" s="16">
        <v>237.000904068935</v>
      </c>
      <c r="I24" s="42">
        <v>2.0860879253591</v>
      </c>
      <c r="J24" s="54">
        <f t="shared" si="0"/>
        <v>47.051027355550019</v>
      </c>
      <c r="K24" s="57">
        <v>2.52867155440034</v>
      </c>
      <c r="L24" s="186">
        <v>2.8252880144834236E-77</v>
      </c>
    </row>
    <row r="25" spans="1:12" x14ac:dyDescent="0.2">
      <c r="A25" s="15" t="s">
        <v>32</v>
      </c>
      <c r="B25" s="16">
        <v>300.74513272361901</v>
      </c>
      <c r="C25" s="42">
        <v>0.92462708099762803</v>
      </c>
      <c r="D25" s="16">
        <v>276.71506368403499</v>
      </c>
      <c r="E25" s="42">
        <v>1.4863400611516999</v>
      </c>
      <c r="F25" s="16">
        <v>264.92428742221603</v>
      </c>
      <c r="G25" s="42">
        <v>2.3989384869712702</v>
      </c>
      <c r="H25" s="16">
        <v>250.89603946993901</v>
      </c>
      <c r="I25" s="42">
        <v>3.3106275434097698</v>
      </c>
      <c r="J25" s="54">
        <f t="shared" si="0"/>
        <v>49.849093253679996</v>
      </c>
      <c r="K25" s="57">
        <v>3.3287048625828701</v>
      </c>
      <c r="L25" s="186">
        <v>1.0636247833028215E-50</v>
      </c>
    </row>
    <row r="26" spans="1:12" x14ac:dyDescent="0.2">
      <c r="A26" s="15" t="s">
        <v>33</v>
      </c>
      <c r="B26" s="16">
        <v>303.87337766191501</v>
      </c>
      <c r="C26" s="42">
        <v>1.14594059383169</v>
      </c>
      <c r="D26" s="16">
        <v>265.83858367348103</v>
      </c>
      <c r="E26" s="42">
        <v>1.46301226760821</v>
      </c>
      <c r="F26" s="16">
        <v>270.00972638854699</v>
      </c>
      <c r="G26" s="42">
        <v>2.1694861788196</v>
      </c>
      <c r="H26" s="16">
        <v>237.87003315434299</v>
      </c>
      <c r="I26" s="42">
        <v>4.6423991114351999</v>
      </c>
      <c r="J26" s="54">
        <f t="shared" si="0"/>
        <v>66.003344507572024</v>
      </c>
      <c r="K26" s="57">
        <v>4.8374570637268999</v>
      </c>
      <c r="L26" s="186">
        <v>2.1974184376883598E-42</v>
      </c>
    </row>
    <row r="27" spans="1:12" x14ac:dyDescent="0.2">
      <c r="A27" s="15" t="s">
        <v>34</v>
      </c>
      <c r="B27" s="16">
        <v>286.60500827964398</v>
      </c>
      <c r="C27" s="42">
        <v>1.52323897019221</v>
      </c>
      <c r="D27" s="16">
        <v>261.50771046557003</v>
      </c>
      <c r="E27" s="42">
        <v>1.7364940230677199</v>
      </c>
      <c r="F27" s="16">
        <v>248.027222112201</v>
      </c>
      <c r="G27" s="42">
        <v>1.80941753157791</v>
      </c>
      <c r="H27" s="16">
        <v>244.58966776542101</v>
      </c>
      <c r="I27" s="42">
        <v>3.0790664585120702</v>
      </c>
      <c r="J27" s="54">
        <f t="shared" si="0"/>
        <v>42.01534051422297</v>
      </c>
      <c r="K27" s="57">
        <v>3.6550731052697101</v>
      </c>
      <c r="L27" s="186">
        <v>1.3970490829286776E-30</v>
      </c>
    </row>
    <row r="28" spans="1:12" x14ac:dyDescent="0.2">
      <c r="A28" s="15" t="s">
        <v>35</v>
      </c>
      <c r="B28" s="16">
        <v>297.32019157416102</v>
      </c>
      <c r="C28" s="42">
        <v>1.2743551283710199</v>
      </c>
      <c r="D28" s="16">
        <v>280.73021882810599</v>
      </c>
      <c r="E28" s="42">
        <v>1.7392045228376101</v>
      </c>
      <c r="F28" s="16">
        <v>270.96708351455698</v>
      </c>
      <c r="G28" s="42">
        <v>1.7549180268337801</v>
      </c>
      <c r="H28" s="16">
        <v>255.33674652209999</v>
      </c>
      <c r="I28" s="42">
        <v>3.17286032886761</v>
      </c>
      <c r="J28" s="54">
        <f t="shared" si="0"/>
        <v>41.983445052061029</v>
      </c>
      <c r="K28" s="57">
        <v>3.22695267724789</v>
      </c>
      <c r="L28" s="186">
        <v>1.0738532084631007E-38</v>
      </c>
    </row>
    <row r="29" spans="1:12" x14ac:dyDescent="0.2">
      <c r="A29" s="15" t="s">
        <v>36</v>
      </c>
      <c r="B29" s="16">
        <v>275.78722221176503</v>
      </c>
      <c r="C29" s="42">
        <v>1.29824294929503</v>
      </c>
      <c r="D29" s="16">
        <v>248.72491203016099</v>
      </c>
      <c r="E29" s="42">
        <v>1.19676716944214</v>
      </c>
      <c r="F29" s="16">
        <v>235.460124342992</v>
      </c>
      <c r="G29" s="42">
        <v>1.8838060879743499</v>
      </c>
      <c r="H29" s="16">
        <v>221.34542644651901</v>
      </c>
      <c r="I29" s="42">
        <v>2.40321083859215</v>
      </c>
      <c r="J29" s="54">
        <f t="shared" si="0"/>
        <v>54.441795765246013</v>
      </c>
      <c r="K29" s="57">
        <v>2.8947675848129002</v>
      </c>
      <c r="L29" s="186">
        <v>6.6382886031941576E-79</v>
      </c>
    </row>
    <row r="30" spans="1:12" x14ac:dyDescent="0.2">
      <c r="A30" s="15" t="s">
        <v>37</v>
      </c>
      <c r="B30" s="16">
        <v>305.06039479492603</v>
      </c>
      <c r="C30" s="42">
        <v>1.18450942188398</v>
      </c>
      <c r="D30" s="16">
        <v>271.13027717963098</v>
      </c>
      <c r="E30" s="42">
        <v>1.59214863710993</v>
      </c>
      <c r="F30" s="16">
        <v>272.00511647835998</v>
      </c>
      <c r="G30" s="42">
        <v>1.98833885481122</v>
      </c>
      <c r="H30" s="16">
        <v>246.03093769233399</v>
      </c>
      <c r="I30" s="42">
        <v>4.0803500693000903</v>
      </c>
      <c r="J30" s="54">
        <f t="shared" si="0"/>
        <v>59.029457102592033</v>
      </c>
      <c r="K30" s="57">
        <v>4.46191168947081</v>
      </c>
      <c r="L30" s="186">
        <v>5.9311762963155128E-40</v>
      </c>
    </row>
    <row r="31" spans="1:12" x14ac:dyDescent="0.2">
      <c r="A31" s="15" t="s">
        <v>38</v>
      </c>
      <c r="B31" s="16">
        <v>279.79860863538102</v>
      </c>
      <c r="C31" s="42">
        <v>1.3749928112996801</v>
      </c>
      <c r="D31" s="16">
        <v>245.38790160768599</v>
      </c>
      <c r="E31" s="42">
        <v>1.7981462723236801</v>
      </c>
      <c r="F31" s="16">
        <v>239.457930614682</v>
      </c>
      <c r="G31" s="42">
        <v>2.4203583119704399</v>
      </c>
      <c r="H31" s="16">
        <v>219.58638305645201</v>
      </c>
      <c r="I31" s="42">
        <v>3.9499074521585702</v>
      </c>
      <c r="J31" s="54">
        <f t="shared" si="0"/>
        <v>60.212225578929008</v>
      </c>
      <c r="K31" s="57">
        <v>4.0252588619064698</v>
      </c>
      <c r="L31" s="186">
        <v>1.3689800652743519E-50</v>
      </c>
    </row>
    <row r="32" spans="1:12" x14ac:dyDescent="0.2">
      <c r="A32" s="15"/>
      <c r="B32"/>
      <c r="C32"/>
      <c r="D32"/>
      <c r="E32"/>
      <c r="F32"/>
      <c r="G32"/>
      <c r="H32"/>
      <c r="I32"/>
      <c r="K32" s="60"/>
      <c r="L32" s="187"/>
    </row>
    <row r="33" spans="1:16" x14ac:dyDescent="0.2">
      <c r="A33" s="14" t="s">
        <v>39</v>
      </c>
      <c r="B33"/>
      <c r="C33"/>
      <c r="D33"/>
      <c r="E33"/>
      <c r="F33"/>
      <c r="G33"/>
      <c r="H33"/>
      <c r="I33"/>
      <c r="K33" s="60"/>
      <c r="L33" s="187"/>
    </row>
    <row r="34" spans="1:16" x14ac:dyDescent="0.2">
      <c r="A34" s="15" t="s">
        <v>40</v>
      </c>
      <c r="B34" s="16">
        <v>304.232725947012</v>
      </c>
      <c r="C34" s="42">
        <v>1.1655142761863</v>
      </c>
      <c r="D34" s="16">
        <v>276.01409033820698</v>
      </c>
      <c r="E34" s="42">
        <v>1.65259322688654</v>
      </c>
      <c r="F34" s="16">
        <v>269.240431342813</v>
      </c>
      <c r="G34" s="42">
        <v>1.8670481856416301</v>
      </c>
      <c r="H34" s="16">
        <v>242.480801619305</v>
      </c>
      <c r="I34" s="42">
        <v>3.0348982674632698</v>
      </c>
      <c r="J34" s="54">
        <f>B34-H34</f>
        <v>61.751924327707002</v>
      </c>
      <c r="K34" s="57">
        <v>3.2228289548582998</v>
      </c>
      <c r="L34" s="186">
        <v>8.0012481055656911E-82</v>
      </c>
    </row>
    <row r="35" spans="1:16" x14ac:dyDescent="0.2">
      <c r="A35" s="15" t="s">
        <v>41</v>
      </c>
      <c r="B35" s="16">
        <v>290.36174481298798</v>
      </c>
      <c r="C35" s="42">
        <v>1.65265130492191</v>
      </c>
      <c r="D35" s="16">
        <v>257.35471578496498</v>
      </c>
      <c r="E35" s="42">
        <v>1.70514545652273</v>
      </c>
      <c r="F35" s="16">
        <v>255.837731246163</v>
      </c>
      <c r="G35" s="42">
        <v>2.0742314672565398</v>
      </c>
      <c r="H35" s="16">
        <v>230.44303394323899</v>
      </c>
      <c r="I35" s="42">
        <v>3.0160554081733801</v>
      </c>
      <c r="J35" s="54">
        <f>B35-H35</f>
        <v>59.918710869748992</v>
      </c>
      <c r="K35" s="57">
        <v>3.4005794125551101</v>
      </c>
      <c r="L35" s="186">
        <v>1.7282678045291126E-69</v>
      </c>
      <c r="M35" s="6"/>
      <c r="N35" s="6"/>
    </row>
    <row r="36" spans="1:16" x14ac:dyDescent="0.2">
      <c r="A36" s="15" t="s">
        <v>42</v>
      </c>
      <c r="B36" s="16">
        <v>290.56915685333001</v>
      </c>
      <c r="C36" s="42">
        <v>1.9204726105716401</v>
      </c>
      <c r="D36" s="16">
        <v>260.95969788446899</v>
      </c>
      <c r="E36" s="42">
        <v>2.1045601784609298</v>
      </c>
      <c r="F36" s="16">
        <v>247.56123834631001</v>
      </c>
      <c r="G36" s="42">
        <v>3.2621303408061002</v>
      </c>
      <c r="H36" s="16">
        <v>240.810104328085</v>
      </c>
      <c r="I36" s="42">
        <v>4.2786748975182496</v>
      </c>
      <c r="J36" s="54">
        <f>B36-H36</f>
        <v>49.759052525245011</v>
      </c>
      <c r="K36" s="57">
        <v>4.4344374558864699</v>
      </c>
      <c r="L36" s="186">
        <v>3.2428313068132177E-29</v>
      </c>
      <c r="M36" s="6"/>
      <c r="N36" s="6"/>
    </row>
    <row r="37" spans="1:16" x14ac:dyDescent="0.2">
      <c r="A37" s="15" t="s">
        <v>43</v>
      </c>
      <c r="B37" s="16">
        <v>290.36724182607497</v>
      </c>
      <c r="C37" s="42">
        <v>1.6099937486089</v>
      </c>
      <c r="D37" s="16">
        <v>257.46700234037502</v>
      </c>
      <c r="E37" s="42">
        <v>1.6500432679091701</v>
      </c>
      <c r="F37" s="16">
        <v>255.55750810205001</v>
      </c>
      <c r="G37" s="42">
        <v>1.9951346560049601</v>
      </c>
      <c r="H37" s="16">
        <v>230.689721108383</v>
      </c>
      <c r="I37" s="42">
        <v>2.93387545428812</v>
      </c>
      <c r="J37" s="54">
        <f>B37-H37</f>
        <v>59.677520717691976</v>
      </c>
      <c r="K37" s="57">
        <v>3.30105727859456</v>
      </c>
      <c r="L37" s="186">
        <v>4.7318203308422038E-73</v>
      </c>
      <c r="M37" s="6"/>
      <c r="N37" s="6"/>
    </row>
    <row r="38" spans="1:16" x14ac:dyDescent="0.2">
      <c r="A38" s="20"/>
      <c r="B38"/>
      <c r="C38"/>
      <c r="D38"/>
      <c r="E38"/>
      <c r="F38"/>
      <c r="G38"/>
      <c r="H38"/>
      <c r="I38"/>
      <c r="K38" s="60"/>
      <c r="L38" s="187"/>
      <c r="M38" s="6"/>
      <c r="N38" s="6"/>
    </row>
    <row r="39" spans="1:16" x14ac:dyDescent="0.2">
      <c r="A39" s="14" t="s">
        <v>44</v>
      </c>
      <c r="B39" s="64">
        <f>AVERAGE(B12:B19,B20:B31,B34,B37)</f>
        <v>293.30399649903001</v>
      </c>
      <c r="C39" s="143">
        <f>SQRT(SUMSQ(C12:C19,C20:C31,C34,C37)/(COUNT(C12:C19,C20:C31,C34,C37)*COUNT(C12:C19,C20:C31,C34,C37)))</f>
        <v>0.27642688781110608</v>
      </c>
      <c r="D39" s="64">
        <f>AVERAGE(D12:D19,D20:D31,D34,D37)</f>
        <v>266.17779673506271</v>
      </c>
      <c r="E39" s="143">
        <f>SQRT(SUMSQ(E12:E19,E20:E31,E34,E37)/(COUNT(E12:E19,E20:E31,E34,E37)*COUNT(E12:E19,E20:E31,E34,E37)))</f>
        <v>0.32464714408608147</v>
      </c>
      <c r="F39" s="64">
        <f>AVERAGE(F12:F19,F20:F31,F34,F37)</f>
        <v>258.15470872176274</v>
      </c>
      <c r="G39" s="143">
        <f>SQRT(SUMSQ(G12:G19,G20:G31,G34,G37)/(COUNT(G12:G19,G20:G31,G34,G37)*COUNT(G12:G19,G20:G31,G34,G37)))</f>
        <v>0.41456066740296538</v>
      </c>
      <c r="H39" s="64">
        <f>AVERAGE(H12:H19,H20:H31,H34,H37)</f>
        <v>241.64636329733182</v>
      </c>
      <c r="I39" s="143">
        <f>SQRT(SUMSQ(I12:I19,I20:I31,I34,I37)/(COUNT(I12:I19,I20:I31,I34,I37)*COUNT(I12:I19,I20:I31,I34,I37)))</f>
        <v>0.66474045018426975</v>
      </c>
      <c r="J39" s="64">
        <f>B39-H39</f>
        <v>51.657633201698189</v>
      </c>
      <c r="K39" s="213">
        <f>SQRT(SUMSQ(K12:K19,K20:K31,K34,K37)/(COUNT(K12:K19,K20:K31,K34,K37)*COUNT(K12:K19,K20:K31,K34,K37)))</f>
        <v>0.71601355436303038</v>
      </c>
      <c r="L39" s="189">
        <f>TDIST(ABS(J39)/K39,10000,2)</f>
        <v>0</v>
      </c>
      <c r="M39" s="174"/>
      <c r="N39" s="6"/>
    </row>
    <row r="40" spans="1:16" x14ac:dyDescent="0.2">
      <c r="A40" s="31"/>
      <c r="B40" s="122"/>
      <c r="C40" s="122"/>
      <c r="D40" s="122"/>
      <c r="E40" s="122"/>
      <c r="F40" s="122"/>
      <c r="G40" s="122"/>
      <c r="H40" s="122"/>
      <c r="I40" s="122"/>
      <c r="J40" s="120"/>
      <c r="K40" s="214"/>
      <c r="L40" s="215"/>
      <c r="M40" s="7"/>
      <c r="N40" s="6"/>
    </row>
    <row r="41" spans="1:16" x14ac:dyDescent="0.2">
      <c r="A41" s="25" t="s">
        <v>45</v>
      </c>
      <c r="B41" s="7"/>
      <c r="C41" s="7"/>
      <c r="D41" s="7"/>
      <c r="E41" s="7"/>
      <c r="F41" s="7"/>
      <c r="G41" s="7"/>
      <c r="H41" s="7"/>
      <c r="I41" s="7"/>
      <c r="J41" s="6"/>
      <c r="K41" s="65"/>
      <c r="L41" s="187"/>
      <c r="M41" s="7"/>
      <c r="N41" s="6"/>
    </row>
    <row r="42" spans="1:16" ht="12.75" customHeight="1" x14ac:dyDescent="0.2">
      <c r="A42" s="15" t="s">
        <v>68</v>
      </c>
      <c r="B42" s="27">
        <v>284.64093317341298</v>
      </c>
      <c r="C42" s="174">
        <v>1.4150285182269</v>
      </c>
      <c r="D42" s="27">
        <v>263.79518948077401</v>
      </c>
      <c r="E42" s="174">
        <v>1.32267323800432</v>
      </c>
      <c r="F42" s="27">
        <v>250.240251800094</v>
      </c>
      <c r="G42" s="174">
        <v>2.8872919993364099</v>
      </c>
      <c r="H42" s="27">
        <v>238.00535868808601</v>
      </c>
      <c r="I42" s="174">
        <v>4.4609846402099196</v>
      </c>
      <c r="J42" s="64">
        <f>B42-H42</f>
        <v>46.63557448532697</v>
      </c>
      <c r="K42" s="213">
        <v>4.570627936658</v>
      </c>
      <c r="L42" s="186">
        <v>1.9429553032397647E-24</v>
      </c>
      <c r="M42" s="27"/>
      <c r="N42" s="6"/>
    </row>
    <row r="43" spans="1:16" ht="12.75" customHeight="1" x14ac:dyDescent="0.2">
      <c r="A43" s="26" t="s">
        <v>316</v>
      </c>
      <c r="B43" s="117">
        <v>277.93992321173403</v>
      </c>
      <c r="C43" s="148">
        <v>2.6352098092116298</v>
      </c>
      <c r="D43" s="117">
        <v>272.722465329057</v>
      </c>
      <c r="E43" s="148">
        <v>2.2766568949670498</v>
      </c>
      <c r="F43" s="117">
        <v>264.97687550653501</v>
      </c>
      <c r="G43" s="148">
        <v>3.8961829866399702</v>
      </c>
      <c r="H43" s="117">
        <v>268.83257087021599</v>
      </c>
      <c r="I43" s="148">
        <v>4.1253447305334703</v>
      </c>
      <c r="J43" s="22">
        <v>9.1073523415180375</v>
      </c>
      <c r="K43" s="61">
        <v>4.2897284408549803</v>
      </c>
      <c r="L43" s="188">
        <v>3.3748801080545877E-2</v>
      </c>
      <c r="M43" s="27"/>
      <c r="N43" s="6"/>
    </row>
    <row r="44" spans="1:16" ht="102" customHeight="1" x14ac:dyDescent="0.2">
      <c r="A44" s="252" t="s">
        <v>47</v>
      </c>
      <c r="B44" s="252"/>
      <c r="C44" s="252"/>
      <c r="D44" s="252"/>
      <c r="E44" s="252"/>
      <c r="F44" s="252"/>
      <c r="G44" s="252"/>
      <c r="H44" s="252"/>
      <c r="I44" s="252"/>
      <c r="J44" s="252"/>
      <c r="K44" s="252"/>
      <c r="L44" s="252"/>
    </row>
    <row r="45" spans="1:16" ht="63.75" customHeight="1" x14ac:dyDescent="0.2">
      <c r="A45" s="252" t="s">
        <v>317</v>
      </c>
      <c r="B45" s="252"/>
      <c r="C45" s="252"/>
      <c r="D45" s="252"/>
      <c r="E45" s="252"/>
      <c r="F45" s="252"/>
      <c r="G45" s="252"/>
      <c r="H45" s="252"/>
      <c r="I45" s="252"/>
      <c r="J45" s="252"/>
      <c r="K45" s="252"/>
      <c r="L45" s="252"/>
      <c r="M45" s="149"/>
      <c r="N45" s="149"/>
      <c r="O45" s="149"/>
      <c r="P45" s="149"/>
    </row>
    <row r="46" spans="1:16" x14ac:dyDescent="0.2">
      <c r="A46" s="28" t="s">
        <v>51</v>
      </c>
      <c r="B46" s="32"/>
      <c r="C46" s="32"/>
      <c r="D46" s="32"/>
      <c r="E46" s="32"/>
      <c r="F46" s="32"/>
      <c r="G46" s="32"/>
      <c r="H46" s="32"/>
      <c r="I46" s="32"/>
      <c r="J46" s="32"/>
      <c r="K46" s="32"/>
    </row>
    <row r="47" spans="1:16" ht="48.75" customHeight="1" x14ac:dyDescent="0.2">
      <c r="A47" s="253" t="s">
        <v>267</v>
      </c>
      <c r="B47" s="253"/>
      <c r="C47" s="253"/>
      <c r="D47" s="253"/>
      <c r="E47" s="253"/>
      <c r="F47" s="253"/>
      <c r="G47" s="253"/>
      <c r="H47" s="253"/>
      <c r="I47" s="253"/>
      <c r="J47" s="253"/>
      <c r="K47" s="253"/>
      <c r="L47" s="253"/>
    </row>
    <row r="49" spans="1:10" x14ac:dyDescent="0.2">
      <c r="A49" s="28"/>
      <c r="B49" s="29"/>
    </row>
    <row r="50" spans="1:10" x14ac:dyDescent="0.2">
      <c r="A50"/>
      <c r="B50"/>
      <c r="C50"/>
      <c r="D50"/>
      <c r="E50"/>
      <c r="F50"/>
      <c r="G50"/>
      <c r="H50"/>
      <c r="I50"/>
      <c r="J50"/>
    </row>
    <row r="51" spans="1:10" x14ac:dyDescent="0.2">
      <c r="A51"/>
      <c r="B51"/>
      <c r="C51"/>
      <c r="D51"/>
      <c r="E51"/>
      <c r="F51"/>
      <c r="G51"/>
      <c r="H51"/>
      <c r="I51"/>
      <c r="J51"/>
    </row>
    <row r="52" spans="1:10" x14ac:dyDescent="0.2">
      <c r="A52"/>
      <c r="B52"/>
      <c r="C52"/>
      <c r="D52"/>
      <c r="E52"/>
      <c r="F52"/>
      <c r="G52"/>
      <c r="H52"/>
      <c r="I52"/>
      <c r="J52"/>
    </row>
    <row r="53" spans="1:10" x14ac:dyDescent="0.2">
      <c r="A53"/>
      <c r="B53"/>
      <c r="C53"/>
      <c r="D53"/>
      <c r="E53"/>
      <c r="F53"/>
      <c r="G53"/>
      <c r="H53"/>
      <c r="I53"/>
      <c r="J53"/>
    </row>
    <row r="54" spans="1:10" x14ac:dyDescent="0.2">
      <c r="A54"/>
      <c r="B54"/>
      <c r="C54"/>
      <c r="D54"/>
      <c r="E54"/>
      <c r="F54"/>
      <c r="G54"/>
      <c r="H54"/>
      <c r="I54"/>
      <c r="J54"/>
    </row>
  </sheetData>
  <mergeCells count="9">
    <mergeCell ref="A44:L44"/>
    <mergeCell ref="A47:L47"/>
    <mergeCell ref="A2:L4"/>
    <mergeCell ref="B8:C8"/>
    <mergeCell ref="D8:E8"/>
    <mergeCell ref="F8:G8"/>
    <mergeCell ref="H8:I8"/>
    <mergeCell ref="J8:L8"/>
    <mergeCell ref="A45:L4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BA49"/>
  <sheetViews>
    <sheetView zoomScaleNormal="100" workbookViewId="0">
      <selection activeCell="AE43" sqref="AE43"/>
    </sheetView>
  </sheetViews>
  <sheetFormatPr defaultRowHeight="12.75" x14ac:dyDescent="0.2"/>
  <cols>
    <col min="1" max="1" width="16.7109375" style="1" customWidth="1"/>
    <col min="2" max="9" width="4.5703125" style="1" customWidth="1"/>
    <col min="10" max="10" width="5.140625" style="1" customWidth="1"/>
    <col min="11" max="11" width="4.5703125" style="1" customWidth="1"/>
    <col min="12" max="14" width="9.140625" style="1"/>
    <col min="15" max="15" width="16.7109375" style="1" customWidth="1"/>
    <col min="16" max="25" width="5.140625" style="1" customWidth="1"/>
    <col min="26" max="26" width="5" style="1" customWidth="1"/>
    <col min="27" max="27" width="4" style="1" customWidth="1"/>
    <col min="28" max="28" width="9.140625" style="1"/>
    <col min="29" max="29" width="16.7109375" style="1" customWidth="1"/>
    <col min="30" max="39" width="5.7109375" style="1" customWidth="1"/>
    <col min="40" max="40" width="5.42578125" style="1" bestFit="1" customWidth="1"/>
    <col min="41" max="41" width="7.85546875" style="1" customWidth="1"/>
    <col min="42" max="42" width="16.7109375" style="1" customWidth="1"/>
    <col min="43" max="52" width="4.85546875" style="1" customWidth="1"/>
    <col min="53" max="16384" width="9.140625" style="1"/>
  </cols>
  <sheetData>
    <row r="1" spans="1:53" x14ac:dyDescent="0.2">
      <c r="A1" s="2" t="s">
        <v>270</v>
      </c>
      <c r="B1" s="2"/>
      <c r="C1" s="2"/>
      <c r="D1" s="2"/>
      <c r="E1" s="2"/>
      <c r="F1" s="2"/>
      <c r="G1" s="2"/>
      <c r="H1" s="2"/>
      <c r="I1" s="2"/>
      <c r="J1" s="2"/>
      <c r="K1" s="2"/>
      <c r="O1" s="2" t="str">
        <f>A1</f>
        <v>Table A3.20 (L)</v>
      </c>
      <c r="P1" s="2"/>
      <c r="Q1" s="2"/>
      <c r="R1" s="2"/>
      <c r="S1" s="2"/>
      <c r="T1" s="2"/>
      <c r="U1" s="2"/>
      <c r="V1" s="2"/>
      <c r="W1" s="2"/>
      <c r="X1" s="2"/>
      <c r="Y1" s="2"/>
      <c r="Z1" s="2"/>
      <c r="AA1" s="2"/>
      <c r="AC1" s="2" t="str">
        <f>A1</f>
        <v>Table A3.20 (L)</v>
      </c>
      <c r="AD1" s="2"/>
      <c r="AE1" s="2"/>
      <c r="AF1" s="2"/>
      <c r="AG1" s="2"/>
      <c r="AH1" s="2"/>
      <c r="AI1" s="2"/>
      <c r="AJ1" s="2"/>
      <c r="AK1" s="2"/>
      <c r="AL1" s="2"/>
      <c r="AM1" s="2"/>
      <c r="AN1" s="2"/>
      <c r="AO1" s="2"/>
      <c r="AP1" s="2" t="str">
        <f>A1</f>
        <v>Table A3.20 (L)</v>
      </c>
      <c r="AQ1" s="2"/>
      <c r="AR1" s="2"/>
      <c r="AS1" s="2"/>
      <c r="AT1" s="2"/>
      <c r="AU1" s="2"/>
      <c r="AV1" s="2"/>
      <c r="AW1" s="2"/>
      <c r="AX1" s="2"/>
      <c r="AY1" s="2"/>
      <c r="AZ1" s="2"/>
    </row>
    <row r="2" spans="1:53" ht="12.75" customHeight="1" x14ac:dyDescent="0.2">
      <c r="A2" s="249" t="s">
        <v>271</v>
      </c>
      <c r="B2" s="249"/>
      <c r="C2" s="249"/>
      <c r="D2" s="249"/>
      <c r="E2" s="249"/>
      <c r="F2" s="249"/>
      <c r="G2" s="249"/>
      <c r="H2" s="249"/>
      <c r="I2" s="249"/>
      <c r="J2" s="249"/>
      <c r="K2" s="249"/>
      <c r="O2" s="249" t="str">
        <f>A2</f>
        <v>Percentage of adults who worked during previous five years at each proficiency level in literacy, by type of occupation</v>
      </c>
      <c r="P2" s="249"/>
      <c r="Q2" s="249"/>
      <c r="R2" s="249"/>
      <c r="S2" s="249"/>
      <c r="T2" s="249"/>
      <c r="U2" s="249"/>
      <c r="V2" s="249"/>
      <c r="W2" s="249"/>
      <c r="X2" s="249"/>
      <c r="Y2" s="249"/>
      <c r="Z2" s="30"/>
      <c r="AA2" s="30"/>
      <c r="AC2" s="249" t="str">
        <f>A2</f>
        <v>Percentage of adults who worked during previous five years at each proficiency level in literacy, by type of occupation</v>
      </c>
      <c r="AD2" s="249"/>
      <c r="AE2" s="249"/>
      <c r="AF2" s="249"/>
      <c r="AG2" s="249"/>
      <c r="AH2" s="249"/>
      <c r="AI2" s="249"/>
      <c r="AJ2" s="249"/>
      <c r="AK2" s="249"/>
      <c r="AL2" s="249"/>
      <c r="AM2" s="249"/>
      <c r="AN2" s="30"/>
      <c r="AO2" s="30"/>
      <c r="AP2" s="249" t="str">
        <f>A2</f>
        <v>Percentage of adults who worked during previous five years at each proficiency level in literacy, by type of occupation</v>
      </c>
      <c r="AQ2" s="249"/>
      <c r="AR2" s="249"/>
      <c r="AS2" s="249"/>
      <c r="AT2" s="249"/>
      <c r="AU2" s="249"/>
      <c r="AV2" s="249"/>
      <c r="AW2" s="249"/>
      <c r="AX2" s="249"/>
      <c r="AY2" s="249"/>
      <c r="AZ2" s="249"/>
    </row>
    <row r="3" spans="1:53" x14ac:dyDescent="0.2">
      <c r="A3" s="249"/>
      <c r="B3" s="249"/>
      <c r="C3" s="249"/>
      <c r="D3" s="249"/>
      <c r="E3" s="249"/>
      <c r="F3" s="249"/>
      <c r="G3" s="249"/>
      <c r="H3" s="249"/>
      <c r="I3" s="249"/>
      <c r="J3" s="249"/>
      <c r="K3" s="249"/>
      <c r="O3" s="249"/>
      <c r="P3" s="249"/>
      <c r="Q3" s="249"/>
      <c r="R3" s="249"/>
      <c r="S3" s="249"/>
      <c r="T3" s="249"/>
      <c r="U3" s="249"/>
      <c r="V3" s="249"/>
      <c r="W3" s="249"/>
      <c r="X3" s="249"/>
      <c r="Y3" s="249"/>
      <c r="Z3" s="30"/>
      <c r="AA3" s="30"/>
      <c r="AC3" s="249"/>
      <c r="AD3" s="249"/>
      <c r="AE3" s="249"/>
      <c r="AF3" s="249"/>
      <c r="AG3" s="249"/>
      <c r="AH3" s="249"/>
      <c r="AI3" s="249"/>
      <c r="AJ3" s="249"/>
      <c r="AK3" s="249"/>
      <c r="AL3" s="249"/>
      <c r="AM3" s="249"/>
      <c r="AN3" s="30"/>
      <c r="AO3" s="30"/>
      <c r="AP3" s="249"/>
      <c r="AQ3" s="249"/>
      <c r="AR3" s="249"/>
      <c r="AS3" s="249"/>
      <c r="AT3" s="249"/>
      <c r="AU3" s="249"/>
      <c r="AV3" s="249"/>
      <c r="AW3" s="249"/>
      <c r="AX3" s="249"/>
      <c r="AY3" s="249"/>
      <c r="AZ3" s="249"/>
    </row>
    <row r="4" spans="1:53" x14ac:dyDescent="0.2">
      <c r="A4" s="249"/>
      <c r="B4" s="249"/>
      <c r="C4" s="249"/>
      <c r="D4" s="249"/>
      <c r="E4" s="249"/>
      <c r="F4" s="249"/>
      <c r="G4" s="249"/>
      <c r="H4" s="249"/>
      <c r="I4" s="249"/>
      <c r="J4" s="249"/>
      <c r="K4" s="249"/>
      <c r="O4" s="249"/>
      <c r="P4" s="249"/>
      <c r="Q4" s="249"/>
      <c r="R4" s="249"/>
      <c r="S4" s="249"/>
      <c r="T4" s="249"/>
      <c r="U4" s="249"/>
      <c r="V4" s="249"/>
      <c r="W4" s="249"/>
      <c r="X4" s="249"/>
      <c r="Y4" s="249"/>
      <c r="Z4" s="30"/>
      <c r="AA4" s="30"/>
      <c r="AC4" s="249"/>
      <c r="AD4" s="249"/>
      <c r="AE4" s="249"/>
      <c r="AF4" s="249"/>
      <c r="AG4" s="249"/>
      <c r="AH4" s="249"/>
      <c r="AI4" s="249"/>
      <c r="AJ4" s="249"/>
      <c r="AK4" s="249"/>
      <c r="AL4" s="249"/>
      <c r="AM4" s="249"/>
      <c r="AN4" s="30"/>
      <c r="AO4" s="30"/>
      <c r="AP4" s="249"/>
      <c r="AQ4" s="249"/>
      <c r="AR4" s="249"/>
      <c r="AS4" s="249"/>
      <c r="AT4" s="249"/>
      <c r="AU4" s="249"/>
      <c r="AV4" s="249"/>
      <c r="AW4" s="249"/>
      <c r="AX4" s="249"/>
      <c r="AY4" s="249"/>
      <c r="AZ4" s="249"/>
    </row>
    <row r="5" spans="1:53" x14ac:dyDescent="0.2">
      <c r="A5" s="30" t="s">
        <v>148</v>
      </c>
      <c r="B5" s="30"/>
      <c r="C5" s="30"/>
      <c r="D5" s="30"/>
      <c r="E5" s="30"/>
      <c r="F5" s="30"/>
      <c r="G5" s="30"/>
      <c r="H5" s="30"/>
      <c r="I5" s="30"/>
      <c r="J5" s="30"/>
      <c r="K5" s="30"/>
      <c r="O5" s="30" t="s">
        <v>149</v>
      </c>
      <c r="P5" s="30"/>
      <c r="Q5" s="30"/>
      <c r="R5" s="30"/>
      <c r="S5" s="30"/>
      <c r="T5" s="30"/>
      <c r="U5" s="30"/>
      <c r="V5" s="30"/>
      <c r="W5" s="30"/>
      <c r="X5" s="30"/>
      <c r="Y5" s="30"/>
      <c r="Z5" s="30"/>
      <c r="AA5" s="30"/>
      <c r="AC5" s="30" t="s">
        <v>150</v>
      </c>
      <c r="AD5" s="30"/>
      <c r="AE5" s="30"/>
      <c r="AF5" s="30"/>
      <c r="AG5" s="30"/>
      <c r="AH5" s="30"/>
      <c r="AI5" s="30"/>
      <c r="AJ5" s="30"/>
      <c r="AK5" s="30"/>
      <c r="AL5" s="30"/>
      <c r="AM5" s="30"/>
      <c r="AN5" s="30"/>
      <c r="AO5" s="30"/>
      <c r="AP5" s="30" t="s">
        <v>151</v>
      </c>
      <c r="AQ5" s="30"/>
      <c r="AR5" s="30"/>
      <c r="AS5" s="30"/>
      <c r="AT5" s="30"/>
      <c r="AU5" s="30"/>
      <c r="AV5" s="30"/>
      <c r="AW5" s="30"/>
      <c r="AX5" s="30"/>
      <c r="AY5" s="30"/>
      <c r="AZ5" s="30"/>
    </row>
    <row r="6" spans="1:53" customFormat="1" x14ac:dyDescent="0.2"/>
    <row r="7" spans="1:53" ht="15" x14ac:dyDescent="0.25">
      <c r="A7" s="5"/>
      <c r="B7" s="265" t="s">
        <v>263</v>
      </c>
      <c r="C7" s="266"/>
      <c r="D7" s="266"/>
      <c r="E7" s="266"/>
      <c r="F7" s="266"/>
      <c r="G7" s="266"/>
      <c r="H7" s="266"/>
      <c r="I7" s="266"/>
      <c r="J7" s="266"/>
      <c r="K7" s="267"/>
      <c r="O7" s="5"/>
      <c r="P7" s="265" t="s">
        <v>264</v>
      </c>
      <c r="Q7" s="266"/>
      <c r="R7" s="266"/>
      <c r="S7" s="266"/>
      <c r="T7" s="266"/>
      <c r="U7" s="266"/>
      <c r="V7" s="266"/>
      <c r="W7" s="266"/>
      <c r="X7" s="266"/>
      <c r="Y7" s="267"/>
      <c r="Z7" s="194"/>
      <c r="AA7" s="194"/>
      <c r="AC7" s="5"/>
      <c r="AD7" s="265" t="s">
        <v>265</v>
      </c>
      <c r="AE7" s="266"/>
      <c r="AF7" s="266"/>
      <c r="AG7" s="266"/>
      <c r="AH7" s="266"/>
      <c r="AI7" s="266"/>
      <c r="AJ7" s="266"/>
      <c r="AK7" s="266"/>
      <c r="AL7" s="266"/>
      <c r="AM7" s="267"/>
      <c r="AN7" s="194"/>
      <c r="AO7" s="194"/>
      <c r="AP7" s="5"/>
      <c r="AQ7" s="265" t="s">
        <v>266</v>
      </c>
      <c r="AR7" s="266"/>
      <c r="AS7" s="266"/>
      <c r="AT7" s="266"/>
      <c r="AU7" s="266"/>
      <c r="AV7" s="266"/>
      <c r="AW7" s="266"/>
      <c r="AX7" s="266"/>
      <c r="AY7" s="266"/>
      <c r="AZ7" s="267"/>
    </row>
    <row r="8" spans="1:53" ht="24" customHeight="1" x14ac:dyDescent="0.2">
      <c r="A8"/>
      <c r="B8" s="250" t="s">
        <v>61</v>
      </c>
      <c r="C8" s="251"/>
      <c r="D8" s="250" t="s">
        <v>62</v>
      </c>
      <c r="E8" s="251"/>
      <c r="F8" s="250" t="s">
        <v>63</v>
      </c>
      <c r="G8" s="251"/>
      <c r="H8" s="250" t="s">
        <v>64</v>
      </c>
      <c r="I8" s="251"/>
      <c r="J8" s="250" t="s">
        <v>65</v>
      </c>
      <c r="K8" s="251"/>
      <c r="O8"/>
      <c r="P8" s="250" t="s">
        <v>182</v>
      </c>
      <c r="Q8" s="251"/>
      <c r="R8" s="250" t="s">
        <v>62</v>
      </c>
      <c r="S8" s="251"/>
      <c r="T8" s="250" t="s">
        <v>63</v>
      </c>
      <c r="U8" s="251"/>
      <c r="V8" s="250" t="s">
        <v>64</v>
      </c>
      <c r="W8" s="251"/>
      <c r="X8" s="250" t="s">
        <v>65</v>
      </c>
      <c r="Y8" s="251"/>
      <c r="Z8" s="195"/>
      <c r="AA8" s="195"/>
      <c r="AC8"/>
      <c r="AD8" s="250" t="s">
        <v>182</v>
      </c>
      <c r="AE8" s="251"/>
      <c r="AF8" s="250" t="s">
        <v>62</v>
      </c>
      <c r="AG8" s="251"/>
      <c r="AH8" s="250" t="s">
        <v>63</v>
      </c>
      <c r="AI8" s="251"/>
      <c r="AJ8" s="250" t="s">
        <v>64</v>
      </c>
      <c r="AK8" s="251"/>
      <c r="AL8" s="250" t="s">
        <v>65</v>
      </c>
      <c r="AM8" s="251"/>
      <c r="AN8" s="195"/>
      <c r="AO8" s="195"/>
      <c r="AP8"/>
      <c r="AQ8" s="250" t="s">
        <v>182</v>
      </c>
      <c r="AR8" s="251"/>
      <c r="AS8" s="250" t="s">
        <v>62</v>
      </c>
      <c r="AT8" s="251"/>
      <c r="AU8" s="250" t="s">
        <v>63</v>
      </c>
      <c r="AV8" s="251"/>
      <c r="AW8" s="250" t="s">
        <v>64</v>
      </c>
      <c r="AX8" s="251"/>
      <c r="AY8" s="250" t="s">
        <v>65</v>
      </c>
      <c r="AZ8" s="251"/>
    </row>
    <row r="9" spans="1:53" s="11" customFormat="1" ht="20.25" customHeight="1" x14ac:dyDescent="0.2">
      <c r="A9" s="8"/>
      <c r="B9" s="34" t="s">
        <v>66</v>
      </c>
      <c r="C9" s="35" t="s">
        <v>67</v>
      </c>
      <c r="D9" s="34" t="s">
        <v>66</v>
      </c>
      <c r="E9" s="35" t="s">
        <v>67</v>
      </c>
      <c r="F9" s="34" t="s">
        <v>66</v>
      </c>
      <c r="G9" s="35" t="s">
        <v>67</v>
      </c>
      <c r="H9" s="34" t="s">
        <v>66</v>
      </c>
      <c r="I9" s="35" t="s">
        <v>67</v>
      </c>
      <c r="J9" s="34" t="s">
        <v>66</v>
      </c>
      <c r="K9" s="35" t="s">
        <v>67</v>
      </c>
      <c r="O9" s="8"/>
      <c r="P9" s="34" t="s">
        <v>66</v>
      </c>
      <c r="Q9" s="35" t="s">
        <v>67</v>
      </c>
      <c r="R9" s="34" t="s">
        <v>66</v>
      </c>
      <c r="S9" s="35" t="s">
        <v>67</v>
      </c>
      <c r="T9" s="34" t="s">
        <v>66</v>
      </c>
      <c r="U9" s="35" t="s">
        <v>67</v>
      </c>
      <c r="V9" s="34" t="s">
        <v>66</v>
      </c>
      <c r="W9" s="35" t="s">
        <v>67</v>
      </c>
      <c r="X9" s="34" t="s">
        <v>66</v>
      </c>
      <c r="Y9" s="35" t="s">
        <v>67</v>
      </c>
      <c r="Z9" s="36"/>
      <c r="AA9" s="36"/>
      <c r="AC9" s="8"/>
      <c r="AD9" s="34" t="s">
        <v>66</v>
      </c>
      <c r="AE9" s="35" t="s">
        <v>67</v>
      </c>
      <c r="AF9" s="34" t="s">
        <v>66</v>
      </c>
      <c r="AG9" s="35" t="s">
        <v>67</v>
      </c>
      <c r="AH9" s="34" t="s">
        <v>66</v>
      </c>
      <c r="AI9" s="35" t="s">
        <v>67</v>
      </c>
      <c r="AJ9" s="34" t="s">
        <v>66</v>
      </c>
      <c r="AK9" s="35" t="s">
        <v>67</v>
      </c>
      <c r="AL9" s="34" t="s">
        <v>66</v>
      </c>
      <c r="AM9" s="35" t="s">
        <v>67</v>
      </c>
      <c r="AN9" s="36"/>
      <c r="AO9" s="36"/>
      <c r="AP9" s="8"/>
      <c r="AQ9" s="34" t="s">
        <v>66</v>
      </c>
      <c r="AR9" s="35" t="s">
        <v>67</v>
      </c>
      <c r="AS9" s="34" t="s">
        <v>66</v>
      </c>
      <c r="AT9" s="35" t="s">
        <v>67</v>
      </c>
      <c r="AU9" s="34" t="s">
        <v>66</v>
      </c>
      <c r="AV9" s="35" t="s">
        <v>67</v>
      </c>
      <c r="AW9" s="34" t="s">
        <v>66</v>
      </c>
      <c r="AX9" s="35" t="s">
        <v>67</v>
      </c>
      <c r="AY9" s="34" t="s">
        <v>66</v>
      </c>
      <c r="AZ9" s="35" t="s">
        <v>67</v>
      </c>
    </row>
    <row r="10" spans="1:53" x14ac:dyDescent="0.2">
      <c r="A10" s="12" t="s">
        <v>16</v>
      </c>
      <c r="B10" s="36"/>
      <c r="C10" s="36"/>
      <c r="D10" s="36"/>
      <c r="E10" s="36"/>
      <c r="F10" s="36"/>
      <c r="G10" s="36"/>
      <c r="H10" s="36"/>
      <c r="I10" s="36"/>
      <c r="J10" s="36"/>
      <c r="K10" s="40"/>
      <c r="N10" s="38"/>
      <c r="O10" s="39" t="s">
        <v>16</v>
      </c>
      <c r="P10" s="36"/>
      <c r="Q10" s="36"/>
      <c r="R10" s="36"/>
      <c r="S10" s="36"/>
      <c r="T10" s="36"/>
      <c r="U10" s="36"/>
      <c r="V10" s="36"/>
      <c r="W10" s="36"/>
      <c r="X10" s="36"/>
      <c r="Y10" s="40"/>
      <c r="Z10" s="36"/>
      <c r="AA10" s="36"/>
      <c r="AB10" s="38"/>
      <c r="AC10" s="39" t="s">
        <v>16</v>
      </c>
      <c r="AD10" s="36"/>
      <c r="AE10" s="36"/>
      <c r="AF10" s="36"/>
      <c r="AG10" s="36"/>
      <c r="AH10" s="36"/>
      <c r="AI10" s="36"/>
      <c r="AJ10" s="36"/>
      <c r="AK10" s="36"/>
      <c r="AL10" s="36"/>
      <c r="AM10" s="40"/>
      <c r="AN10" s="36"/>
      <c r="AO10" s="37"/>
      <c r="AP10" s="39" t="s">
        <v>16</v>
      </c>
      <c r="AQ10" s="36"/>
      <c r="AR10" s="36"/>
      <c r="AS10" s="36"/>
      <c r="AT10" s="36"/>
      <c r="AU10" s="36"/>
      <c r="AV10" s="36"/>
      <c r="AW10" s="36"/>
      <c r="AX10" s="36"/>
      <c r="AY10" s="36"/>
      <c r="AZ10" s="40"/>
    </row>
    <row r="11" spans="1:53" x14ac:dyDescent="0.2">
      <c r="A11" s="14" t="s">
        <v>17</v>
      </c>
      <c r="B11"/>
      <c r="C11"/>
      <c r="D11"/>
      <c r="E11"/>
      <c r="F11"/>
      <c r="G11"/>
      <c r="H11"/>
      <c r="I11"/>
      <c r="J11"/>
      <c r="K11" s="13"/>
      <c r="L11" s="196"/>
      <c r="N11" s="38"/>
      <c r="O11" s="41" t="s">
        <v>17</v>
      </c>
      <c r="P11"/>
      <c r="Q11"/>
      <c r="R11"/>
      <c r="S11"/>
      <c r="T11"/>
      <c r="U11"/>
      <c r="V11"/>
      <c r="W11"/>
      <c r="X11"/>
      <c r="Y11" s="13"/>
      <c r="Z11"/>
      <c r="AA11"/>
      <c r="AB11" s="38"/>
      <c r="AC11" s="41" t="s">
        <v>17</v>
      </c>
      <c r="AD11"/>
      <c r="AE11"/>
      <c r="AF11"/>
      <c r="AG11"/>
      <c r="AH11"/>
      <c r="AI11"/>
      <c r="AJ11"/>
      <c r="AK11"/>
      <c r="AL11"/>
      <c r="AM11" s="13"/>
      <c r="AN11"/>
      <c r="AO11" s="13"/>
      <c r="AP11" s="41" t="s">
        <v>17</v>
      </c>
      <c r="AQ11"/>
      <c r="AR11"/>
      <c r="AS11"/>
      <c r="AT11"/>
      <c r="AU11"/>
      <c r="AV11"/>
      <c r="AW11"/>
      <c r="AX11"/>
      <c r="AY11"/>
      <c r="AZ11" s="13"/>
    </row>
    <row r="12" spans="1:53" x14ac:dyDescent="0.2">
      <c r="A12" s="15" t="s">
        <v>18</v>
      </c>
      <c r="B12" s="16">
        <v>0.43893766534228401</v>
      </c>
      <c r="C12" s="42">
        <v>0.158516846075096</v>
      </c>
      <c r="D12" s="16">
        <v>3.4681953952082201</v>
      </c>
      <c r="E12" s="42">
        <v>0.46625336196168699</v>
      </c>
      <c r="F12" s="16">
        <v>21.029619080511399</v>
      </c>
      <c r="G12" s="42">
        <v>0.99030440995522095</v>
      </c>
      <c r="H12" s="16">
        <v>45.888728274282002</v>
      </c>
      <c r="I12" s="42">
        <v>1.6821873081622201</v>
      </c>
      <c r="J12" s="16">
        <v>29.1745195846561</v>
      </c>
      <c r="K12" s="43">
        <v>1.6371453202753701</v>
      </c>
      <c r="L12" s="44"/>
      <c r="N12" s="38"/>
      <c r="O12" s="28" t="s">
        <v>18</v>
      </c>
      <c r="P12" s="16">
        <v>1.41211257805268</v>
      </c>
      <c r="Q12" s="42">
        <v>0.480905118389296</v>
      </c>
      <c r="R12" s="16">
        <v>9.0586615714817693</v>
      </c>
      <c r="S12" s="42">
        <v>1.2834885731536501</v>
      </c>
      <c r="T12" s="16">
        <v>33.253269540740803</v>
      </c>
      <c r="U12" s="42">
        <v>1.73818713478336</v>
      </c>
      <c r="V12" s="16">
        <v>42.184476753529403</v>
      </c>
      <c r="W12" s="42">
        <v>1.6140147071951201</v>
      </c>
      <c r="X12" s="16">
        <v>13.875329063520599</v>
      </c>
      <c r="Y12" s="43">
        <v>1.3607310090187299</v>
      </c>
      <c r="Z12" s="44"/>
      <c r="AA12" s="42"/>
      <c r="AB12" s="38"/>
      <c r="AC12" s="28" t="s">
        <v>18</v>
      </c>
      <c r="AD12" s="16">
        <v>5.1857000681270202</v>
      </c>
      <c r="AE12" s="42">
        <v>0.89551466948193004</v>
      </c>
      <c r="AF12" s="16">
        <v>14.4468102510099</v>
      </c>
      <c r="AG12" s="42">
        <v>1.51086025346858</v>
      </c>
      <c r="AH12" s="16">
        <v>36.400395446862298</v>
      </c>
      <c r="AI12" s="42">
        <v>2.1053071206346998</v>
      </c>
      <c r="AJ12" s="16">
        <v>35.162689070169499</v>
      </c>
      <c r="AK12" s="42">
        <v>2.1575482352683801</v>
      </c>
      <c r="AL12" s="16">
        <v>8.4889064469077304</v>
      </c>
      <c r="AM12" s="43">
        <v>1.29608794407721</v>
      </c>
      <c r="AN12" s="44"/>
      <c r="AO12" s="155"/>
      <c r="AP12" s="28" t="s">
        <v>18</v>
      </c>
      <c r="AQ12" s="16">
        <v>5.3518750423314598</v>
      </c>
      <c r="AR12" s="42">
        <v>1.43102369279721</v>
      </c>
      <c r="AS12" s="16">
        <v>15.3211659350376</v>
      </c>
      <c r="AT12" s="42">
        <v>2.6849534279571698</v>
      </c>
      <c r="AU12" s="16">
        <v>36.968203692695603</v>
      </c>
      <c r="AV12" s="42">
        <v>3.7146022934691101</v>
      </c>
      <c r="AW12" s="16">
        <v>34.646662804915003</v>
      </c>
      <c r="AX12" s="42">
        <v>3.35676170610291</v>
      </c>
      <c r="AY12" s="16">
        <v>7.6163575161879402</v>
      </c>
      <c r="AZ12" s="43">
        <v>2.1995740044621099</v>
      </c>
      <c r="BA12" s="44"/>
    </row>
    <row r="13" spans="1:53" ht="12.75" customHeight="1" x14ac:dyDescent="0.2">
      <c r="A13" s="15" t="s">
        <v>19</v>
      </c>
      <c r="B13" s="16">
        <v>0.39622485610018499</v>
      </c>
      <c r="C13" s="42">
        <v>0.197598325304992</v>
      </c>
      <c r="D13" s="16">
        <v>4.53106323311341</v>
      </c>
      <c r="E13" s="42">
        <v>0.64728599676908805</v>
      </c>
      <c r="F13" s="16">
        <v>27.914217262765899</v>
      </c>
      <c r="G13" s="42">
        <v>1.7085065088640801</v>
      </c>
      <c r="H13" s="16">
        <v>51.2864209102069</v>
      </c>
      <c r="I13" s="42">
        <v>1.71249470011634</v>
      </c>
      <c r="J13" s="16">
        <v>15.872073737813601</v>
      </c>
      <c r="K13" s="43">
        <v>1.1046223779457001</v>
      </c>
      <c r="L13" s="44"/>
      <c r="N13" s="38"/>
      <c r="O13" s="28" t="s">
        <v>19</v>
      </c>
      <c r="P13" s="16">
        <v>1.24807049571294</v>
      </c>
      <c r="Q13" s="42">
        <v>0.42332071075620198</v>
      </c>
      <c r="R13" s="16">
        <v>12.906118076792</v>
      </c>
      <c r="S13" s="42">
        <v>1.14130176777154</v>
      </c>
      <c r="T13" s="16">
        <v>42.698897754095903</v>
      </c>
      <c r="U13" s="42">
        <v>1.80288506400059</v>
      </c>
      <c r="V13" s="16">
        <v>37.178289886603203</v>
      </c>
      <c r="W13" s="42">
        <v>1.82518175584034</v>
      </c>
      <c r="X13" s="16">
        <v>5.9686237867959102</v>
      </c>
      <c r="Y13" s="43">
        <v>0.84138549114761296</v>
      </c>
      <c r="Z13" s="44"/>
      <c r="AA13" s="42"/>
      <c r="AB13" s="38"/>
      <c r="AC13" s="28" t="s">
        <v>19</v>
      </c>
      <c r="AD13" s="16">
        <v>3.4000711779008501</v>
      </c>
      <c r="AE13" s="42">
        <v>0.84256472816435701</v>
      </c>
      <c r="AF13" s="16">
        <v>18.6894685073947</v>
      </c>
      <c r="AG13" s="42">
        <v>1.59178988276291</v>
      </c>
      <c r="AH13" s="16">
        <v>45.6916309514001</v>
      </c>
      <c r="AI13" s="42">
        <v>2.1579875151131098</v>
      </c>
      <c r="AJ13" s="16">
        <v>29.154031909864599</v>
      </c>
      <c r="AK13" s="42">
        <v>1.85458316341838</v>
      </c>
      <c r="AL13" s="16">
        <v>3.0647974534397799</v>
      </c>
      <c r="AM13" s="43">
        <v>0.72840679858788604</v>
      </c>
      <c r="AN13" s="44"/>
      <c r="AO13" s="155"/>
      <c r="AP13" s="28" t="s">
        <v>19</v>
      </c>
      <c r="AQ13" s="16">
        <v>10.3746698501245</v>
      </c>
      <c r="AR13" s="42">
        <v>2.0857237048492299</v>
      </c>
      <c r="AS13" s="16">
        <v>28.264549945993299</v>
      </c>
      <c r="AT13" s="42">
        <v>3.32348389557577</v>
      </c>
      <c r="AU13" s="16">
        <v>41.832614397238601</v>
      </c>
      <c r="AV13" s="42">
        <v>3.5054581258250499</v>
      </c>
      <c r="AW13" s="16">
        <v>16.489637175692899</v>
      </c>
      <c r="AX13" s="42">
        <v>2.3861204651069201</v>
      </c>
      <c r="AY13" s="16">
        <v>3.0385286309507</v>
      </c>
      <c r="AZ13" s="43">
        <v>1.18966594191918</v>
      </c>
      <c r="BA13" s="44"/>
    </row>
    <row r="14" spans="1:53" x14ac:dyDescent="0.2">
      <c r="A14" s="15" t="s">
        <v>20</v>
      </c>
      <c r="B14" s="16">
        <v>0.88962893559400902</v>
      </c>
      <c r="C14" s="42">
        <v>0.176100569558654</v>
      </c>
      <c r="D14" s="16">
        <v>6.4923175122865198</v>
      </c>
      <c r="E14" s="42">
        <v>0.47137782267835099</v>
      </c>
      <c r="F14" s="16">
        <v>25.217889718397899</v>
      </c>
      <c r="G14" s="42">
        <v>0.90050433818265596</v>
      </c>
      <c r="H14" s="16">
        <v>45.350260648460797</v>
      </c>
      <c r="I14" s="42">
        <v>1.03146200993754</v>
      </c>
      <c r="J14" s="16">
        <v>22.040753955148102</v>
      </c>
      <c r="K14" s="43">
        <v>0.82032669579962103</v>
      </c>
      <c r="L14" s="44"/>
      <c r="N14" s="38"/>
      <c r="O14" s="28" t="s">
        <v>20</v>
      </c>
      <c r="P14" s="16">
        <v>3.75381730672698</v>
      </c>
      <c r="Q14" s="42">
        <v>0.49784855798628402</v>
      </c>
      <c r="R14" s="16">
        <v>14.493947047208399</v>
      </c>
      <c r="S14" s="42">
        <v>0.84874236191318098</v>
      </c>
      <c r="T14" s="16">
        <v>37.907385627179998</v>
      </c>
      <c r="U14" s="42">
        <v>1.3451362755996801</v>
      </c>
      <c r="V14" s="16">
        <v>35.555484329412401</v>
      </c>
      <c r="W14" s="42">
        <v>1.1789547569511201</v>
      </c>
      <c r="X14" s="16">
        <v>8.2767519900084601</v>
      </c>
      <c r="Y14" s="43">
        <v>0.70007650098555696</v>
      </c>
      <c r="Z14" s="44"/>
      <c r="AA14" s="42"/>
      <c r="AB14" s="38"/>
      <c r="AC14" s="28" t="s">
        <v>20</v>
      </c>
      <c r="AD14" s="16">
        <v>5.9559498384616099</v>
      </c>
      <c r="AE14" s="42">
        <v>0.808849979835635</v>
      </c>
      <c r="AF14" s="16">
        <v>19.342469619136899</v>
      </c>
      <c r="AG14" s="42">
        <v>1.3711903827128999</v>
      </c>
      <c r="AH14" s="16">
        <v>37.588727798344003</v>
      </c>
      <c r="AI14" s="42">
        <v>1.47341142692866</v>
      </c>
      <c r="AJ14" s="16">
        <v>30.772877813092499</v>
      </c>
      <c r="AK14" s="42">
        <v>1.56749018884629</v>
      </c>
      <c r="AL14" s="16">
        <v>6.3164972677860902</v>
      </c>
      <c r="AM14" s="43">
        <v>0.88800553088113199</v>
      </c>
      <c r="AN14" s="44"/>
      <c r="AO14" s="155"/>
      <c r="AP14" s="28" t="s">
        <v>20</v>
      </c>
      <c r="AQ14" s="16">
        <v>8.4090931864065492</v>
      </c>
      <c r="AR14" s="42">
        <v>1.0722793627357401</v>
      </c>
      <c r="AS14" s="16">
        <v>20.1668646763246</v>
      </c>
      <c r="AT14" s="42">
        <v>1.9628904096809701</v>
      </c>
      <c r="AU14" s="16">
        <v>38.689915924460202</v>
      </c>
      <c r="AV14" s="42">
        <v>2.7508318814139701</v>
      </c>
      <c r="AW14" s="16">
        <v>26.360990040509499</v>
      </c>
      <c r="AX14" s="42">
        <v>2.3511298695222198</v>
      </c>
      <c r="AY14" s="16">
        <v>6.3474334308013898</v>
      </c>
      <c r="AZ14" s="43">
        <v>1.1068980451052699</v>
      </c>
      <c r="BA14" s="44"/>
    </row>
    <row r="15" spans="1:53" x14ac:dyDescent="0.2">
      <c r="A15" s="15" t="s">
        <v>21</v>
      </c>
      <c r="B15" s="16">
        <v>0</v>
      </c>
      <c r="C15" s="42">
        <v>0</v>
      </c>
      <c r="D15" s="16">
        <v>4.9306356734238497</v>
      </c>
      <c r="E15" s="42">
        <v>1.20137648178485</v>
      </c>
      <c r="F15" s="16">
        <v>27.0147501740067</v>
      </c>
      <c r="G15" s="42">
        <v>2.9977405930013101</v>
      </c>
      <c r="H15" s="16">
        <v>51.7546086081583</v>
      </c>
      <c r="I15" s="42">
        <v>2.51536909048966</v>
      </c>
      <c r="J15" s="16">
        <v>16.184014095785901</v>
      </c>
      <c r="K15" s="43">
        <v>2.0208681970651501</v>
      </c>
      <c r="L15" s="44"/>
      <c r="N15" s="38"/>
      <c r="O15" s="28" t="s">
        <v>21</v>
      </c>
      <c r="P15" s="16">
        <v>0.59725949638074904</v>
      </c>
      <c r="Q15" s="42">
        <v>0.33810273398680801</v>
      </c>
      <c r="R15" s="16">
        <v>7.8805744719903199</v>
      </c>
      <c r="S15" s="42">
        <v>1.46018415924559</v>
      </c>
      <c r="T15" s="16">
        <v>37.839938908225399</v>
      </c>
      <c r="U15" s="42">
        <v>2.9175017977033302</v>
      </c>
      <c r="V15" s="16">
        <v>45.5560271830036</v>
      </c>
      <c r="W15" s="42">
        <v>2.6514396108779099</v>
      </c>
      <c r="X15" s="16">
        <v>8.1261999403999301</v>
      </c>
      <c r="Y15" s="43">
        <v>1.50755640777819</v>
      </c>
      <c r="Z15" s="44"/>
      <c r="AA15" s="42"/>
      <c r="AB15" s="38"/>
      <c r="AC15" s="28" t="s">
        <v>21</v>
      </c>
      <c r="AD15" s="16">
        <v>1.7601863411874701</v>
      </c>
      <c r="AE15" s="42">
        <v>0.83945340488337095</v>
      </c>
      <c r="AF15" s="16">
        <v>13.280035848202299</v>
      </c>
      <c r="AG15" s="42">
        <v>1.6602668706620001</v>
      </c>
      <c r="AH15" s="16">
        <v>47.687742518621597</v>
      </c>
      <c r="AI15" s="42">
        <v>2.8685112034599398</v>
      </c>
      <c r="AJ15" s="16">
        <v>34.067218616511298</v>
      </c>
      <c r="AK15" s="42">
        <v>2.6317099614480002</v>
      </c>
      <c r="AL15" s="16">
        <v>3.2048166754773901</v>
      </c>
      <c r="AM15" s="43">
        <v>0.80502305859191703</v>
      </c>
      <c r="AN15" s="44"/>
      <c r="AO15" s="155"/>
      <c r="AP15" s="28" t="s">
        <v>21</v>
      </c>
      <c r="AQ15" s="16">
        <v>6.3574969351153596</v>
      </c>
      <c r="AR15" s="42">
        <v>2.7225233527398101</v>
      </c>
      <c r="AS15" s="16">
        <v>19.1765450156668</v>
      </c>
      <c r="AT15" s="42">
        <v>3.48619268964103</v>
      </c>
      <c r="AU15" s="16">
        <v>42.124075970828699</v>
      </c>
      <c r="AV15" s="42">
        <v>5.4344007417714302</v>
      </c>
      <c r="AW15" s="16">
        <v>27.2634157486054</v>
      </c>
      <c r="AX15" s="42">
        <v>4.1560738284460497</v>
      </c>
      <c r="AY15" s="16">
        <v>5.07846632978372</v>
      </c>
      <c r="AZ15" s="43">
        <v>1.8690360958348</v>
      </c>
      <c r="BA15" s="44"/>
    </row>
    <row r="16" spans="1:53" x14ac:dyDescent="0.2">
      <c r="A16" s="15" t="s">
        <v>22</v>
      </c>
      <c r="B16" s="16">
        <v>1.00128470466023</v>
      </c>
      <c r="C16" s="42">
        <v>0.189180236655241</v>
      </c>
      <c r="D16" s="16">
        <v>4.7432791898634798</v>
      </c>
      <c r="E16" s="42">
        <v>0.49658068031036701</v>
      </c>
      <c r="F16" s="16">
        <v>25.896044394215998</v>
      </c>
      <c r="G16" s="42">
        <v>1.1823337417171</v>
      </c>
      <c r="H16" s="16">
        <v>51.021434664162499</v>
      </c>
      <c r="I16" s="42">
        <v>1.28899542270662</v>
      </c>
      <c r="J16" s="16">
        <v>17.337957047097799</v>
      </c>
      <c r="K16" s="43">
        <v>1.0803659269607999</v>
      </c>
      <c r="L16" s="44"/>
      <c r="N16" s="38"/>
      <c r="O16" s="28" t="s">
        <v>22</v>
      </c>
      <c r="P16" s="16">
        <v>2.27097584323226</v>
      </c>
      <c r="Q16" s="42">
        <v>0.38812405587742699</v>
      </c>
      <c r="R16" s="16">
        <v>10.822205592256299</v>
      </c>
      <c r="S16" s="42">
        <v>0.92203520642976999</v>
      </c>
      <c r="T16" s="16">
        <v>38.7248936476336</v>
      </c>
      <c r="U16" s="42">
        <v>1.6218541725618201</v>
      </c>
      <c r="V16" s="16">
        <v>40.070370011865201</v>
      </c>
      <c r="W16" s="42">
        <v>1.64021860592121</v>
      </c>
      <c r="X16" s="16">
        <v>8.1115549050125999</v>
      </c>
      <c r="Y16" s="43">
        <v>0.84334563870062995</v>
      </c>
      <c r="Z16" s="44"/>
      <c r="AA16" s="42"/>
      <c r="AB16" s="38"/>
      <c r="AC16" s="28" t="s">
        <v>22</v>
      </c>
      <c r="AD16" s="16">
        <v>5.5650365591720901</v>
      </c>
      <c r="AE16" s="42">
        <v>0.93709815091731297</v>
      </c>
      <c r="AF16" s="16">
        <v>18.7641462049171</v>
      </c>
      <c r="AG16" s="42">
        <v>1.5056211070980201</v>
      </c>
      <c r="AH16" s="16">
        <v>42.572844977147199</v>
      </c>
      <c r="AI16" s="42">
        <v>1.9266712546562801</v>
      </c>
      <c r="AJ16" s="16">
        <v>30.200548822480801</v>
      </c>
      <c r="AK16" s="42">
        <v>1.7822312873549</v>
      </c>
      <c r="AL16" s="16">
        <v>2.89742343628274</v>
      </c>
      <c r="AM16" s="43">
        <v>0.68996866412519797</v>
      </c>
      <c r="AN16" s="44"/>
      <c r="AO16" s="155"/>
      <c r="AP16" s="28" t="s">
        <v>22</v>
      </c>
      <c r="AQ16" s="16">
        <v>7.8665278414402398</v>
      </c>
      <c r="AR16" s="42">
        <v>1.2731165147129999</v>
      </c>
      <c r="AS16" s="16">
        <v>19.7742964708562</v>
      </c>
      <c r="AT16" s="42">
        <v>2.3408265998262299</v>
      </c>
      <c r="AU16" s="16">
        <v>37.219910961415202</v>
      </c>
      <c r="AV16" s="42">
        <v>2.4307347962558401</v>
      </c>
      <c r="AW16" s="16">
        <v>30.204953333194702</v>
      </c>
      <c r="AX16" s="42">
        <v>2.33728325930772</v>
      </c>
      <c r="AY16" s="16">
        <v>4.8079786997679301</v>
      </c>
      <c r="AZ16" s="43">
        <v>1.0370877707069299</v>
      </c>
      <c r="BA16" s="44"/>
    </row>
    <row r="17" spans="1:53" x14ac:dyDescent="0.2">
      <c r="A17" s="15" t="s">
        <v>23</v>
      </c>
      <c r="B17" s="16">
        <v>0.62154022976841306</v>
      </c>
      <c r="C17" s="42">
        <v>0.184454028989886</v>
      </c>
      <c r="D17" s="16">
        <v>5.4401708408464602</v>
      </c>
      <c r="E17" s="42">
        <v>0.60205107159294902</v>
      </c>
      <c r="F17" s="16">
        <v>25.775944727037398</v>
      </c>
      <c r="G17" s="42">
        <v>1.1471015259410899</v>
      </c>
      <c r="H17" s="16">
        <v>47.699919910047001</v>
      </c>
      <c r="I17" s="42">
        <v>1.4180350327281299</v>
      </c>
      <c r="J17" s="16">
        <v>20.4624242923006</v>
      </c>
      <c r="K17" s="43">
        <v>1.0764537635681399</v>
      </c>
      <c r="L17" s="44"/>
      <c r="N17" s="38"/>
      <c r="O17" s="28" t="s">
        <v>23</v>
      </c>
      <c r="P17" s="16">
        <v>1.0561170037765499</v>
      </c>
      <c r="Q17" s="42">
        <v>0.35276027352050299</v>
      </c>
      <c r="R17" s="16">
        <v>10.2034759776654</v>
      </c>
      <c r="S17" s="42">
        <v>0.94712624016062896</v>
      </c>
      <c r="T17" s="16">
        <v>36.503292581517002</v>
      </c>
      <c r="U17" s="42">
        <v>1.4580384689578001</v>
      </c>
      <c r="V17" s="16">
        <v>42.337975285551103</v>
      </c>
      <c r="W17" s="42">
        <v>1.67319742547107</v>
      </c>
      <c r="X17" s="16">
        <v>9.8519017005805107</v>
      </c>
      <c r="Y17" s="43">
        <v>1.09509461595788</v>
      </c>
      <c r="Z17" s="44"/>
      <c r="AA17" s="42"/>
      <c r="AB17" s="38"/>
      <c r="AC17" s="28" t="s">
        <v>23</v>
      </c>
      <c r="AD17" s="16">
        <v>2.9104546346991298</v>
      </c>
      <c r="AE17" s="42">
        <v>0.52903629882997105</v>
      </c>
      <c r="AF17" s="16">
        <v>15.9318787467886</v>
      </c>
      <c r="AG17" s="42">
        <v>1.08041369232037</v>
      </c>
      <c r="AH17" s="16">
        <v>42.484218679633102</v>
      </c>
      <c r="AI17" s="42">
        <v>1.53191445769432</v>
      </c>
      <c r="AJ17" s="16">
        <v>33.7561814361502</v>
      </c>
      <c r="AK17" s="42">
        <v>1.41293060390498</v>
      </c>
      <c r="AL17" s="16">
        <v>4.9172665027288804</v>
      </c>
      <c r="AM17" s="43">
        <v>0.62334478245737401</v>
      </c>
      <c r="AN17" s="44"/>
      <c r="AO17" s="155"/>
      <c r="AP17" s="28" t="s">
        <v>23</v>
      </c>
      <c r="AQ17" s="16">
        <v>3.68461177353716</v>
      </c>
      <c r="AR17" s="42">
        <v>0.91491008281339703</v>
      </c>
      <c r="AS17" s="16">
        <v>16.768341400070899</v>
      </c>
      <c r="AT17" s="42">
        <v>1.6590603976783</v>
      </c>
      <c r="AU17" s="16">
        <v>38.379644746946902</v>
      </c>
      <c r="AV17" s="42">
        <v>2.2547817362356399</v>
      </c>
      <c r="AW17" s="16">
        <v>34.839850033153503</v>
      </c>
      <c r="AX17" s="42">
        <v>1.9005578307592601</v>
      </c>
      <c r="AY17" s="16">
        <v>6.3275520462914798</v>
      </c>
      <c r="AZ17" s="43">
        <v>1.3096591139957201</v>
      </c>
      <c r="BA17" s="44"/>
    </row>
    <row r="18" spans="1:53" x14ac:dyDescent="0.2">
      <c r="A18" s="15" t="s">
        <v>24</v>
      </c>
      <c r="B18" s="16">
        <v>0.85905228595734096</v>
      </c>
      <c r="C18" s="42">
        <v>0.27974789899027502</v>
      </c>
      <c r="D18" s="16">
        <v>2.6437295711107498</v>
      </c>
      <c r="E18" s="42">
        <v>0.50643343882701697</v>
      </c>
      <c r="F18" s="16">
        <v>16.429807041879901</v>
      </c>
      <c r="G18" s="42">
        <v>1.10584919100878</v>
      </c>
      <c r="H18" s="16">
        <v>43.6324887898976</v>
      </c>
      <c r="I18" s="42">
        <v>1.4642672000863799</v>
      </c>
      <c r="J18" s="16">
        <v>36.434922311154402</v>
      </c>
      <c r="K18" s="43">
        <v>1.1518536592848601</v>
      </c>
      <c r="L18" s="44"/>
      <c r="N18" s="38"/>
      <c r="O18" s="28" t="s">
        <v>24</v>
      </c>
      <c r="P18" s="16">
        <v>0.81070922098215403</v>
      </c>
      <c r="Q18" s="42">
        <v>0.32547360201023801</v>
      </c>
      <c r="R18" s="16">
        <v>6.2579182672399103</v>
      </c>
      <c r="S18" s="42">
        <v>0.76887288350104299</v>
      </c>
      <c r="T18" s="16">
        <v>28.647891651781499</v>
      </c>
      <c r="U18" s="42">
        <v>1.59226247335242</v>
      </c>
      <c r="V18" s="16">
        <v>44.963466426158703</v>
      </c>
      <c r="W18" s="42">
        <v>1.88749725839139</v>
      </c>
      <c r="X18" s="16">
        <v>19.320014433837699</v>
      </c>
      <c r="Y18" s="43">
        <v>1.2134721703847999</v>
      </c>
      <c r="Z18" s="44"/>
      <c r="AA18" s="42"/>
      <c r="AB18" s="38"/>
      <c r="AC18" s="28" t="s">
        <v>24</v>
      </c>
      <c r="AD18" s="16">
        <v>3.0207209302800302</v>
      </c>
      <c r="AE18" s="42">
        <v>0.750786008457208</v>
      </c>
      <c r="AF18" s="16">
        <v>11.602474123067999</v>
      </c>
      <c r="AG18" s="42">
        <v>1.28069104274833</v>
      </c>
      <c r="AH18" s="16">
        <v>35.170917992791999</v>
      </c>
      <c r="AI18" s="42">
        <v>1.90407009628011</v>
      </c>
      <c r="AJ18" s="16">
        <v>38.2039795333624</v>
      </c>
      <c r="AK18" s="42">
        <v>1.69573285292937</v>
      </c>
      <c r="AL18" s="16">
        <v>12.001907420497499</v>
      </c>
      <c r="AM18" s="43">
        <v>1.268114393254</v>
      </c>
      <c r="AN18" s="44"/>
      <c r="AO18" s="155"/>
      <c r="AP18" s="28" t="s">
        <v>24</v>
      </c>
      <c r="AQ18" s="16">
        <v>4.8934126873157702</v>
      </c>
      <c r="AR18" s="42">
        <v>1.5386635075399799</v>
      </c>
      <c r="AS18" s="16">
        <v>11.6266603824144</v>
      </c>
      <c r="AT18" s="42">
        <v>2.0707863073817698</v>
      </c>
      <c r="AU18" s="16">
        <v>32.196185528017502</v>
      </c>
      <c r="AV18" s="42">
        <v>2.9016877485592798</v>
      </c>
      <c r="AW18" s="16">
        <v>36.333502605048899</v>
      </c>
      <c r="AX18" s="42">
        <v>2.9104007787205299</v>
      </c>
      <c r="AY18" s="16">
        <v>14.950238797203401</v>
      </c>
      <c r="AZ18" s="43">
        <v>2.0451915834836099</v>
      </c>
      <c r="BA18" s="44"/>
    </row>
    <row r="19" spans="1:53" x14ac:dyDescent="0.2">
      <c r="A19" s="15" t="s">
        <v>25</v>
      </c>
      <c r="B19" s="16">
        <v>1.0796403132287999</v>
      </c>
      <c r="C19" s="42">
        <v>0.33514408636205201</v>
      </c>
      <c r="D19" s="16">
        <v>8.0150517860080903</v>
      </c>
      <c r="E19" s="42">
        <v>0.71997052710947596</v>
      </c>
      <c r="F19" s="16">
        <v>31.0093438311916</v>
      </c>
      <c r="G19" s="42">
        <v>1.0243771353140401</v>
      </c>
      <c r="H19" s="16">
        <v>45.751034332074902</v>
      </c>
      <c r="I19" s="42">
        <v>0.99660089340287905</v>
      </c>
      <c r="J19" s="16">
        <v>14.1449297374966</v>
      </c>
      <c r="K19" s="43">
        <v>0.71985931469108599</v>
      </c>
      <c r="L19" s="44"/>
      <c r="N19" s="38"/>
      <c r="O19" s="28" t="s">
        <v>25</v>
      </c>
      <c r="P19" s="16">
        <v>3.0028934629714898</v>
      </c>
      <c r="Q19" s="42">
        <v>0.62763055438979998</v>
      </c>
      <c r="R19" s="16">
        <v>14.371437477535499</v>
      </c>
      <c r="S19" s="42">
        <v>1.2339537843433399</v>
      </c>
      <c r="T19" s="16">
        <v>41.012245442573096</v>
      </c>
      <c r="U19" s="42">
        <v>1.7545341786597</v>
      </c>
      <c r="V19" s="16">
        <v>35.396117712112698</v>
      </c>
      <c r="W19" s="42">
        <v>1.4107211825341499</v>
      </c>
      <c r="X19" s="16">
        <v>6.2173059048071897</v>
      </c>
      <c r="Y19" s="43">
        <v>0.70870516137453399</v>
      </c>
      <c r="Z19" s="44"/>
      <c r="AA19" s="42"/>
      <c r="AB19" s="38"/>
      <c r="AC19" s="28" t="s">
        <v>25</v>
      </c>
      <c r="AD19" s="16">
        <v>7.7862629506302898</v>
      </c>
      <c r="AE19" s="42">
        <v>0.75391594958394204</v>
      </c>
      <c r="AF19" s="16">
        <v>23.9208677975999</v>
      </c>
      <c r="AG19" s="42">
        <v>1.31789742395402</v>
      </c>
      <c r="AH19" s="16">
        <v>41.363039281986502</v>
      </c>
      <c r="AI19" s="42">
        <v>1.54582453075333</v>
      </c>
      <c r="AJ19" s="16">
        <v>23.7932622790252</v>
      </c>
      <c r="AK19" s="42">
        <v>1.3229010372816901</v>
      </c>
      <c r="AL19" s="16">
        <v>2.97201597421755</v>
      </c>
      <c r="AM19" s="43">
        <v>0.587689542267123</v>
      </c>
      <c r="AN19" s="44"/>
      <c r="AO19" s="155"/>
      <c r="AP19" s="28" t="s">
        <v>25</v>
      </c>
      <c r="AQ19" s="16">
        <v>13.8797288231492</v>
      </c>
      <c r="AR19" s="42">
        <v>1.3854760057675299</v>
      </c>
      <c r="AS19" s="16">
        <v>27.968198724214201</v>
      </c>
      <c r="AT19" s="42">
        <v>1.99642572313254</v>
      </c>
      <c r="AU19" s="16">
        <v>35.769698342151003</v>
      </c>
      <c r="AV19" s="42">
        <v>2.4073984857837698</v>
      </c>
      <c r="AW19" s="16">
        <v>19.960214824259399</v>
      </c>
      <c r="AX19" s="42">
        <v>2.0970234264982102</v>
      </c>
      <c r="AY19" s="16">
        <v>2.1896151982396899</v>
      </c>
      <c r="AZ19" s="43">
        <v>0.68103281399992999</v>
      </c>
      <c r="BA19" s="44"/>
    </row>
    <row r="20" spans="1:53" x14ac:dyDescent="0.2">
      <c r="A20" s="15" t="s">
        <v>26</v>
      </c>
      <c r="B20" s="16">
        <v>0.35648075312399502</v>
      </c>
      <c r="C20" s="42">
        <v>0.227718579210689</v>
      </c>
      <c r="D20" s="16">
        <v>4.8152116527952096</v>
      </c>
      <c r="E20" s="42">
        <v>0.751905765454428</v>
      </c>
      <c r="F20" s="16">
        <v>25.516304890546301</v>
      </c>
      <c r="G20" s="42">
        <v>1.5487123984804201</v>
      </c>
      <c r="H20" s="16">
        <v>49.010942754604002</v>
      </c>
      <c r="I20" s="42">
        <v>1.5995935352295401</v>
      </c>
      <c r="J20" s="16">
        <v>20.301059948930501</v>
      </c>
      <c r="K20" s="43">
        <v>1.3586593183934501</v>
      </c>
      <c r="L20" s="44"/>
      <c r="N20" s="38"/>
      <c r="O20" s="28" t="s">
        <v>26</v>
      </c>
      <c r="P20" s="16">
        <v>2.2438877046391998</v>
      </c>
      <c r="Q20" s="42">
        <v>0.566048477148275</v>
      </c>
      <c r="R20" s="16">
        <v>14.9839821835556</v>
      </c>
      <c r="S20" s="42">
        <v>1.18126954203343</v>
      </c>
      <c r="T20" s="16">
        <v>37.663697274864901</v>
      </c>
      <c r="U20" s="42">
        <v>1.74317452788153</v>
      </c>
      <c r="V20" s="16">
        <v>37.139234305647101</v>
      </c>
      <c r="W20" s="42">
        <v>1.59086085616498</v>
      </c>
      <c r="X20" s="16">
        <v>7.9691985312931699</v>
      </c>
      <c r="Y20" s="43">
        <v>0.862611097358571</v>
      </c>
      <c r="Z20" s="44"/>
      <c r="AA20" s="42"/>
      <c r="AB20" s="38"/>
      <c r="AC20" s="28" t="s">
        <v>26</v>
      </c>
      <c r="AD20" s="16">
        <v>4.3740541389454801</v>
      </c>
      <c r="AE20" s="42">
        <v>0.93185081531125602</v>
      </c>
      <c r="AF20" s="16">
        <v>19.897335792094601</v>
      </c>
      <c r="AG20" s="42">
        <v>1.73667110852739</v>
      </c>
      <c r="AH20" s="16">
        <v>43.264002675932801</v>
      </c>
      <c r="AI20" s="42">
        <v>2.37951440625418</v>
      </c>
      <c r="AJ20" s="16">
        <v>28.9103825851621</v>
      </c>
      <c r="AK20" s="42">
        <v>1.9502311201710301</v>
      </c>
      <c r="AL20" s="16">
        <v>3.5542248078649901</v>
      </c>
      <c r="AM20" s="43">
        <v>0.79829610374064397</v>
      </c>
      <c r="AN20" s="44"/>
      <c r="AO20" s="155"/>
      <c r="AP20" s="28" t="s">
        <v>26</v>
      </c>
      <c r="AQ20" s="16">
        <v>7.1951097786487299</v>
      </c>
      <c r="AR20" s="42">
        <v>1.9828260982963599</v>
      </c>
      <c r="AS20" s="16">
        <v>26.599400883906501</v>
      </c>
      <c r="AT20" s="42">
        <v>3.3629948453714702</v>
      </c>
      <c r="AU20" s="16">
        <v>39.960779812286702</v>
      </c>
      <c r="AV20" s="42">
        <v>3.81561064879322</v>
      </c>
      <c r="AW20" s="16">
        <v>22.109318519932799</v>
      </c>
      <c r="AX20" s="42">
        <v>2.5304949984612799</v>
      </c>
      <c r="AY20" s="16">
        <v>4.13539100522528</v>
      </c>
      <c r="AZ20" s="43">
        <v>1.30247120501731</v>
      </c>
      <c r="BA20" s="44"/>
    </row>
    <row r="21" spans="1:53" x14ac:dyDescent="0.2">
      <c r="A21" s="15" t="s">
        <v>27</v>
      </c>
      <c r="B21" s="16">
        <v>1.07741234620417</v>
      </c>
      <c r="C21" s="42">
        <v>0.34969689927745701</v>
      </c>
      <c r="D21" s="16">
        <v>6.27199086777029</v>
      </c>
      <c r="E21" s="42">
        <v>0.94080942148525204</v>
      </c>
      <c r="F21" s="16">
        <v>28.178943055122801</v>
      </c>
      <c r="G21" s="42">
        <v>1.42282526196124</v>
      </c>
      <c r="H21" s="16">
        <v>47.6620806796384</v>
      </c>
      <c r="I21" s="42">
        <v>1.57678530180859</v>
      </c>
      <c r="J21" s="16">
        <v>16.809573051264302</v>
      </c>
      <c r="K21" s="43">
        <v>1.2345171717543599</v>
      </c>
      <c r="L21" s="44"/>
      <c r="N21" s="38"/>
      <c r="O21" s="28" t="s">
        <v>27</v>
      </c>
      <c r="P21" s="16">
        <v>2.5072531275656398</v>
      </c>
      <c r="Q21" s="42">
        <v>0.55695937783177596</v>
      </c>
      <c r="R21" s="16">
        <v>12.180487555785099</v>
      </c>
      <c r="S21" s="42">
        <v>1.1446359578510501</v>
      </c>
      <c r="T21" s="16">
        <v>42.074557736647499</v>
      </c>
      <c r="U21" s="42">
        <v>1.89982782542621</v>
      </c>
      <c r="V21" s="16">
        <v>36.109748828796299</v>
      </c>
      <c r="W21" s="42">
        <v>1.9272886774178399</v>
      </c>
      <c r="X21" s="16">
        <v>7.1279527512054299</v>
      </c>
      <c r="Y21" s="43">
        <v>1.00723837195448</v>
      </c>
      <c r="Z21" s="44"/>
      <c r="AA21" s="42"/>
      <c r="AB21" s="38"/>
      <c r="AC21" s="28" t="s">
        <v>27</v>
      </c>
      <c r="AD21" s="16">
        <v>5.1021649633739896</v>
      </c>
      <c r="AE21" s="42">
        <v>0.95665174464216196</v>
      </c>
      <c r="AF21" s="16">
        <v>15.8520944563555</v>
      </c>
      <c r="AG21" s="42">
        <v>1.67442836472333</v>
      </c>
      <c r="AH21" s="16">
        <v>43.495622423919997</v>
      </c>
      <c r="AI21" s="42">
        <v>2.0579909288952098</v>
      </c>
      <c r="AJ21" s="16">
        <v>30.961040741547201</v>
      </c>
      <c r="AK21" s="42">
        <v>2.1181011943586401</v>
      </c>
      <c r="AL21" s="16">
        <v>4.5890774148033699</v>
      </c>
      <c r="AM21" s="43">
        <v>0.82265096013568195</v>
      </c>
      <c r="AN21" s="44"/>
      <c r="AO21" s="155"/>
      <c r="AP21" s="28" t="s">
        <v>27</v>
      </c>
      <c r="AQ21" s="16">
        <v>6.8845129126783702</v>
      </c>
      <c r="AR21" s="42">
        <v>1.7672683776596001</v>
      </c>
      <c r="AS21" s="16">
        <v>19.065090656407801</v>
      </c>
      <c r="AT21" s="42">
        <v>2.7667010871059601</v>
      </c>
      <c r="AU21" s="16">
        <v>42.196080399337298</v>
      </c>
      <c r="AV21" s="42">
        <v>3.3044169529737899</v>
      </c>
      <c r="AW21" s="16">
        <v>28.608517420973602</v>
      </c>
      <c r="AX21" s="42">
        <v>3.0457827302691398</v>
      </c>
      <c r="AY21" s="16">
        <v>3.24579861060292</v>
      </c>
      <c r="AZ21" s="43">
        <v>1.0886522876515501</v>
      </c>
      <c r="BA21" s="44"/>
    </row>
    <row r="22" spans="1:53" x14ac:dyDescent="0.2">
      <c r="A22" s="15" t="s">
        <v>28</v>
      </c>
      <c r="B22" s="16">
        <v>1.39558831157455</v>
      </c>
      <c r="C22" s="42">
        <v>0.58671687385501903</v>
      </c>
      <c r="D22" s="16">
        <v>11.157320108453</v>
      </c>
      <c r="E22" s="42">
        <v>1.25722992268793</v>
      </c>
      <c r="F22" s="16">
        <v>37.062081722445299</v>
      </c>
      <c r="G22" s="42">
        <v>1.8966518674356501</v>
      </c>
      <c r="H22" s="16">
        <v>42.233180740922798</v>
      </c>
      <c r="I22" s="42">
        <v>1.88576421410444</v>
      </c>
      <c r="J22" s="16">
        <v>8.15182911660429</v>
      </c>
      <c r="K22" s="43">
        <v>1.0187217088642599</v>
      </c>
      <c r="L22" s="44"/>
      <c r="N22" s="38"/>
      <c r="O22" s="28" t="s">
        <v>28</v>
      </c>
      <c r="P22" s="16">
        <v>3.8042366584319001</v>
      </c>
      <c r="Q22" s="42">
        <v>0.97021689751116602</v>
      </c>
      <c r="R22" s="16">
        <v>19.297539221339001</v>
      </c>
      <c r="S22" s="42">
        <v>2.2072109837656599</v>
      </c>
      <c r="T22" s="16">
        <v>44.7963852074949</v>
      </c>
      <c r="U22" s="42">
        <v>2.4348266875415399</v>
      </c>
      <c r="V22" s="16">
        <v>29.102519774000299</v>
      </c>
      <c r="W22" s="42">
        <v>2.0849458812945199</v>
      </c>
      <c r="X22" s="16">
        <v>2.9993191387339602</v>
      </c>
      <c r="Y22" s="43">
        <v>0.74947337736610598</v>
      </c>
      <c r="Z22" s="44"/>
      <c r="AA22" s="42"/>
      <c r="AB22" s="38"/>
      <c r="AC22" s="28" t="s">
        <v>28</v>
      </c>
      <c r="AD22" s="16">
        <v>8.84215343775519</v>
      </c>
      <c r="AE22" s="42">
        <v>1.69984591361242</v>
      </c>
      <c r="AF22" s="16">
        <v>30.833190464121301</v>
      </c>
      <c r="AG22" s="42">
        <v>2.3962275894234302</v>
      </c>
      <c r="AH22" s="16">
        <v>41.707143466580703</v>
      </c>
      <c r="AI22" s="42">
        <v>2.6182008866385802</v>
      </c>
      <c r="AJ22" s="16">
        <v>17.2335973675569</v>
      </c>
      <c r="AK22" s="42">
        <v>2.03033344808793</v>
      </c>
      <c r="AL22" s="16">
        <v>1.3839152639858801</v>
      </c>
      <c r="AM22" s="43">
        <v>0.56986986995516897</v>
      </c>
      <c r="AN22" s="44"/>
      <c r="AO22" s="155"/>
      <c r="AP22" s="28" t="s">
        <v>28</v>
      </c>
      <c r="AQ22" s="16">
        <v>11.854704370659199</v>
      </c>
      <c r="AR22" s="42">
        <v>2.4794460722302798</v>
      </c>
      <c r="AS22" s="16">
        <v>33.331855981433002</v>
      </c>
      <c r="AT22" s="42">
        <v>3.64219076312409</v>
      </c>
      <c r="AU22" s="16">
        <v>39.705327882533297</v>
      </c>
      <c r="AV22" s="42">
        <v>3.90678063705972</v>
      </c>
      <c r="AW22" s="16">
        <v>14.380015315900501</v>
      </c>
      <c r="AX22" s="42">
        <v>2.5804303700808799</v>
      </c>
      <c r="AY22" s="16">
        <v>0.72809644947404195</v>
      </c>
      <c r="AZ22" s="43">
        <v>0.67025945878331905</v>
      </c>
      <c r="BA22" s="44"/>
    </row>
    <row r="23" spans="1:53" x14ac:dyDescent="0.2">
      <c r="A23" s="15" t="s">
        <v>29</v>
      </c>
      <c r="B23" s="16">
        <v>0</v>
      </c>
      <c r="C23" s="42">
        <v>0</v>
      </c>
      <c r="D23" s="16">
        <v>1.6450904118763801</v>
      </c>
      <c r="E23" s="42">
        <v>0.43593548816037597</v>
      </c>
      <c r="F23" s="16">
        <v>13.701331760699</v>
      </c>
      <c r="G23" s="42">
        <v>1.0363216417813299</v>
      </c>
      <c r="H23" s="16">
        <v>50.486666540499101</v>
      </c>
      <c r="I23" s="42">
        <v>1.7848177060836701</v>
      </c>
      <c r="J23" s="16">
        <v>34.106238742261603</v>
      </c>
      <c r="K23" s="43">
        <v>1.6931120771503001</v>
      </c>
      <c r="L23" s="44"/>
      <c r="N23" s="38"/>
      <c r="O23" s="28" t="s">
        <v>29</v>
      </c>
      <c r="P23" s="16">
        <v>0.26878049445888402</v>
      </c>
      <c r="Q23" s="42">
        <v>0.19798642823822099</v>
      </c>
      <c r="R23" s="16">
        <v>3.6815097776860601</v>
      </c>
      <c r="S23" s="42">
        <v>0.58216061083216297</v>
      </c>
      <c r="T23" s="16">
        <v>22.6185843950039</v>
      </c>
      <c r="U23" s="42">
        <v>1.3977275535112299</v>
      </c>
      <c r="V23" s="16">
        <v>52.201912831144902</v>
      </c>
      <c r="W23" s="42">
        <v>1.8322803825937399</v>
      </c>
      <c r="X23" s="16">
        <v>21.2292125017063</v>
      </c>
      <c r="Y23" s="43">
        <v>1.29855025288573</v>
      </c>
      <c r="Z23" s="44"/>
      <c r="AA23" s="42"/>
      <c r="AB23" s="38"/>
      <c r="AC23" s="28" t="s">
        <v>29</v>
      </c>
      <c r="AD23" s="16">
        <v>0.99672363855090995</v>
      </c>
      <c r="AE23" s="42">
        <v>0.42761858293412502</v>
      </c>
      <c r="AF23" s="16">
        <v>6.7789054522086598</v>
      </c>
      <c r="AG23" s="42">
        <v>1.0010210006857401</v>
      </c>
      <c r="AH23" s="16">
        <v>30.454659097300699</v>
      </c>
      <c r="AI23" s="42">
        <v>1.98685591288671</v>
      </c>
      <c r="AJ23" s="16">
        <v>46.211855581794602</v>
      </c>
      <c r="AK23" s="42">
        <v>2.3630541866269201</v>
      </c>
      <c r="AL23" s="16">
        <v>15.5578562301451</v>
      </c>
      <c r="AM23" s="43">
        <v>1.6683295122737101</v>
      </c>
      <c r="AN23" s="44"/>
      <c r="AO23" s="155"/>
      <c r="AP23" s="28" t="s">
        <v>29</v>
      </c>
      <c r="AQ23" s="16">
        <v>2.7864725165481601</v>
      </c>
      <c r="AR23" s="42">
        <v>1.2428494577557201</v>
      </c>
      <c r="AS23" s="16">
        <v>8.1521376108657009</v>
      </c>
      <c r="AT23" s="42">
        <v>2.2070369560014198</v>
      </c>
      <c r="AU23" s="16">
        <v>27.8636677124417</v>
      </c>
      <c r="AV23" s="42">
        <v>3.1153132262812999</v>
      </c>
      <c r="AW23" s="16">
        <v>49.322869010806201</v>
      </c>
      <c r="AX23" s="42">
        <v>3.8799051841934298</v>
      </c>
      <c r="AY23" s="16">
        <v>11.8748531493382</v>
      </c>
      <c r="AZ23" s="43">
        <v>2.76086823586812</v>
      </c>
      <c r="BA23" s="44"/>
    </row>
    <row r="24" spans="1:53" x14ac:dyDescent="0.2">
      <c r="A24" s="15" t="s">
        <v>31</v>
      </c>
      <c r="B24" s="16">
        <v>0.29276646958477498</v>
      </c>
      <c r="C24" s="42">
        <v>0.177445783464485</v>
      </c>
      <c r="D24" s="16">
        <v>3.7215525628349102</v>
      </c>
      <c r="E24" s="42">
        <v>0.66094117936414298</v>
      </c>
      <c r="F24" s="16">
        <v>29.0072410386135</v>
      </c>
      <c r="G24" s="42">
        <v>1.8005932984583399</v>
      </c>
      <c r="H24" s="16">
        <v>52.5717243110659</v>
      </c>
      <c r="I24" s="42">
        <v>1.7208106960390299</v>
      </c>
      <c r="J24" s="16">
        <v>14.4067156179009</v>
      </c>
      <c r="K24" s="43">
        <v>1.1353067746205101</v>
      </c>
      <c r="L24" s="44"/>
      <c r="N24" s="38"/>
      <c r="O24" s="28" t="s">
        <v>31</v>
      </c>
      <c r="P24" s="16">
        <v>0.91369943644784302</v>
      </c>
      <c r="Q24" s="42">
        <v>0.27386534036359</v>
      </c>
      <c r="R24" s="16">
        <v>8.9171219525334404</v>
      </c>
      <c r="S24" s="42">
        <v>0.87914050354372497</v>
      </c>
      <c r="T24" s="16">
        <v>38.870634374602503</v>
      </c>
      <c r="U24" s="42">
        <v>1.5993771354606301</v>
      </c>
      <c r="V24" s="16">
        <v>42.985737664787798</v>
      </c>
      <c r="W24" s="42">
        <v>1.82937284385907</v>
      </c>
      <c r="X24" s="16">
        <v>8.3128065716283501</v>
      </c>
      <c r="Y24" s="43">
        <v>1.08643252657875</v>
      </c>
      <c r="Z24" s="44"/>
      <c r="AA24" s="42"/>
      <c r="AB24" s="38"/>
      <c r="AC24" s="28" t="s">
        <v>31</v>
      </c>
      <c r="AD24" s="16">
        <v>3.3052943611529502</v>
      </c>
      <c r="AE24" s="42">
        <v>0.73979212908347902</v>
      </c>
      <c r="AF24" s="16">
        <v>16.8240993553582</v>
      </c>
      <c r="AG24" s="42">
        <v>1.5260272429392501</v>
      </c>
      <c r="AH24" s="16">
        <v>43.529095561451598</v>
      </c>
      <c r="AI24" s="42">
        <v>2.1573221512434499</v>
      </c>
      <c r="AJ24" s="16">
        <v>33.757835160497798</v>
      </c>
      <c r="AK24" s="42">
        <v>2.0542889465669298</v>
      </c>
      <c r="AL24" s="16">
        <v>2.5836755615394198</v>
      </c>
      <c r="AM24" s="43">
        <v>0.69703998714720505</v>
      </c>
      <c r="AN24" s="44"/>
      <c r="AO24" s="155"/>
      <c r="AP24" s="28" t="s">
        <v>31</v>
      </c>
      <c r="AQ24" s="16">
        <v>8.1367288303624292</v>
      </c>
      <c r="AR24" s="42">
        <v>1.4888304994130099</v>
      </c>
      <c r="AS24" s="16">
        <v>22.004150595526401</v>
      </c>
      <c r="AT24" s="42">
        <v>2.11436135922601</v>
      </c>
      <c r="AU24" s="16">
        <v>41.867615583919097</v>
      </c>
      <c r="AV24" s="42">
        <v>3.0561448044686998</v>
      </c>
      <c r="AW24" s="16">
        <v>25.1338176746331</v>
      </c>
      <c r="AX24" s="42">
        <v>2.53207268015634</v>
      </c>
      <c r="AY24" s="16">
        <v>2.8576873155590299</v>
      </c>
      <c r="AZ24" s="43">
        <v>1.1131203083387999</v>
      </c>
      <c r="BA24" s="44"/>
    </row>
    <row r="25" spans="1:53" x14ac:dyDescent="0.2">
      <c r="A25" s="15" t="s">
        <v>32</v>
      </c>
      <c r="B25" s="16">
        <v>0.46756547469248</v>
      </c>
      <c r="C25" s="42">
        <v>0.18137863985664501</v>
      </c>
      <c r="D25" s="16">
        <v>3.8496007399268701</v>
      </c>
      <c r="E25" s="42">
        <v>0.50929605570529102</v>
      </c>
      <c r="F25" s="16">
        <v>18.948931158625999</v>
      </c>
      <c r="G25" s="42">
        <v>1.15644732331068</v>
      </c>
      <c r="H25" s="16">
        <v>47.634734657974299</v>
      </c>
      <c r="I25" s="42">
        <v>1.33462664500684</v>
      </c>
      <c r="J25" s="16">
        <v>29.041306602280802</v>
      </c>
      <c r="K25" s="43">
        <v>1.1437945917494801</v>
      </c>
      <c r="L25" s="44"/>
      <c r="N25" s="38"/>
      <c r="O25" s="28" t="s">
        <v>32</v>
      </c>
      <c r="P25" s="16">
        <v>1.3704510334737801</v>
      </c>
      <c r="Q25" s="42">
        <v>0.46252466985130097</v>
      </c>
      <c r="R25" s="16">
        <v>8.4431253815904697</v>
      </c>
      <c r="S25" s="42">
        <v>1.05169021748785</v>
      </c>
      <c r="T25" s="16">
        <v>30.017112269471799</v>
      </c>
      <c r="U25" s="42">
        <v>1.4228807356922999</v>
      </c>
      <c r="V25" s="16">
        <v>45.497715606611798</v>
      </c>
      <c r="W25" s="42">
        <v>1.58575640929397</v>
      </c>
      <c r="X25" s="16">
        <v>14.671595708852101</v>
      </c>
      <c r="Y25" s="43">
        <v>1.15588051476827</v>
      </c>
      <c r="Z25" s="44"/>
      <c r="AA25" s="42"/>
      <c r="AB25" s="38"/>
      <c r="AC25" s="28" t="s">
        <v>32</v>
      </c>
      <c r="AD25" s="16">
        <v>4.6331088109429501</v>
      </c>
      <c r="AE25" s="42">
        <v>1.1932209873113899</v>
      </c>
      <c r="AF25" s="16">
        <v>15.0246495544966</v>
      </c>
      <c r="AG25" s="42">
        <v>2.1967973049651199</v>
      </c>
      <c r="AH25" s="16">
        <v>37.1746680080442</v>
      </c>
      <c r="AI25" s="42">
        <v>3.21193328143243</v>
      </c>
      <c r="AJ25" s="16">
        <v>35.916546277132099</v>
      </c>
      <c r="AK25" s="42">
        <v>2.7301046288399502</v>
      </c>
      <c r="AL25" s="16">
        <v>7.2510273493842199</v>
      </c>
      <c r="AM25" s="43">
        <v>1.52670575362582</v>
      </c>
      <c r="AN25" s="44"/>
      <c r="AO25" s="155"/>
      <c r="AP25" s="28" t="s">
        <v>32</v>
      </c>
      <c r="AQ25" s="16">
        <v>7.9225542764244503</v>
      </c>
      <c r="AR25" s="42">
        <v>1.7839296311667401</v>
      </c>
      <c r="AS25" s="16">
        <v>19.387458170556101</v>
      </c>
      <c r="AT25" s="42">
        <v>2.6640227256358999</v>
      </c>
      <c r="AU25" s="16">
        <v>31.9505664658036</v>
      </c>
      <c r="AV25" s="42">
        <v>2.8774921472109498</v>
      </c>
      <c r="AW25" s="16">
        <v>32.009149697495303</v>
      </c>
      <c r="AX25" s="42">
        <v>2.7158042778691902</v>
      </c>
      <c r="AY25" s="16">
        <v>8.2029279041951693</v>
      </c>
      <c r="AZ25" s="43">
        <v>1.5234966771032801</v>
      </c>
      <c r="BA25" s="44"/>
    </row>
    <row r="26" spans="1:53" x14ac:dyDescent="0.2">
      <c r="A26" s="15" t="s">
        <v>33</v>
      </c>
      <c r="B26" s="16">
        <v>0.67708297921778304</v>
      </c>
      <c r="C26" s="42">
        <v>0.19645949004357899</v>
      </c>
      <c r="D26" s="16">
        <v>2.54831119177094</v>
      </c>
      <c r="E26" s="42">
        <v>0.45915061089258802</v>
      </c>
      <c r="F26" s="16">
        <v>20.6051012859248</v>
      </c>
      <c r="G26" s="42">
        <v>1.08638956198817</v>
      </c>
      <c r="H26" s="16">
        <v>51.203845386588902</v>
      </c>
      <c r="I26" s="42">
        <v>1.4741869776257901</v>
      </c>
      <c r="J26" s="16">
        <v>24.926438918363299</v>
      </c>
      <c r="K26" s="43">
        <v>1.22019794893538</v>
      </c>
      <c r="L26" s="44"/>
      <c r="N26" s="38"/>
      <c r="O26" s="28" t="s">
        <v>33</v>
      </c>
      <c r="P26" s="16">
        <v>2.3894706474898602</v>
      </c>
      <c r="Q26" s="42">
        <v>0.541095461809731</v>
      </c>
      <c r="R26" s="16">
        <v>12.014820954000999</v>
      </c>
      <c r="S26" s="42">
        <v>1.20618919126395</v>
      </c>
      <c r="T26" s="16">
        <v>36.805374178546501</v>
      </c>
      <c r="U26" s="42">
        <v>1.66950522444801</v>
      </c>
      <c r="V26" s="16">
        <v>40.764837666684599</v>
      </c>
      <c r="W26" s="42">
        <v>1.8639898579441201</v>
      </c>
      <c r="X26" s="16">
        <v>8.0254965532780602</v>
      </c>
      <c r="Y26" s="43">
        <v>0.97322145233670498</v>
      </c>
      <c r="Z26" s="44"/>
      <c r="AA26" s="42"/>
      <c r="AB26" s="38"/>
      <c r="AC26" s="28" t="s">
        <v>33</v>
      </c>
      <c r="AD26" s="16">
        <v>4.2921845034428898</v>
      </c>
      <c r="AE26" s="42">
        <v>0.86876554732064504</v>
      </c>
      <c r="AF26" s="16">
        <v>11.712572569988399</v>
      </c>
      <c r="AG26" s="42">
        <v>1.7616425545462899</v>
      </c>
      <c r="AH26" s="16">
        <v>41.721437982544103</v>
      </c>
      <c r="AI26" s="42">
        <v>2.2021954528039802</v>
      </c>
      <c r="AJ26" s="16">
        <v>36.011279986345102</v>
      </c>
      <c r="AK26" s="42">
        <v>2.37815287286036</v>
      </c>
      <c r="AL26" s="16">
        <v>6.0758823890495401</v>
      </c>
      <c r="AM26" s="43">
        <v>1.2781007380039799</v>
      </c>
      <c r="AN26" s="44"/>
      <c r="AO26" s="155"/>
      <c r="AP26" s="28" t="s">
        <v>33</v>
      </c>
      <c r="AQ26" s="16">
        <v>11.3638123731983</v>
      </c>
      <c r="AR26" s="42">
        <v>2.7222117883908901</v>
      </c>
      <c r="AS26" s="16">
        <v>19.608645719437401</v>
      </c>
      <c r="AT26" s="42">
        <v>3.6019336086631002</v>
      </c>
      <c r="AU26" s="16">
        <v>38.314549029419901</v>
      </c>
      <c r="AV26" s="42">
        <v>3.9094673375680999</v>
      </c>
      <c r="AW26" s="16">
        <v>28.434150363702798</v>
      </c>
      <c r="AX26" s="42">
        <v>3.64779147725001</v>
      </c>
      <c r="AY26" s="16">
        <v>2.2788425142414699</v>
      </c>
      <c r="AZ26" s="43">
        <v>1.29098140650593</v>
      </c>
      <c r="BA26" s="44"/>
    </row>
    <row r="27" spans="1:53" x14ac:dyDescent="0.2">
      <c r="A27" s="15" t="s">
        <v>34</v>
      </c>
      <c r="B27" s="16">
        <v>0.534990063262195</v>
      </c>
      <c r="C27" s="42">
        <v>0.27433004626190499</v>
      </c>
      <c r="D27" s="16">
        <v>6.0032368632133197</v>
      </c>
      <c r="E27" s="42">
        <v>0.83682702278240995</v>
      </c>
      <c r="F27" s="16">
        <v>26.601976547776701</v>
      </c>
      <c r="G27" s="42">
        <v>1.51297129617543</v>
      </c>
      <c r="H27" s="16">
        <v>45.8308575171217</v>
      </c>
      <c r="I27" s="42">
        <v>2.0195166008076999</v>
      </c>
      <c r="J27" s="16">
        <v>21.0289390086261</v>
      </c>
      <c r="K27" s="43">
        <v>1.3919347911590201</v>
      </c>
      <c r="L27" s="44"/>
      <c r="N27" s="38"/>
      <c r="O27" s="28" t="s">
        <v>34</v>
      </c>
      <c r="P27" s="16">
        <v>1.8370806404611899</v>
      </c>
      <c r="Q27" s="42">
        <v>0.66369451680760605</v>
      </c>
      <c r="R27" s="16">
        <v>13.056444155271199</v>
      </c>
      <c r="S27" s="42">
        <v>1.5683273520084899</v>
      </c>
      <c r="T27" s="16">
        <v>39.672373188173403</v>
      </c>
      <c r="U27" s="42">
        <v>1.9339893355553299</v>
      </c>
      <c r="V27" s="16">
        <v>37.156184143733903</v>
      </c>
      <c r="W27" s="42">
        <v>1.88843441219931</v>
      </c>
      <c r="X27" s="16">
        <v>8.2779178723602698</v>
      </c>
      <c r="Y27" s="43">
        <v>1.03795169126447</v>
      </c>
      <c r="Z27" s="44"/>
      <c r="AA27" s="42"/>
      <c r="AB27" s="38"/>
      <c r="AC27" s="28" t="s">
        <v>34</v>
      </c>
      <c r="AD27" s="16">
        <v>6.5366884774499399</v>
      </c>
      <c r="AE27" s="42">
        <v>0.98570580547040398</v>
      </c>
      <c r="AF27" s="16">
        <v>20.5544401972716</v>
      </c>
      <c r="AG27" s="42">
        <v>1.7938762617716399</v>
      </c>
      <c r="AH27" s="16">
        <v>43.523031834429503</v>
      </c>
      <c r="AI27" s="42">
        <v>2.2445571592357401</v>
      </c>
      <c r="AJ27" s="16">
        <v>26.238493652797299</v>
      </c>
      <c r="AK27" s="42">
        <v>1.60038253753007</v>
      </c>
      <c r="AL27" s="16">
        <v>3.1473458380515802</v>
      </c>
      <c r="AM27" s="43">
        <v>0.65775508184176401</v>
      </c>
      <c r="AN27" s="44"/>
      <c r="AO27" s="155"/>
      <c r="AP27" s="28" t="s">
        <v>34</v>
      </c>
      <c r="AQ27" s="16">
        <v>4.6960389783576097</v>
      </c>
      <c r="AR27" s="42">
        <v>1.2614881145386601</v>
      </c>
      <c r="AS27" s="16">
        <v>21.384623013167701</v>
      </c>
      <c r="AT27" s="42">
        <v>2.8429124529529899</v>
      </c>
      <c r="AU27" s="16">
        <v>40.570109959446</v>
      </c>
      <c r="AV27" s="42">
        <v>3.4865338707074298</v>
      </c>
      <c r="AW27" s="16">
        <v>28.3004235262602</v>
      </c>
      <c r="AX27" s="42">
        <v>2.8423415218210701</v>
      </c>
      <c r="AY27" s="16">
        <v>5.0488045227684699</v>
      </c>
      <c r="AZ27" s="43">
        <v>1.29077936856297</v>
      </c>
      <c r="BA27" s="44"/>
    </row>
    <row r="28" spans="1:53" x14ac:dyDescent="0.2">
      <c r="A28" s="15" t="s">
        <v>35</v>
      </c>
      <c r="B28" s="16">
        <v>0.15173381147006701</v>
      </c>
      <c r="C28" s="42">
        <v>0.118896714332118</v>
      </c>
      <c r="D28" s="16">
        <v>4.2859151846510404</v>
      </c>
      <c r="E28" s="42">
        <v>0.65758041419900504</v>
      </c>
      <c r="F28" s="16">
        <v>28.8031942353925</v>
      </c>
      <c r="G28" s="42">
        <v>1.82192039074817</v>
      </c>
      <c r="H28" s="16">
        <v>55.084058621748497</v>
      </c>
      <c r="I28" s="42">
        <v>1.8180506220082</v>
      </c>
      <c r="J28" s="16">
        <v>11.6750981467379</v>
      </c>
      <c r="K28" s="43">
        <v>1.22576234481318</v>
      </c>
      <c r="L28" s="44"/>
      <c r="N28" s="38"/>
      <c r="O28" s="28" t="s">
        <v>35</v>
      </c>
      <c r="P28" s="16">
        <v>0.51833624874367401</v>
      </c>
      <c r="Q28" s="42">
        <v>0.25651467362234898</v>
      </c>
      <c r="R28" s="16">
        <v>6.5715552553067402</v>
      </c>
      <c r="S28" s="42">
        <v>1.1562547446623299</v>
      </c>
      <c r="T28" s="16">
        <v>38.783598977299803</v>
      </c>
      <c r="U28" s="42">
        <v>2.2746327627017902</v>
      </c>
      <c r="V28" s="16">
        <v>46.200471022372597</v>
      </c>
      <c r="W28" s="42">
        <v>2.20495118574103</v>
      </c>
      <c r="X28" s="16">
        <v>7.9260384962772301</v>
      </c>
      <c r="Y28" s="43">
        <v>1.2351136123527899</v>
      </c>
      <c r="Z28" s="44"/>
      <c r="AA28" s="42"/>
      <c r="AB28" s="38"/>
      <c r="AC28" s="28" t="s">
        <v>35</v>
      </c>
      <c r="AD28" s="16">
        <v>1.6435830862084899</v>
      </c>
      <c r="AE28" s="42">
        <v>0.50553471627434798</v>
      </c>
      <c r="AF28" s="16">
        <v>11.1298944617317</v>
      </c>
      <c r="AG28" s="42">
        <v>1.08624079266333</v>
      </c>
      <c r="AH28" s="16">
        <v>40.837342182698201</v>
      </c>
      <c r="AI28" s="42">
        <v>2.0183586940727301</v>
      </c>
      <c r="AJ28" s="16">
        <v>41.605843115697198</v>
      </c>
      <c r="AK28" s="42">
        <v>1.8953499882473399</v>
      </c>
      <c r="AL28" s="16">
        <v>4.7833371536643998</v>
      </c>
      <c r="AM28" s="43">
        <v>0.91959000802695001</v>
      </c>
      <c r="AN28" s="44"/>
      <c r="AO28" s="155"/>
      <c r="AP28" s="28" t="s">
        <v>35</v>
      </c>
      <c r="AQ28" s="16">
        <v>3.87188787530881</v>
      </c>
      <c r="AR28" s="42">
        <v>1.24461452670076</v>
      </c>
      <c r="AS28" s="16">
        <v>16.602721567944702</v>
      </c>
      <c r="AT28" s="42">
        <v>2.6420878067387701</v>
      </c>
      <c r="AU28" s="16">
        <v>44.111879972828099</v>
      </c>
      <c r="AV28" s="42">
        <v>3.89561710758041</v>
      </c>
      <c r="AW28" s="16">
        <v>31.439520078685099</v>
      </c>
      <c r="AX28" s="42">
        <v>3.28487011579363</v>
      </c>
      <c r="AY28" s="16">
        <v>3.97399050523327</v>
      </c>
      <c r="AZ28" s="43">
        <v>1.52663688424967</v>
      </c>
      <c r="BA28" s="44"/>
    </row>
    <row r="29" spans="1:53" x14ac:dyDescent="0.2">
      <c r="A29" s="15" t="s">
        <v>36</v>
      </c>
      <c r="B29" s="16">
        <v>1.24216420060555</v>
      </c>
      <c r="C29" s="42">
        <v>0.36710800967610102</v>
      </c>
      <c r="D29" s="16">
        <v>8.6770169816453997</v>
      </c>
      <c r="E29" s="42">
        <v>1.1091292644058099</v>
      </c>
      <c r="F29" s="16">
        <v>33.943700384146503</v>
      </c>
      <c r="G29" s="42">
        <v>1.65579138498353</v>
      </c>
      <c r="H29" s="16">
        <v>44.730711619527</v>
      </c>
      <c r="I29" s="42">
        <v>1.7133714737477499</v>
      </c>
      <c r="J29" s="16">
        <v>11.406406814075501</v>
      </c>
      <c r="K29" s="43">
        <v>1.0459538729291999</v>
      </c>
      <c r="L29" s="44"/>
      <c r="N29" s="38"/>
      <c r="O29" s="28" t="s">
        <v>36</v>
      </c>
      <c r="P29" s="16">
        <v>5.1373444378967701</v>
      </c>
      <c r="Q29" s="42">
        <v>0.79150429215845297</v>
      </c>
      <c r="R29" s="16">
        <v>19.564715952140102</v>
      </c>
      <c r="S29" s="42">
        <v>1.4808844229676701</v>
      </c>
      <c r="T29" s="16">
        <v>42.052077258623299</v>
      </c>
      <c r="U29" s="42">
        <v>1.8407079328676801</v>
      </c>
      <c r="V29" s="16">
        <v>29.391638309494201</v>
      </c>
      <c r="W29" s="42">
        <v>1.3854403270998501</v>
      </c>
      <c r="X29" s="16">
        <v>3.85422404184551</v>
      </c>
      <c r="Y29" s="43">
        <v>0.73643247162226799</v>
      </c>
      <c r="Z29" s="44"/>
      <c r="AA29" s="42"/>
      <c r="AB29" s="38"/>
      <c r="AC29" s="28" t="s">
        <v>36</v>
      </c>
      <c r="AD29" s="16">
        <v>9.7696152569740295</v>
      </c>
      <c r="AE29" s="42">
        <v>1.3459381313560701</v>
      </c>
      <c r="AF29" s="16">
        <v>27.718720592913598</v>
      </c>
      <c r="AG29" s="42">
        <v>2.0668421560227199</v>
      </c>
      <c r="AH29" s="16">
        <v>42.993610748119899</v>
      </c>
      <c r="AI29" s="42">
        <v>2.17333376360813</v>
      </c>
      <c r="AJ29" s="16">
        <v>17.808265874279702</v>
      </c>
      <c r="AK29" s="42">
        <v>1.9943825375938</v>
      </c>
      <c r="AL29" s="16">
        <v>1.7097875277127399</v>
      </c>
      <c r="AM29" s="43">
        <v>0.55286013348212204</v>
      </c>
      <c r="AN29" s="44"/>
      <c r="AO29" s="155"/>
      <c r="AP29" s="28" t="s">
        <v>36</v>
      </c>
      <c r="AQ29" s="16">
        <v>12.2835634240808</v>
      </c>
      <c r="AR29" s="42">
        <v>1.6434510370617701</v>
      </c>
      <c r="AS29" s="16">
        <v>32.3173695269045</v>
      </c>
      <c r="AT29" s="42">
        <v>2.3367141542291101</v>
      </c>
      <c r="AU29" s="16">
        <v>38.744809951033098</v>
      </c>
      <c r="AV29" s="42">
        <v>2.4488413737765802</v>
      </c>
      <c r="AW29" s="16">
        <v>15.5124688188177</v>
      </c>
      <c r="AX29" s="42">
        <v>1.6930721030747999</v>
      </c>
      <c r="AY29" s="16">
        <v>1.14178827916389</v>
      </c>
      <c r="AZ29" s="43">
        <v>0.69035943690462198</v>
      </c>
      <c r="BA29" s="44"/>
    </row>
    <row r="30" spans="1:53" x14ac:dyDescent="0.2">
      <c r="A30" s="15" t="s">
        <v>37</v>
      </c>
      <c r="B30" s="16">
        <v>0.74112222041420905</v>
      </c>
      <c r="C30" s="42">
        <v>0.23761486305487101</v>
      </c>
      <c r="D30" s="16">
        <v>3.3447598730375501</v>
      </c>
      <c r="E30" s="42">
        <v>0.50993504000166401</v>
      </c>
      <c r="F30" s="16">
        <v>19.534137654035799</v>
      </c>
      <c r="G30" s="42">
        <v>1.1161345818838899</v>
      </c>
      <c r="H30" s="16">
        <v>47.896702507202399</v>
      </c>
      <c r="I30" s="42">
        <v>1.3431352620635</v>
      </c>
      <c r="J30" s="16">
        <v>28.483277745310101</v>
      </c>
      <c r="K30" s="43">
        <v>1.2349198001378101</v>
      </c>
      <c r="L30" s="44"/>
      <c r="N30" s="38"/>
      <c r="O30" s="28" t="s">
        <v>37</v>
      </c>
      <c r="P30" s="16">
        <v>2.4425980972383901</v>
      </c>
      <c r="Q30" s="42">
        <v>0.52410819865613401</v>
      </c>
      <c r="R30" s="16">
        <v>10.1317381983957</v>
      </c>
      <c r="S30" s="42">
        <v>1.0381042520177099</v>
      </c>
      <c r="T30" s="16">
        <v>31.922549229823002</v>
      </c>
      <c r="U30" s="42">
        <v>1.9614833500478399</v>
      </c>
      <c r="V30" s="16">
        <v>44.526733178059402</v>
      </c>
      <c r="W30" s="42">
        <v>2.1094088668231601</v>
      </c>
      <c r="X30" s="16">
        <v>10.976381296483501</v>
      </c>
      <c r="Y30" s="43">
        <v>1.13477508263315</v>
      </c>
      <c r="Z30" s="44"/>
      <c r="AA30" s="42"/>
      <c r="AB30" s="38"/>
      <c r="AC30" s="28" t="s">
        <v>37</v>
      </c>
      <c r="AD30" s="16">
        <v>3.9281488477036999</v>
      </c>
      <c r="AE30" s="42">
        <v>1.0612257953161199</v>
      </c>
      <c r="AF30" s="16">
        <v>12.106409117623199</v>
      </c>
      <c r="AG30" s="42">
        <v>1.57036125467091</v>
      </c>
      <c r="AH30" s="16">
        <v>38.801389766958103</v>
      </c>
      <c r="AI30" s="42">
        <v>2.3835965177556599</v>
      </c>
      <c r="AJ30" s="16">
        <v>37.131122664237999</v>
      </c>
      <c r="AK30" s="42">
        <v>2.0566946566482298</v>
      </c>
      <c r="AL30" s="16">
        <v>8.0329296034770206</v>
      </c>
      <c r="AM30" s="43">
        <v>1.17452419280538</v>
      </c>
      <c r="AN30" s="44"/>
      <c r="AO30" s="155"/>
      <c r="AP30" s="28" t="s">
        <v>37</v>
      </c>
      <c r="AQ30" s="16">
        <v>11.8790670734648</v>
      </c>
      <c r="AR30" s="42">
        <v>2.5390698499028299</v>
      </c>
      <c r="AS30" s="16">
        <v>20.212262588706199</v>
      </c>
      <c r="AT30" s="42">
        <v>4.1950499356765496</v>
      </c>
      <c r="AU30" s="16">
        <v>32.321459455220101</v>
      </c>
      <c r="AV30" s="42">
        <v>4.1012644010621102</v>
      </c>
      <c r="AW30" s="16">
        <v>28.934930805947001</v>
      </c>
      <c r="AX30" s="42">
        <v>3.43660915991601</v>
      </c>
      <c r="AY30" s="16">
        <v>6.6522800766619401</v>
      </c>
      <c r="AZ30" s="43">
        <v>2.1368261228168302</v>
      </c>
      <c r="BA30" s="44"/>
    </row>
    <row r="31" spans="1:53" x14ac:dyDescent="0.2">
      <c r="A31" s="15" t="s">
        <v>38</v>
      </c>
      <c r="B31" s="16">
        <v>1.0261083257552399</v>
      </c>
      <c r="C31" s="42">
        <v>0.340271086361912</v>
      </c>
      <c r="D31" s="16">
        <v>6.0020060176151304</v>
      </c>
      <c r="E31" s="42">
        <v>0.70897238860744904</v>
      </c>
      <c r="F31" s="16">
        <v>25.165270971662</v>
      </c>
      <c r="G31" s="42">
        <v>1.3161503901893401</v>
      </c>
      <c r="H31" s="16">
        <v>46.474079398372901</v>
      </c>
      <c r="I31" s="42">
        <v>1.6725742904732199</v>
      </c>
      <c r="J31" s="16">
        <v>21.332535286594702</v>
      </c>
      <c r="K31" s="43">
        <v>1.45913720580671</v>
      </c>
      <c r="L31" s="44"/>
      <c r="N31" s="38"/>
      <c r="O31" s="28" t="s">
        <v>38</v>
      </c>
      <c r="P31" s="16">
        <v>3.4194910067011599</v>
      </c>
      <c r="Q31" s="42">
        <v>0.69993505191833305</v>
      </c>
      <c r="R31" s="16">
        <v>14.8539549934529</v>
      </c>
      <c r="S31" s="42">
        <v>1.22442954840178</v>
      </c>
      <c r="T31" s="16">
        <v>37.811733923258302</v>
      </c>
      <c r="U31" s="42">
        <v>2.20057038249753</v>
      </c>
      <c r="V31" s="16">
        <v>35.9438706691951</v>
      </c>
      <c r="W31" s="42">
        <v>1.9459636179212501</v>
      </c>
      <c r="X31" s="16">
        <v>7.97094940739255</v>
      </c>
      <c r="Y31" s="43">
        <v>1.2329757810914299</v>
      </c>
      <c r="Z31" s="44"/>
      <c r="AA31" s="42"/>
      <c r="AB31" s="38"/>
      <c r="AC31" s="28" t="s">
        <v>38</v>
      </c>
      <c r="AD31" s="16">
        <v>6.30055448733407</v>
      </c>
      <c r="AE31" s="42">
        <v>1.21471596145477</v>
      </c>
      <c r="AF31" s="16">
        <v>19.4976951086336</v>
      </c>
      <c r="AG31" s="42">
        <v>2.4296398227514899</v>
      </c>
      <c r="AH31" s="16">
        <v>44.420000969757403</v>
      </c>
      <c r="AI31" s="42">
        <v>2.8938351602279599</v>
      </c>
      <c r="AJ31" s="16">
        <v>25.1356054614808</v>
      </c>
      <c r="AK31" s="42">
        <v>2.3552877496859201</v>
      </c>
      <c r="AL31" s="16">
        <v>4.6461439727941398</v>
      </c>
      <c r="AM31" s="43">
        <v>1.03566781321178</v>
      </c>
      <c r="AN31" s="44"/>
      <c r="AO31" s="155"/>
      <c r="AP31" s="28" t="s">
        <v>38</v>
      </c>
      <c r="AQ31" s="16">
        <v>10.996802479424</v>
      </c>
      <c r="AR31" s="42">
        <v>2.2003117332375899</v>
      </c>
      <c r="AS31" s="16">
        <v>28.269426520701401</v>
      </c>
      <c r="AT31" s="42">
        <v>3.1638666057068199</v>
      </c>
      <c r="AU31" s="16">
        <v>36.6215369834662</v>
      </c>
      <c r="AV31" s="42">
        <v>3.4718161943772001</v>
      </c>
      <c r="AW31" s="16">
        <v>20.772608502951101</v>
      </c>
      <c r="AX31" s="42">
        <v>2.60573594547493</v>
      </c>
      <c r="AY31" s="16">
        <v>3.33962551345734</v>
      </c>
      <c r="AZ31" s="43">
        <v>1.15325130923041</v>
      </c>
      <c r="BA31" s="44"/>
    </row>
    <row r="32" spans="1:53" x14ac:dyDescent="0.2">
      <c r="A32" s="15"/>
      <c r="B32"/>
      <c r="C32"/>
      <c r="D32"/>
      <c r="E32"/>
      <c r="F32"/>
      <c r="G32"/>
      <c r="H32"/>
      <c r="I32"/>
      <c r="J32"/>
      <c r="K32" s="13"/>
      <c r="L32" s="44"/>
      <c r="N32" s="38"/>
      <c r="O32" s="28"/>
      <c r="P32"/>
      <c r="Q32"/>
      <c r="R32"/>
      <c r="S32"/>
      <c r="T32"/>
      <c r="U32"/>
      <c r="V32"/>
      <c r="W32"/>
      <c r="X32"/>
      <c r="Y32" s="13"/>
      <c r="Z32" s="44"/>
      <c r="AA32"/>
      <c r="AB32" s="38"/>
      <c r="AC32" s="28"/>
      <c r="AD32"/>
      <c r="AE32"/>
      <c r="AF32"/>
      <c r="AG32"/>
      <c r="AH32"/>
      <c r="AI32"/>
      <c r="AJ32"/>
      <c r="AK32"/>
      <c r="AL32"/>
      <c r="AM32" s="13"/>
      <c r="AN32" s="44"/>
      <c r="AO32" s="155"/>
      <c r="AP32" s="28"/>
      <c r="AQ32" s="16"/>
      <c r="AR32" s="42"/>
      <c r="AS32" s="16"/>
      <c r="AT32" s="42"/>
      <c r="AU32" s="16"/>
      <c r="AV32" s="42"/>
      <c r="AW32" s="16"/>
      <c r="AX32" s="42"/>
      <c r="AY32" s="16"/>
      <c r="AZ32" s="43"/>
      <c r="BA32" s="44"/>
    </row>
    <row r="33" spans="1:53" x14ac:dyDescent="0.2">
      <c r="A33" s="14" t="s">
        <v>39</v>
      </c>
      <c r="B33"/>
      <c r="C33"/>
      <c r="D33"/>
      <c r="E33"/>
      <c r="F33"/>
      <c r="G33"/>
      <c r="H33"/>
      <c r="I33"/>
      <c r="J33"/>
      <c r="K33" s="13"/>
      <c r="L33" s="44"/>
      <c r="N33" s="38"/>
      <c r="O33" s="41" t="s">
        <v>39</v>
      </c>
      <c r="P33"/>
      <c r="Q33"/>
      <c r="R33"/>
      <c r="S33"/>
      <c r="T33"/>
      <c r="U33"/>
      <c r="V33"/>
      <c r="W33"/>
      <c r="X33"/>
      <c r="Y33" s="13"/>
      <c r="Z33" s="44"/>
      <c r="AA33"/>
      <c r="AB33" s="38"/>
      <c r="AC33" s="41" t="s">
        <v>39</v>
      </c>
      <c r="AD33"/>
      <c r="AE33"/>
      <c r="AF33"/>
      <c r="AG33"/>
      <c r="AH33"/>
      <c r="AI33"/>
      <c r="AJ33"/>
      <c r="AK33"/>
      <c r="AL33"/>
      <c r="AM33" s="13"/>
      <c r="AN33" s="44"/>
      <c r="AO33" s="155"/>
      <c r="AP33" s="41" t="s">
        <v>39</v>
      </c>
      <c r="AQ33" s="16"/>
      <c r="AR33" s="42"/>
      <c r="AS33" s="16"/>
      <c r="AT33" s="42"/>
      <c r="AU33" s="16"/>
      <c r="AV33" s="42"/>
      <c r="AW33" s="16"/>
      <c r="AX33" s="42"/>
      <c r="AY33" s="16"/>
      <c r="AZ33" s="43"/>
      <c r="BA33" s="44"/>
    </row>
    <row r="34" spans="1:53" x14ac:dyDescent="0.2">
      <c r="A34" s="15" t="s">
        <v>40</v>
      </c>
      <c r="B34" s="16">
        <v>0.52058285577875996</v>
      </c>
      <c r="C34" s="42">
        <v>0.21591880982151099</v>
      </c>
      <c r="D34" s="16">
        <v>4.1999613620777696</v>
      </c>
      <c r="E34" s="42">
        <v>0.63558993550941101</v>
      </c>
      <c r="F34" s="16">
        <v>21.901263551993299</v>
      </c>
      <c r="G34" s="42">
        <v>1.16550829538384</v>
      </c>
      <c r="H34" s="16">
        <v>50.812519145290601</v>
      </c>
      <c r="I34" s="42">
        <v>1.8531643638822</v>
      </c>
      <c r="J34" s="16">
        <v>22.565673084859601</v>
      </c>
      <c r="K34" s="43">
        <v>1.4455562542203999</v>
      </c>
      <c r="L34" s="44"/>
      <c r="N34" s="38"/>
      <c r="O34" s="28" t="s">
        <v>40</v>
      </c>
      <c r="P34" s="16">
        <v>1.4346038105618699</v>
      </c>
      <c r="Q34" s="42">
        <v>0.527124568457634</v>
      </c>
      <c r="R34" s="16">
        <v>11.949858097021201</v>
      </c>
      <c r="S34" s="42">
        <v>1.2959431989019401</v>
      </c>
      <c r="T34" s="16">
        <v>35.568796276675997</v>
      </c>
      <c r="U34" s="42">
        <v>1.74342844147872</v>
      </c>
      <c r="V34" s="16">
        <v>40.565464116669503</v>
      </c>
      <c r="W34" s="42">
        <v>1.95424315763323</v>
      </c>
      <c r="X34" s="16">
        <v>10.4812776990714</v>
      </c>
      <c r="Y34" s="43">
        <v>1.2693824143699199</v>
      </c>
      <c r="Z34" s="44"/>
      <c r="AA34" s="42"/>
      <c r="AB34" s="38"/>
      <c r="AC34" s="28" t="s">
        <v>40</v>
      </c>
      <c r="AD34" s="16">
        <v>3.5134408259613501</v>
      </c>
      <c r="AE34" s="42">
        <v>0.86585218000897501</v>
      </c>
      <c r="AF34" s="16">
        <v>17.143264970879599</v>
      </c>
      <c r="AG34" s="42">
        <v>1.69323073772669</v>
      </c>
      <c r="AH34" s="16">
        <v>42.937249188391398</v>
      </c>
      <c r="AI34" s="42">
        <v>2.0444398603065399</v>
      </c>
      <c r="AJ34" s="16">
        <v>32.113572518467798</v>
      </c>
      <c r="AK34" s="42">
        <v>2.1727294881636801</v>
      </c>
      <c r="AL34" s="16">
        <v>4.2924724962998999</v>
      </c>
      <c r="AM34" s="43">
        <v>0.96120756227072901</v>
      </c>
      <c r="AN34" s="44"/>
      <c r="AO34" s="155"/>
      <c r="AP34" s="28" t="s">
        <v>40</v>
      </c>
      <c r="AQ34" s="16">
        <v>8.8298778187245599</v>
      </c>
      <c r="AR34" s="42">
        <v>1.9667641415271699</v>
      </c>
      <c r="AS34" s="16">
        <v>25.783495249541001</v>
      </c>
      <c r="AT34" s="42">
        <v>2.6085704642445999</v>
      </c>
      <c r="AU34" s="16">
        <v>40.254064888649197</v>
      </c>
      <c r="AV34" s="42">
        <v>3.2913697538897799</v>
      </c>
      <c r="AW34" s="16">
        <v>21.507803681553899</v>
      </c>
      <c r="AX34" s="42">
        <v>2.3884839133759201</v>
      </c>
      <c r="AY34" s="16">
        <v>3.46800989143689</v>
      </c>
      <c r="AZ34" s="43">
        <v>1.1593123967647401</v>
      </c>
      <c r="BA34" s="44"/>
    </row>
    <row r="35" spans="1:53" x14ac:dyDescent="0.2">
      <c r="A35" s="15" t="s">
        <v>41</v>
      </c>
      <c r="B35" s="16">
        <v>0.61070128533914403</v>
      </c>
      <c r="C35" s="42">
        <v>0.30383513323866801</v>
      </c>
      <c r="D35" s="16">
        <v>5.0992789883143299</v>
      </c>
      <c r="E35" s="42">
        <v>0.74348423606582303</v>
      </c>
      <c r="F35" s="16">
        <v>22.8848878497386</v>
      </c>
      <c r="G35" s="42">
        <v>1.3340206523220199</v>
      </c>
      <c r="H35" s="16">
        <v>45.977399105608399</v>
      </c>
      <c r="I35" s="42">
        <v>1.6486463951892301</v>
      </c>
      <c r="J35" s="16">
        <v>25.427732770999501</v>
      </c>
      <c r="K35" s="43">
        <v>1.85980477229327</v>
      </c>
      <c r="L35" s="44"/>
      <c r="N35" s="38"/>
      <c r="O35" s="28" t="s">
        <v>41</v>
      </c>
      <c r="P35" s="16">
        <v>2.36388138967442</v>
      </c>
      <c r="Q35" s="42">
        <v>0.64825655366888102</v>
      </c>
      <c r="R35" s="16">
        <v>13.002578134485001</v>
      </c>
      <c r="S35" s="42">
        <v>1.2507945049784699</v>
      </c>
      <c r="T35" s="16">
        <v>36.982183326646599</v>
      </c>
      <c r="U35" s="42">
        <v>2.0160805068885099</v>
      </c>
      <c r="V35" s="16">
        <v>37.542725086681997</v>
      </c>
      <c r="W35" s="42">
        <v>1.91774797546967</v>
      </c>
      <c r="X35" s="16">
        <v>10.108632062511999</v>
      </c>
      <c r="Y35" s="43">
        <v>1.1096645390397899</v>
      </c>
      <c r="Z35" s="44"/>
      <c r="AA35" s="42"/>
      <c r="AB35" s="38"/>
      <c r="AC35" s="28" t="s">
        <v>41</v>
      </c>
      <c r="AD35" s="16">
        <v>3.4328209992702998</v>
      </c>
      <c r="AE35" s="42">
        <v>0.89650909831027104</v>
      </c>
      <c r="AF35" s="16">
        <v>15.883622456754701</v>
      </c>
      <c r="AG35" s="42">
        <v>2.0136036195294</v>
      </c>
      <c r="AH35" s="16">
        <v>42.587833989468301</v>
      </c>
      <c r="AI35" s="42">
        <v>2.71541212956389</v>
      </c>
      <c r="AJ35" s="16">
        <v>31.212093167652899</v>
      </c>
      <c r="AK35" s="42">
        <v>2.6911330610112598</v>
      </c>
      <c r="AL35" s="16">
        <v>6.8836293868538103</v>
      </c>
      <c r="AM35" s="43">
        <v>1.2675510675169701</v>
      </c>
      <c r="AN35" s="44"/>
      <c r="AO35" s="155"/>
      <c r="AP35" s="28" t="s">
        <v>41</v>
      </c>
      <c r="AQ35" s="16">
        <v>7.4384188892441498</v>
      </c>
      <c r="AR35" s="42">
        <v>1.81106665187557</v>
      </c>
      <c r="AS35" s="16">
        <v>24.2252592785728</v>
      </c>
      <c r="AT35" s="42">
        <v>2.8898676187202899</v>
      </c>
      <c r="AU35" s="16">
        <v>42.436879717528903</v>
      </c>
      <c r="AV35" s="42">
        <v>3.3581273591249898</v>
      </c>
      <c r="AW35" s="16">
        <v>22.519365018698199</v>
      </c>
      <c r="AX35" s="42">
        <v>2.3335012808947102</v>
      </c>
      <c r="AY35" s="16">
        <v>3.3800770959559401</v>
      </c>
      <c r="AZ35" s="43">
        <v>1.29669154761422</v>
      </c>
      <c r="BA35" s="44"/>
    </row>
    <row r="36" spans="1:53" x14ac:dyDescent="0.2">
      <c r="A36" s="15" t="s">
        <v>42</v>
      </c>
      <c r="B36" s="16">
        <v>0</v>
      </c>
      <c r="C36" s="42">
        <v>0</v>
      </c>
      <c r="D36" s="16">
        <v>3.8952650383426599</v>
      </c>
      <c r="E36" s="42">
        <v>1.0083919427303101</v>
      </c>
      <c r="F36" s="16">
        <v>24.686199147264801</v>
      </c>
      <c r="G36" s="42">
        <v>2.31465810997627</v>
      </c>
      <c r="H36" s="16">
        <v>49.466266983143797</v>
      </c>
      <c r="I36" s="42">
        <v>2.4172240844281498</v>
      </c>
      <c r="J36" s="16">
        <v>21.700111479468699</v>
      </c>
      <c r="K36" s="43">
        <v>2.07569014642633</v>
      </c>
      <c r="L36" s="44"/>
      <c r="N36" s="38"/>
      <c r="O36" s="28" t="s">
        <v>42</v>
      </c>
      <c r="P36" s="16">
        <v>1.5008068838586599</v>
      </c>
      <c r="Q36" s="42">
        <v>0.57025133199307099</v>
      </c>
      <c r="R36" s="16">
        <v>12.4615503240236</v>
      </c>
      <c r="S36" s="42">
        <v>1.55530262670012</v>
      </c>
      <c r="T36" s="16">
        <v>39.188341744244902</v>
      </c>
      <c r="U36" s="42">
        <v>2.7322908704311</v>
      </c>
      <c r="V36" s="16">
        <v>38.7597964257276</v>
      </c>
      <c r="W36" s="42">
        <v>2.8669216345980901</v>
      </c>
      <c r="X36" s="16">
        <v>8.0895046221453892</v>
      </c>
      <c r="Y36" s="43">
        <v>1.1055058011912999</v>
      </c>
      <c r="Z36" s="44"/>
      <c r="AA36" s="42"/>
      <c r="AB36" s="38"/>
      <c r="AC36" s="28" t="s">
        <v>42</v>
      </c>
      <c r="AD36" s="16">
        <v>3.3479202402458998</v>
      </c>
      <c r="AE36" s="42">
        <v>2.01559476854603</v>
      </c>
      <c r="AF36" s="16">
        <v>23.195237897268701</v>
      </c>
      <c r="AG36" s="42">
        <v>3.18950275040913</v>
      </c>
      <c r="AH36" s="16">
        <v>42.246550607308798</v>
      </c>
      <c r="AI36" s="42">
        <v>4.2243388770303296</v>
      </c>
      <c r="AJ36" s="16">
        <v>26.022119337003101</v>
      </c>
      <c r="AK36" s="42">
        <v>3.87343417760124</v>
      </c>
      <c r="AL36" s="16">
        <v>5.1881719181734303</v>
      </c>
      <c r="AM36" s="43">
        <v>1.4998531966942099</v>
      </c>
      <c r="AN36" s="44"/>
      <c r="AO36" s="155"/>
      <c r="AP36" s="28" t="s">
        <v>42</v>
      </c>
      <c r="AQ36" s="16">
        <v>4.0618434733865003</v>
      </c>
      <c r="AR36" s="42">
        <v>1.90913174548678</v>
      </c>
      <c r="AS36" s="16">
        <v>24.3149170765526</v>
      </c>
      <c r="AT36" s="42">
        <v>4.0191895926128796</v>
      </c>
      <c r="AU36" s="16">
        <v>43.376966274939903</v>
      </c>
      <c r="AV36" s="42">
        <v>4.8584027934679499</v>
      </c>
      <c r="AW36" s="16">
        <v>23.808571096030398</v>
      </c>
      <c r="AX36" s="42">
        <v>4.1704668954458004</v>
      </c>
      <c r="AY36" s="16">
        <v>4.4377020790906698</v>
      </c>
      <c r="AZ36" s="43">
        <v>1.93710987828675</v>
      </c>
      <c r="BA36" s="44"/>
    </row>
    <row r="37" spans="1:53" x14ac:dyDescent="0.2">
      <c r="A37" s="15" t="s">
        <v>43</v>
      </c>
      <c r="B37" s="16">
        <v>0.60119884424627201</v>
      </c>
      <c r="C37" s="42">
        <v>0.29503847735428002</v>
      </c>
      <c r="D37" s="16">
        <v>5.06736917039877</v>
      </c>
      <c r="E37" s="42">
        <v>0.72055695786593899</v>
      </c>
      <c r="F37" s="16">
        <v>22.932627757996901</v>
      </c>
      <c r="G37" s="42">
        <v>1.30402435689456</v>
      </c>
      <c r="H37" s="16">
        <v>46.069864096322398</v>
      </c>
      <c r="I37" s="42">
        <v>1.5988897315055099</v>
      </c>
      <c r="J37" s="16">
        <v>25.328940131035701</v>
      </c>
      <c r="K37" s="43">
        <v>1.8125967787486901</v>
      </c>
      <c r="L37" s="44"/>
      <c r="N37" s="38"/>
      <c r="O37" s="28" t="s">
        <v>43</v>
      </c>
      <c r="P37" s="16">
        <v>2.3369986866135601</v>
      </c>
      <c r="Q37" s="42">
        <v>0.62915065551253602</v>
      </c>
      <c r="R37" s="16">
        <v>12.9857264144095</v>
      </c>
      <c r="S37" s="42">
        <v>1.2099917470664501</v>
      </c>
      <c r="T37" s="16">
        <v>37.050899875734601</v>
      </c>
      <c r="U37" s="42">
        <v>1.9674516202660199</v>
      </c>
      <c r="V37" s="16">
        <v>37.580633942975403</v>
      </c>
      <c r="W37" s="42">
        <v>1.85630564548497</v>
      </c>
      <c r="X37" s="16">
        <v>10.045741080267</v>
      </c>
      <c r="Y37" s="43">
        <v>1.0751495548507199</v>
      </c>
      <c r="Z37" s="44"/>
      <c r="AA37" s="42"/>
      <c r="AB37" s="38"/>
      <c r="AC37" s="28" t="s">
        <v>43</v>
      </c>
      <c r="AD37" s="16">
        <v>3.42994645350324</v>
      </c>
      <c r="AE37" s="42">
        <v>0.862788389647419</v>
      </c>
      <c r="AF37" s="16">
        <v>16.1311770541034</v>
      </c>
      <c r="AG37" s="42">
        <v>1.9319596163742701</v>
      </c>
      <c r="AH37" s="16">
        <v>42.576278913720699</v>
      </c>
      <c r="AI37" s="42">
        <v>2.6337446260458299</v>
      </c>
      <c r="AJ37" s="16">
        <v>31.0363725088806</v>
      </c>
      <c r="AK37" s="42">
        <v>2.6322145471788798</v>
      </c>
      <c r="AL37" s="16">
        <v>6.8262250697920299</v>
      </c>
      <c r="AM37" s="43">
        <v>1.21543568103725</v>
      </c>
      <c r="AN37" s="44"/>
      <c r="AO37" s="155"/>
      <c r="AP37" s="28" t="s">
        <v>43</v>
      </c>
      <c r="AQ37" s="16">
        <v>7.3580723895761802</v>
      </c>
      <c r="AR37" s="42">
        <v>1.7684129283649499</v>
      </c>
      <c r="AS37" s="16">
        <v>24.227392709445301</v>
      </c>
      <c r="AT37" s="42">
        <v>2.8253965961991998</v>
      </c>
      <c r="AU37" s="16">
        <v>42.459249324296202</v>
      </c>
      <c r="AV37" s="42">
        <v>3.27332716433517</v>
      </c>
      <c r="AW37" s="16">
        <v>22.550042016219901</v>
      </c>
      <c r="AX37" s="42">
        <v>2.2682919214636899</v>
      </c>
      <c r="AY37" s="16">
        <v>3.4052435604623099</v>
      </c>
      <c r="AZ37" s="43">
        <v>1.2648420079240901</v>
      </c>
      <c r="BA37" s="44"/>
    </row>
    <row r="38" spans="1:53" x14ac:dyDescent="0.2">
      <c r="A38" s="20"/>
      <c r="B38"/>
      <c r="C38"/>
      <c r="D38"/>
      <c r="E38"/>
      <c r="F38"/>
      <c r="G38"/>
      <c r="H38"/>
      <c r="I38"/>
      <c r="J38"/>
      <c r="K38" s="13"/>
      <c r="L38" s="44"/>
      <c r="N38" s="38"/>
      <c r="O38"/>
      <c r="P38"/>
      <c r="Q38"/>
      <c r="R38"/>
      <c r="S38"/>
      <c r="T38"/>
      <c r="U38"/>
      <c r="V38"/>
      <c r="W38"/>
      <c r="X38"/>
      <c r="Y38" s="13"/>
      <c r="Z38" s="44"/>
      <c r="AA38"/>
      <c r="AB38" s="38"/>
      <c r="AC38"/>
      <c r="AD38"/>
      <c r="AE38"/>
      <c r="AF38"/>
      <c r="AG38"/>
      <c r="AH38"/>
      <c r="AI38"/>
      <c r="AJ38"/>
      <c r="AK38"/>
      <c r="AL38"/>
      <c r="AM38" s="13"/>
      <c r="AN38" s="44"/>
      <c r="AO38" s="155"/>
      <c r="AP38"/>
      <c r="AQ38" s="16"/>
      <c r="AR38" s="42"/>
      <c r="AS38" s="16"/>
      <c r="AT38" s="42"/>
      <c r="AU38" s="16"/>
      <c r="AV38" s="42"/>
      <c r="AW38" s="16"/>
      <c r="AX38" s="42"/>
      <c r="AY38" s="16"/>
      <c r="AZ38" s="43"/>
      <c r="BA38" s="44"/>
    </row>
    <row r="39" spans="1:53" x14ac:dyDescent="0.2">
      <c r="A39" s="14" t="s">
        <v>44</v>
      </c>
      <c r="B39" s="64">
        <f>AVERAGE(B12:B19,B20:B31,B34,B37)</f>
        <v>0.65323207484460477</v>
      </c>
      <c r="C39" s="143">
        <f>SQRT(SUMSQ(C12:C19,C20:C31,C34,C37)/(COUNT(C12:C19,C20:C31,C34,C37)*COUNT(C12:C19,C20:C31,C34,C37)))</f>
        <v>5.5800235331200349E-2</v>
      </c>
      <c r="D39" s="64">
        <f t="shared" ref="D39" si="0">AVERAGE(D12:D19,D20:D31,D34,D37)</f>
        <v>5.0842630086330614</v>
      </c>
      <c r="E39" s="143">
        <f t="shared" ref="E39" si="1">SQRT(SUMSQ(E12:E19,E20:E31,E34,E37)/(COUNT(E12:E19,E20:E31,E34,E37)*COUNT(E12:E19,E20:E31,E34,E37)))</f>
        <v>0.15655559220329462</v>
      </c>
      <c r="F39" s="64">
        <f t="shared" ref="F39" si="2">AVERAGE(F12:F19,F20:F31,F34,F37)</f>
        <v>25.099532829317642</v>
      </c>
      <c r="G39" s="143">
        <f t="shared" ref="G39" si="3">SQRT(SUMSQ(G12:G19,G20:G31,G34,G37)/(COUNT(G12:G19,G20:G31,G34,G37)*COUNT(G12:G19,G20:G31,G34,G37)))</f>
        <v>0.31466898551356276</v>
      </c>
      <c r="H39" s="64">
        <f t="shared" ref="H39" si="4">AVERAGE(H12:H19,H20:H31,H34,H37)</f>
        <v>48.185766550644026</v>
      </c>
      <c r="I39" s="143">
        <f t="shared" ref="I39" si="5">SQRT(SUMSQ(I12:I19,I20:I31,I34,I37)/(COUNT(I12:I19,I20:I31,I34,I37)*COUNT(I12:I19,I20:I31,I34,I37)))</f>
        <v>0.35084570246670821</v>
      </c>
      <c r="J39" s="64">
        <f t="shared" ref="J39" si="6">AVERAGE(J12:J19,J20:J31,J34,J37)</f>
        <v>20.964346680740842</v>
      </c>
      <c r="K39" s="55">
        <f t="shared" ref="K39" si="7">SQRT(SUMSQ(K12:K19,K20:K31,K34,K37)/(COUNT(K12:K19,K20:K31,K34,K37)*COUNT(K12:K19,K20:K31,K34,K37)))</f>
        <v>0.27928447326559352</v>
      </c>
      <c r="L39" s="44"/>
      <c r="N39" s="38"/>
      <c r="O39" s="47" t="s">
        <v>44</v>
      </c>
      <c r="P39" s="22">
        <f>AVERAGE(P12:P19,P20:P31,P34,P37)</f>
        <v>2.035281247207251</v>
      </c>
      <c r="Q39" s="45">
        <f>SQRT(SUMSQ(Q12:Q19,Q20:Q31,Q34,Q37)/(COUNT(Q12:Q19,Q20:Q31,Q34,Q37)*COUNT(Q12:Q19,Q20:Q31,Q34,Q37)))</f>
        <v>0.11419388979344296</v>
      </c>
      <c r="R39" s="22">
        <f t="shared" ref="R39" si="8">AVERAGE(R12:R19,R20:R31,R34,R37)</f>
        <v>11.573950844302622</v>
      </c>
      <c r="S39" s="45">
        <f t="shared" ref="S39" si="9">SQRT(SUMSQ(S12:S19,S20:S31,S34,S37)/(COUNT(S12:S19,S20:S31,S34,S37)*COUNT(S12:S19,S20:S31,S34,S37)))</f>
        <v>0.259622911041338</v>
      </c>
      <c r="T39" s="22">
        <f t="shared" ref="T39" si="10">AVERAGE(T12:T19,T20:T31,T34,T37)</f>
        <v>36.922554059998525</v>
      </c>
      <c r="U39" s="45">
        <f t="shared" ref="U39" si="11">SQRT(SUMSQ(U12:U19,U20:U31,U34,U37)/(COUNT(U12:U19,U20:U31,U34,U37)*COUNT(U12:U19,U20:U31,U34,U37)))</f>
        <v>0.39825434096464679</v>
      </c>
      <c r="V39" s="22">
        <f t="shared" ref="V39" si="12">AVERAGE(V12:V19,V20:V31,V34,V37)</f>
        <v>39.927677711291331</v>
      </c>
      <c r="W39" s="45">
        <f t="shared" ref="W39" si="13">SQRT(SUMSQ(W12:W19,W20:W31,W34,W37)/(COUNT(W12:W19,W20:W31,W34,W37)*COUNT(W12:W19,W20:W31,W34,W37)))</f>
        <v>0.3924205942211772</v>
      </c>
      <c r="X39" s="22">
        <f t="shared" ref="X39" si="14">AVERAGE(X12:X19,X20:X31,X34,X37)</f>
        <v>9.5279906079708052</v>
      </c>
      <c r="Y39" s="46">
        <f t="shared" ref="Y39" si="15">SQRT(SUMSQ(Y12:Y19,Y20:Y31,Y34,Y37)/(COUNT(Y12:Y19,Y20:Y31,Y34,Y37)*COUNT(Y12:Y19,Y20:Y31,Y34,Y37)))</f>
        <v>0.22907523111196534</v>
      </c>
      <c r="Z39" s="44"/>
      <c r="AA39" s="143"/>
      <c r="AB39" s="38"/>
      <c r="AC39" s="47" t="s">
        <v>44</v>
      </c>
      <c r="AD39" s="22">
        <f>AVERAGE(AD12:AD19,AD20:AD31,AD34,AD37)</f>
        <v>4.6478201722617127</v>
      </c>
      <c r="AE39" s="45">
        <f>SQRT(SUMSQ(AE12:AE19,AE20:AE31,AE34,AE37)/(COUNT(AE12:AE19,AE20:AE31,AE34,AE37)*COUNT(AE12:AE19,AE20:AE31,AE34,AE37)))</f>
        <v>0.20265356165595252</v>
      </c>
      <c r="AF39" s="22">
        <f t="shared" ref="AF39" si="16">AVERAGE(AF12:AF19,AF20:AF31,AF34,AF37)</f>
        <v>17.144663647540781</v>
      </c>
      <c r="AG39" s="45">
        <f t="shared" ref="AG39" si="17">SQRT(SUMSQ(AG12:AG19,AG20:AG31,AG34,AG37)/(COUNT(AG12:AG19,AG20:AG31,AG34,AG37)*COUNT(AG12:AG19,AG20:AG31,AG34,AG37)))</f>
        <v>0.35999464347435006</v>
      </c>
      <c r="AH39" s="22">
        <f t="shared" ref="AH39" si="18">AVERAGE(AH12:AH19,AH20:AH31,AH34,AH37)</f>
        <v>41.199775021210741</v>
      </c>
      <c r="AI39" s="45">
        <f t="shared" ref="AI39" si="19">SQRT(SUMSQ(AI12:AI19,AI20:AI31,AI34,AI37)/(COUNT(AI12:AI19,AI20:AI31,AI34,AI37)*COUNT(AI12:AI19,AI20:AI31,AI34,AI37)))</f>
        <v>0.47908737479211927</v>
      </c>
      <c r="AJ39" s="22">
        <f t="shared" ref="AJ39" si="20">AVERAGE(AJ12:AJ19,AJ20:AJ31,AJ34,AJ37)</f>
        <v>31.599209226206082</v>
      </c>
      <c r="AK39" s="45">
        <f t="shared" ref="AK39" si="21">SQRT(SUMSQ(AK12:AK19,AK20:AK31,AK34,AK37)/(COUNT(AK12:AK19,AK20:AK31,AK34,AK37)*COUNT(AK12:AK19,AK20:AK31,AK34,AK37)))</f>
        <v>0.44107014504925285</v>
      </c>
      <c r="AL39" s="22">
        <f t="shared" ref="AL39" si="22">AVERAGE(AL12:AL19,AL20:AL31,AL34,AL37)</f>
        <v>5.3771605389046346</v>
      </c>
      <c r="AM39" s="46">
        <f t="shared" ref="AM39" si="23">SQRT(SUMSQ(AM12:AM19,AM20:AM31,AM34,AM37)/(COUNT(AM12:AM19,AM20:AM31,AM34,AM37)*COUNT(AM12:AM19,AM20:AM31,AM34,AM37)))</f>
        <v>0.21210645905840209</v>
      </c>
      <c r="AN39" s="44"/>
      <c r="AO39" s="155"/>
      <c r="AP39" s="47" t="s">
        <v>44</v>
      </c>
      <c r="AQ39" s="22">
        <f>AVERAGE(AQ12:AQ19,AQ20:AQ31,AQ34,AQ37)</f>
        <v>8.0398464198580299</v>
      </c>
      <c r="AR39" s="45">
        <f>SQRT(SUMSQ(AR12:AR19,AR20:AR31,AR34,AR37)/(COUNT(AR12:AR19,AR20:AR31,AR34,AR37)*COUNT(AR12:AR19,AR20:AR31,AR34,AR37)))</f>
        <v>0.38939073077244452</v>
      </c>
      <c r="AS39" s="22">
        <f t="shared" ref="AS39" si="24">AVERAGE(AS12:AS19,AS20:AS31,AS34,AS37)</f>
        <v>21.636938788414621</v>
      </c>
      <c r="AT39" s="45">
        <f t="shared" ref="AT39" si="25">SQRT(SUMSQ(AT12:AT19,AT20:AT31,AT34,AT37)/(COUNT(AT12:AT19,AT20:AT31,AT34,AT37)*COUNT(AT12:AT19,AT20:AT31,AT34,AT37)))</f>
        <v>0.60187076823251784</v>
      </c>
      <c r="AU39" s="22">
        <f t="shared" ref="AU39" si="26">AVERAGE(AU12:AU19,AU20:AU31,AU34,AU37)</f>
        <v>38.187361226565187</v>
      </c>
      <c r="AV39" s="45">
        <f t="shared" ref="AV39" si="27">SQRT(SUMSQ(AV12:AV19,AV20:AV31,AV34,AV37)/(COUNT(AV12:AV19,AV20:AV31,AV34,AV37)*COUNT(AV12:AV19,AV20:AV31,AV34,AV37)))</f>
        <v>0.72655431631294165</v>
      </c>
      <c r="AW39" s="22">
        <f t="shared" ref="AW39" si="28">AVERAGE(AW12:AW19,AW20:AW31,AW34,AW37)</f>
        <v>27.050675545420845</v>
      </c>
      <c r="AX39" s="45">
        <f t="shared" ref="AX39" si="29">SQRT(SUMSQ(AX12:AX19,AX20:AX31,AX34,AX37)/(COUNT(AX12:AX19,AX20:AX31,AX34,AX37)*COUNT(AX12:AX19,AX20:AX31,AX34,AX37)))</f>
        <v>0.60537690711517333</v>
      </c>
      <c r="AY39" s="22">
        <f t="shared" ref="AY39" si="30">AVERAGE(AY12:AY19,AY20:AY31,AY34,AY37)</f>
        <v>5.0322504521384754</v>
      </c>
      <c r="AZ39" s="46">
        <f t="shared" ref="AZ39" si="31">SQRT(SUMSQ(AZ12:AZ19,AZ20:AZ31,AZ34,AZ37)/(COUNT(AZ12:AZ19,AZ20:AZ31,AZ34,AZ37)*COUNT(AZ12:AZ19,AZ20:AZ31,AZ34,AZ37)))</f>
        <v>0.31459814080496679</v>
      </c>
      <c r="BA39" s="44"/>
    </row>
    <row r="40" spans="1:53" x14ac:dyDescent="0.2">
      <c r="A40" s="31"/>
      <c r="B40" s="122"/>
      <c r="C40" s="122"/>
      <c r="D40" s="122"/>
      <c r="E40" s="122"/>
      <c r="F40" s="122"/>
      <c r="G40" s="122"/>
      <c r="H40" s="122"/>
      <c r="I40" s="122"/>
      <c r="J40" s="122"/>
      <c r="K40" s="48"/>
      <c r="L40" s="44"/>
      <c r="N40" s="38"/>
      <c r="O40" s="31"/>
      <c r="P40" s="122"/>
      <c r="Q40" s="122"/>
      <c r="R40" s="122"/>
      <c r="S40" s="122"/>
      <c r="T40" s="122"/>
      <c r="U40" s="122"/>
      <c r="V40" s="122"/>
      <c r="W40" s="122"/>
      <c r="X40" s="122"/>
      <c r="Y40" s="48"/>
      <c r="Z40" s="44"/>
      <c r="AA40" s="7"/>
      <c r="AB40" s="38"/>
      <c r="AC40" s="31"/>
      <c r="AD40" s="122"/>
      <c r="AE40" s="122"/>
      <c r="AF40" s="122"/>
      <c r="AG40" s="122"/>
      <c r="AH40" s="122"/>
      <c r="AI40" s="122"/>
      <c r="AJ40" s="122"/>
      <c r="AK40" s="122"/>
      <c r="AL40" s="122"/>
      <c r="AM40" s="48"/>
      <c r="AN40" s="44"/>
      <c r="AO40" s="155"/>
      <c r="AP40" s="31"/>
      <c r="AQ40" s="122"/>
      <c r="AR40" s="122"/>
      <c r="AS40" s="122"/>
      <c r="AT40" s="122"/>
      <c r="AU40" s="122"/>
      <c r="AV40" s="122"/>
      <c r="AW40" s="122"/>
      <c r="AX40" s="122"/>
      <c r="AY40" s="122"/>
      <c r="AZ40" s="48"/>
      <c r="BA40" s="44"/>
    </row>
    <row r="41" spans="1:53" x14ac:dyDescent="0.2">
      <c r="A41" s="25" t="s">
        <v>45</v>
      </c>
      <c r="B41" s="7"/>
      <c r="C41" s="7"/>
      <c r="D41" s="7"/>
      <c r="E41" s="7"/>
      <c r="F41" s="7"/>
      <c r="G41" s="7"/>
      <c r="H41" s="7"/>
      <c r="I41" s="7"/>
      <c r="J41" s="7"/>
      <c r="K41" s="13"/>
      <c r="L41" s="44"/>
      <c r="N41" s="38"/>
      <c r="O41" s="25" t="s">
        <v>45</v>
      </c>
      <c r="P41" s="7"/>
      <c r="Q41" s="7"/>
      <c r="R41" s="7"/>
      <c r="S41" s="7"/>
      <c r="T41" s="7"/>
      <c r="U41" s="7"/>
      <c r="V41" s="7"/>
      <c r="W41" s="7"/>
      <c r="X41" s="7"/>
      <c r="Y41" s="13"/>
      <c r="Z41" s="44"/>
      <c r="AA41" s="7"/>
      <c r="AB41" s="38"/>
      <c r="AC41" s="25" t="s">
        <v>45</v>
      </c>
      <c r="AD41" s="7"/>
      <c r="AE41" s="7"/>
      <c r="AF41" s="7"/>
      <c r="AG41" s="7"/>
      <c r="AH41" s="7"/>
      <c r="AI41" s="7"/>
      <c r="AJ41" s="7"/>
      <c r="AK41" s="7"/>
      <c r="AL41" s="7"/>
      <c r="AM41" s="13"/>
      <c r="AN41" s="44"/>
      <c r="AO41" s="155"/>
      <c r="AP41" s="25" t="s">
        <v>45</v>
      </c>
      <c r="AQ41" s="7"/>
      <c r="AR41" s="7"/>
      <c r="AS41" s="7"/>
      <c r="AT41" s="7"/>
      <c r="AU41" s="7"/>
      <c r="AV41" s="7"/>
      <c r="AW41" s="7"/>
      <c r="AX41" s="7"/>
      <c r="AY41" s="7"/>
      <c r="AZ41" s="13"/>
      <c r="BA41" s="44"/>
    </row>
    <row r="42" spans="1:53" ht="12.75" customHeight="1" x14ac:dyDescent="0.2">
      <c r="A42" s="15" t="s">
        <v>68</v>
      </c>
      <c r="B42" s="27">
        <v>0.68227025535906705</v>
      </c>
      <c r="C42" s="174">
        <v>0.35750642014111</v>
      </c>
      <c r="D42" s="27">
        <v>6.7743928726633902</v>
      </c>
      <c r="E42" s="174">
        <v>0.95540424945895397</v>
      </c>
      <c r="F42" s="27">
        <v>33.585944036113503</v>
      </c>
      <c r="G42" s="174">
        <v>1.86272481727377</v>
      </c>
      <c r="H42" s="27">
        <v>46.787671216219898</v>
      </c>
      <c r="I42" s="174">
        <v>1.9491511444510099</v>
      </c>
      <c r="J42" s="27">
        <v>12.1697216196441</v>
      </c>
      <c r="K42" s="43">
        <v>1.0998739601546399</v>
      </c>
      <c r="L42" s="44"/>
      <c r="N42" s="38"/>
      <c r="O42" s="15" t="s">
        <v>68</v>
      </c>
      <c r="P42" s="27">
        <v>1.1801041033187201</v>
      </c>
      <c r="Q42" s="174">
        <v>0.47962224193169001</v>
      </c>
      <c r="R42" s="27">
        <v>12.707931511643</v>
      </c>
      <c r="S42" s="174">
        <v>1.3441307888510701</v>
      </c>
      <c r="T42" s="27">
        <v>43.445411526289497</v>
      </c>
      <c r="U42" s="174">
        <v>1.97946611971477</v>
      </c>
      <c r="V42" s="27">
        <v>37.229602750442403</v>
      </c>
      <c r="W42" s="174">
        <v>1.87192627031293</v>
      </c>
      <c r="X42" s="27">
        <v>5.4369501083063003</v>
      </c>
      <c r="Y42" s="43">
        <v>0.98258810349891501</v>
      </c>
      <c r="Z42" s="44"/>
      <c r="AA42" s="42"/>
      <c r="AB42" s="38"/>
      <c r="AC42" s="15" t="s">
        <v>68</v>
      </c>
      <c r="AD42" s="27">
        <v>4.3809163018947803</v>
      </c>
      <c r="AE42" s="174">
        <v>1.2345735228374399</v>
      </c>
      <c r="AF42" s="27">
        <v>18.173236788337999</v>
      </c>
      <c r="AG42" s="174">
        <v>2.21352486249158</v>
      </c>
      <c r="AH42" s="27">
        <v>43.5094406679207</v>
      </c>
      <c r="AI42" s="174">
        <v>3.4210117786428502</v>
      </c>
      <c r="AJ42" s="27">
        <v>31.267701320110799</v>
      </c>
      <c r="AK42" s="174">
        <v>3.9195449658653598</v>
      </c>
      <c r="AL42" s="27">
        <v>2.6687049217357899</v>
      </c>
      <c r="AM42" s="43">
        <v>1.1558933737477399</v>
      </c>
      <c r="AN42" s="44"/>
      <c r="AO42" s="155"/>
      <c r="AP42" s="15" t="s">
        <v>68</v>
      </c>
      <c r="AQ42" s="27">
        <v>5.6943907502734197</v>
      </c>
      <c r="AR42" s="174">
        <v>2.30441533011488</v>
      </c>
      <c r="AS42" s="27">
        <v>19.286636110321901</v>
      </c>
      <c r="AT42" s="174">
        <v>4.0137318429686104</v>
      </c>
      <c r="AU42" s="27">
        <v>38.877202466799801</v>
      </c>
      <c r="AV42" s="174">
        <v>4.34045403841845</v>
      </c>
      <c r="AW42" s="27">
        <v>32.016893437166303</v>
      </c>
      <c r="AX42" s="174">
        <v>4.1764532370899401</v>
      </c>
      <c r="AY42" s="27">
        <v>4.1248772354385999</v>
      </c>
      <c r="AZ42" s="43">
        <v>1.83343540372999</v>
      </c>
      <c r="BA42" s="44"/>
    </row>
    <row r="43" spans="1:53" ht="12.75" customHeight="1" x14ac:dyDescent="0.2">
      <c r="A43" s="26" t="s">
        <v>316</v>
      </c>
      <c r="B43" s="117">
        <v>1.0081759370899801</v>
      </c>
      <c r="C43" s="148">
        <v>0.71384871524383697</v>
      </c>
      <c r="D43" s="117">
        <v>9.0679075031039904</v>
      </c>
      <c r="E43" s="148">
        <v>1.5762487877927001</v>
      </c>
      <c r="F43" s="117">
        <v>32.625038257655802</v>
      </c>
      <c r="G43" s="148">
        <v>2.9432286849212299</v>
      </c>
      <c r="H43" s="117">
        <v>44.4728951860195</v>
      </c>
      <c r="I43" s="148">
        <v>2.7689439649581402</v>
      </c>
      <c r="J43" s="117">
        <v>12.8259831161308</v>
      </c>
      <c r="K43" s="50">
        <v>2.3656498473969099</v>
      </c>
      <c r="L43" s="44"/>
      <c r="N43" s="6"/>
      <c r="O43" s="26" t="s">
        <v>316</v>
      </c>
      <c r="P43" s="117">
        <v>1.56269644757443</v>
      </c>
      <c r="Q43" s="148">
        <v>0.81853319386986501</v>
      </c>
      <c r="R43" s="117">
        <v>10.327014674501401</v>
      </c>
      <c r="S43" s="148">
        <v>1.8225068509309601</v>
      </c>
      <c r="T43" s="117">
        <v>35.0899991959514</v>
      </c>
      <c r="U43" s="148">
        <v>3.01546912765619</v>
      </c>
      <c r="V43" s="117">
        <v>41.5148893983446</v>
      </c>
      <c r="W43" s="148">
        <v>3.4131843523602798</v>
      </c>
      <c r="X43" s="117">
        <v>11.5054002836282</v>
      </c>
      <c r="Y43" s="50">
        <v>2.5261605185532301</v>
      </c>
      <c r="Z43" s="44"/>
      <c r="AA43" s="42"/>
      <c r="AB43" s="6"/>
      <c r="AC43" s="26" t="s">
        <v>316</v>
      </c>
      <c r="AD43" s="117">
        <v>2.0545660374195398</v>
      </c>
      <c r="AE43" s="148">
        <v>0.96583133590261305</v>
      </c>
      <c r="AF43" s="117">
        <v>12.3243729588315</v>
      </c>
      <c r="AG43" s="148">
        <v>2.1124138536932899</v>
      </c>
      <c r="AH43" s="117">
        <v>37.405431848490103</v>
      </c>
      <c r="AI43" s="148">
        <v>3.0999034819992302</v>
      </c>
      <c r="AJ43" s="117">
        <v>37.971907775658899</v>
      </c>
      <c r="AK43" s="148">
        <v>3.5827693363280901</v>
      </c>
      <c r="AL43" s="117">
        <v>10.2437213796</v>
      </c>
      <c r="AM43" s="50">
        <v>2.3155598849194301</v>
      </c>
      <c r="AN43" s="44"/>
      <c r="AO43" s="210"/>
      <c r="AP43" s="26" t="s">
        <v>316</v>
      </c>
      <c r="AQ43" s="117">
        <v>0</v>
      </c>
      <c r="AR43" s="148">
        <v>0</v>
      </c>
      <c r="AS43" s="117">
        <v>11.6412042762538</v>
      </c>
      <c r="AT43" s="148">
        <v>3.9659249052679502</v>
      </c>
      <c r="AU43" s="117">
        <v>34.178527489293202</v>
      </c>
      <c r="AV43" s="148">
        <v>8.0969808875718492</v>
      </c>
      <c r="AW43" s="117">
        <v>48.368644079766703</v>
      </c>
      <c r="AX43" s="148">
        <v>8.0256815162982793</v>
      </c>
      <c r="AY43" s="117">
        <v>5.2634445985496896</v>
      </c>
      <c r="AZ43" s="50">
        <v>3.4327738641655698</v>
      </c>
      <c r="BA43" s="44"/>
    </row>
    <row r="44" spans="1:53" ht="122.25" customHeight="1" x14ac:dyDescent="0.2">
      <c r="A44" s="252" t="s">
        <v>47</v>
      </c>
      <c r="B44" s="252"/>
      <c r="C44" s="252"/>
      <c r="D44" s="252"/>
      <c r="E44" s="252"/>
      <c r="F44" s="252"/>
      <c r="G44" s="252"/>
      <c r="H44" s="252"/>
      <c r="I44" s="252"/>
      <c r="J44" s="252"/>
      <c r="K44" s="252"/>
      <c r="L44" s="149"/>
      <c r="M44" s="149"/>
      <c r="O44" s="268" t="s">
        <v>47</v>
      </c>
      <c r="P44" s="268"/>
      <c r="Q44" s="268"/>
      <c r="R44" s="268"/>
      <c r="S44" s="268"/>
      <c r="T44" s="268"/>
      <c r="U44" s="268"/>
      <c r="V44" s="268"/>
      <c r="W44" s="268"/>
      <c r="X44" s="268"/>
      <c r="Y44" s="268"/>
      <c r="Z44" s="149"/>
      <c r="AA44" s="149"/>
      <c r="AC44" s="268" t="s">
        <v>47</v>
      </c>
      <c r="AD44" s="268"/>
      <c r="AE44" s="268"/>
      <c r="AF44" s="268"/>
      <c r="AG44" s="268"/>
      <c r="AH44" s="268"/>
      <c r="AI44" s="268"/>
      <c r="AJ44" s="268"/>
      <c r="AK44" s="268"/>
      <c r="AL44" s="268"/>
      <c r="AM44" s="268"/>
      <c r="AN44" s="149"/>
      <c r="AO44" s="149"/>
      <c r="AP44" s="268" t="s">
        <v>47</v>
      </c>
      <c r="AQ44" s="268"/>
      <c r="AR44" s="268"/>
      <c r="AS44" s="268"/>
      <c r="AT44" s="268"/>
      <c r="AU44" s="268"/>
      <c r="AV44" s="268"/>
      <c r="AW44" s="268"/>
      <c r="AX44" s="268"/>
      <c r="AY44" s="268"/>
      <c r="AZ44" s="268"/>
    </row>
    <row r="45" spans="1:53" ht="90" customHeight="1" x14ac:dyDescent="0.2">
      <c r="A45" s="252" t="s">
        <v>317</v>
      </c>
      <c r="B45" s="252"/>
      <c r="C45" s="252"/>
      <c r="D45" s="252"/>
      <c r="E45" s="252"/>
      <c r="F45" s="252"/>
      <c r="G45" s="252"/>
      <c r="H45" s="252"/>
      <c r="I45" s="252"/>
      <c r="J45" s="252"/>
      <c r="K45" s="252"/>
      <c r="L45" s="149"/>
      <c r="M45" s="149"/>
      <c r="O45" s="252" t="s">
        <v>317</v>
      </c>
      <c r="P45" s="252"/>
      <c r="Q45" s="252"/>
      <c r="R45" s="252"/>
      <c r="S45" s="252"/>
      <c r="T45" s="252"/>
      <c r="U45" s="252"/>
      <c r="V45" s="252"/>
      <c r="W45" s="252"/>
      <c r="X45" s="252"/>
      <c r="Y45" s="252"/>
      <c r="Z45" s="149"/>
      <c r="AA45" s="149"/>
      <c r="AC45" s="252" t="s">
        <v>317</v>
      </c>
      <c r="AD45" s="252"/>
      <c r="AE45" s="252"/>
      <c r="AF45" s="252"/>
      <c r="AG45" s="252"/>
      <c r="AH45" s="252"/>
      <c r="AI45" s="252"/>
      <c r="AJ45" s="252"/>
      <c r="AK45" s="252"/>
      <c r="AL45" s="252"/>
      <c r="AM45" s="252"/>
      <c r="AN45" s="149"/>
      <c r="AO45" s="149"/>
      <c r="AP45" s="252" t="s">
        <v>317</v>
      </c>
      <c r="AQ45" s="252"/>
      <c r="AR45" s="252"/>
      <c r="AS45" s="252"/>
      <c r="AT45" s="252"/>
      <c r="AU45" s="252"/>
      <c r="AV45" s="252"/>
      <c r="AW45" s="252"/>
      <c r="AX45" s="252"/>
      <c r="AY45" s="252"/>
      <c r="AZ45" s="252"/>
    </row>
    <row r="46" spans="1:53" x14ac:dyDescent="0.2">
      <c r="A46" s="28" t="s">
        <v>51</v>
      </c>
      <c r="B46" s="32"/>
      <c r="C46" s="32"/>
      <c r="D46" s="32"/>
      <c r="E46" s="32"/>
      <c r="F46" s="32"/>
      <c r="G46" s="32"/>
      <c r="H46" s="32"/>
      <c r="I46" s="32"/>
      <c r="J46" s="32"/>
      <c r="K46" s="32"/>
      <c r="O46" s="28" t="s">
        <v>69</v>
      </c>
      <c r="P46" s="32"/>
      <c r="Q46" s="32"/>
      <c r="R46" s="32"/>
      <c r="S46" s="32"/>
      <c r="T46" s="32"/>
      <c r="U46" s="32"/>
      <c r="V46" s="32"/>
      <c r="W46" s="32"/>
      <c r="X46" s="32"/>
      <c r="Y46" s="32"/>
      <c r="Z46" s="32"/>
      <c r="AA46" s="32"/>
      <c r="AC46" s="28" t="s">
        <v>69</v>
      </c>
      <c r="AD46" s="32"/>
      <c r="AE46" s="32"/>
      <c r="AF46" s="32"/>
      <c r="AG46" s="32"/>
      <c r="AH46" s="32"/>
      <c r="AI46" s="32"/>
      <c r="AJ46" s="32"/>
      <c r="AK46" s="32"/>
      <c r="AL46" s="32"/>
      <c r="AM46" s="32"/>
      <c r="AN46" s="32"/>
      <c r="AO46" s="32"/>
      <c r="AP46" s="28" t="s">
        <v>69</v>
      </c>
      <c r="AQ46" s="32"/>
      <c r="AR46" s="32"/>
      <c r="AS46" s="32"/>
      <c r="AT46" s="32"/>
      <c r="AU46" s="32"/>
      <c r="AV46" s="32"/>
      <c r="AW46" s="32"/>
      <c r="AX46" s="32"/>
      <c r="AY46" s="32"/>
      <c r="AZ46" s="32"/>
    </row>
    <row r="47" spans="1:53" ht="60" customHeight="1" x14ac:dyDescent="0.2">
      <c r="A47" s="253" t="s">
        <v>267</v>
      </c>
      <c r="B47" s="253"/>
      <c r="C47" s="253"/>
      <c r="D47" s="253"/>
      <c r="E47" s="253"/>
      <c r="F47" s="253"/>
      <c r="G47" s="253"/>
      <c r="H47" s="253"/>
      <c r="I47" s="253"/>
      <c r="J47" s="253"/>
      <c r="K47" s="253"/>
      <c r="L47" s="253"/>
      <c r="O47" s="253" t="s">
        <v>267</v>
      </c>
      <c r="P47" s="253"/>
      <c r="Q47" s="253"/>
      <c r="R47" s="253"/>
      <c r="S47" s="253"/>
      <c r="T47" s="253"/>
      <c r="U47" s="253"/>
      <c r="V47" s="253"/>
      <c r="W47" s="253"/>
      <c r="X47" s="253"/>
      <c r="Y47" s="253"/>
      <c r="Z47" s="253"/>
      <c r="AC47" s="253" t="s">
        <v>267</v>
      </c>
      <c r="AD47" s="253"/>
      <c r="AE47" s="253"/>
      <c r="AF47" s="253"/>
      <c r="AG47" s="253"/>
      <c r="AH47" s="253"/>
      <c r="AI47" s="253"/>
      <c r="AJ47" s="253"/>
      <c r="AK47" s="253"/>
      <c r="AL47" s="253"/>
      <c r="AM47" s="253"/>
      <c r="AN47" s="253"/>
      <c r="AP47" s="253" t="s">
        <v>267</v>
      </c>
      <c r="AQ47" s="253"/>
      <c r="AR47" s="253"/>
      <c r="AS47" s="253"/>
      <c r="AT47" s="253"/>
      <c r="AU47" s="253"/>
      <c r="AV47" s="253"/>
      <c r="AW47" s="253"/>
      <c r="AX47" s="253"/>
      <c r="AY47" s="253"/>
      <c r="AZ47" s="253"/>
      <c r="BA47" s="253"/>
    </row>
    <row r="49" spans="1:42" x14ac:dyDescent="0.2">
      <c r="A49" s="28" t="s">
        <v>48</v>
      </c>
      <c r="B49" s="29"/>
      <c r="O49" s="28" t="s">
        <v>48</v>
      </c>
      <c r="AC49" s="28" t="s">
        <v>48</v>
      </c>
      <c r="AP49" s="28" t="s">
        <v>48</v>
      </c>
    </row>
  </sheetData>
  <mergeCells count="40">
    <mergeCell ref="A45:K45"/>
    <mergeCell ref="O45:Y45"/>
    <mergeCell ref="AC45:AM45"/>
    <mergeCell ref="AP45:AZ45"/>
    <mergeCell ref="A47:L47"/>
    <mergeCell ref="O47:Z47"/>
    <mergeCell ref="AC47:AN47"/>
    <mergeCell ref="AP47:BA47"/>
    <mergeCell ref="AW8:AX8"/>
    <mergeCell ref="AY8:AZ8"/>
    <mergeCell ref="A44:K44"/>
    <mergeCell ref="O44:Y44"/>
    <mergeCell ref="AC44:AM44"/>
    <mergeCell ref="AP44:AZ44"/>
    <mergeCell ref="AH8:AI8"/>
    <mergeCell ref="AJ8:AK8"/>
    <mergeCell ref="AL8:AM8"/>
    <mergeCell ref="AQ8:AR8"/>
    <mergeCell ref="AS8:AT8"/>
    <mergeCell ref="AU8:AV8"/>
    <mergeCell ref="AF8:AG8"/>
    <mergeCell ref="B8:C8"/>
    <mergeCell ref="D8:E8"/>
    <mergeCell ref="F8:G8"/>
    <mergeCell ref="V8:W8"/>
    <mergeCell ref="X8:Y8"/>
    <mergeCell ref="AD8:AE8"/>
    <mergeCell ref="A2:K4"/>
    <mergeCell ref="O2:Y4"/>
    <mergeCell ref="AC2:AM4"/>
    <mergeCell ref="H8:I8"/>
    <mergeCell ref="J8:K8"/>
    <mergeCell ref="P8:Q8"/>
    <mergeCell ref="R8:S8"/>
    <mergeCell ref="T8:U8"/>
    <mergeCell ref="AP2:AZ4"/>
    <mergeCell ref="B7:K7"/>
    <mergeCell ref="P7:Y7"/>
    <mergeCell ref="AD7:AM7"/>
    <mergeCell ref="AQ7:AZ7"/>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BA49"/>
  <sheetViews>
    <sheetView zoomScaleNormal="100" workbookViewId="0">
      <selection activeCell="L40" sqref="L40"/>
    </sheetView>
  </sheetViews>
  <sheetFormatPr defaultRowHeight="12.75" x14ac:dyDescent="0.2"/>
  <cols>
    <col min="1" max="1" width="16.7109375" style="1" customWidth="1"/>
    <col min="2" max="11" width="4.5703125" style="1" customWidth="1"/>
    <col min="12" max="14" width="9.140625" style="1"/>
    <col min="15" max="15" width="16.7109375" style="1" customWidth="1"/>
    <col min="16" max="25" width="5.140625" style="1" customWidth="1"/>
    <col min="26" max="26" width="5" style="1" customWidth="1"/>
    <col min="27" max="27" width="4" style="1" customWidth="1"/>
    <col min="28" max="28" width="9.140625" style="1"/>
    <col min="29" max="29" width="16.7109375" style="1" customWidth="1"/>
    <col min="30" max="39" width="5.7109375" style="1" customWidth="1"/>
    <col min="40" max="40" width="5.42578125" style="1" bestFit="1" customWidth="1"/>
    <col min="41" max="41" width="7.85546875" style="1" customWidth="1"/>
    <col min="42" max="42" width="16.7109375" style="1" customWidth="1"/>
    <col min="43" max="52" width="4.85546875" style="1" customWidth="1"/>
    <col min="53" max="16384" width="9.140625" style="1"/>
  </cols>
  <sheetData>
    <row r="1" spans="1:53" x14ac:dyDescent="0.2">
      <c r="A1" s="2" t="s">
        <v>272</v>
      </c>
      <c r="B1" s="2"/>
      <c r="C1" s="2"/>
      <c r="D1" s="2"/>
      <c r="E1" s="2"/>
      <c r="F1" s="2"/>
      <c r="G1" s="2"/>
      <c r="H1" s="2"/>
      <c r="I1" s="2"/>
      <c r="J1" s="2"/>
      <c r="K1" s="2"/>
      <c r="O1" s="2" t="str">
        <f>A1</f>
        <v>Table A3.20 (N)</v>
      </c>
      <c r="P1" s="2"/>
      <c r="Q1" s="2"/>
      <c r="R1" s="2"/>
      <c r="S1" s="2"/>
      <c r="T1" s="2"/>
      <c r="U1" s="2"/>
      <c r="V1" s="2"/>
      <c r="W1" s="2"/>
      <c r="X1" s="2"/>
      <c r="Y1" s="2"/>
      <c r="Z1" s="2"/>
      <c r="AA1" s="2"/>
      <c r="AC1" s="2" t="str">
        <f>A1</f>
        <v>Table A3.20 (N)</v>
      </c>
      <c r="AD1" s="2"/>
      <c r="AE1" s="2"/>
      <c r="AF1" s="2"/>
      <c r="AG1" s="2"/>
      <c r="AH1" s="2"/>
      <c r="AI1" s="2"/>
      <c r="AJ1" s="2"/>
      <c r="AK1" s="2"/>
      <c r="AL1" s="2"/>
      <c r="AM1" s="2"/>
      <c r="AN1" s="2"/>
      <c r="AO1" s="2"/>
      <c r="AP1" s="2" t="str">
        <f>A1</f>
        <v>Table A3.20 (N)</v>
      </c>
      <c r="AQ1" s="2"/>
      <c r="AR1" s="2"/>
      <c r="AS1" s="2"/>
      <c r="AT1" s="2"/>
      <c r="AU1" s="2"/>
      <c r="AV1" s="2"/>
      <c r="AW1" s="2"/>
      <c r="AX1" s="2"/>
      <c r="AY1" s="2"/>
      <c r="AZ1" s="2"/>
    </row>
    <row r="2" spans="1:53" ht="12.75" customHeight="1" x14ac:dyDescent="0.2">
      <c r="A2" s="249" t="s">
        <v>273</v>
      </c>
      <c r="B2" s="249"/>
      <c r="C2" s="249"/>
      <c r="D2" s="249"/>
      <c r="E2" s="249"/>
      <c r="F2" s="249"/>
      <c r="G2" s="249"/>
      <c r="H2" s="249"/>
      <c r="I2" s="249"/>
      <c r="J2" s="249"/>
      <c r="K2" s="249"/>
      <c r="O2" s="249" t="str">
        <f>A2</f>
        <v>Percentage of adults who worked during previous five years at each proficiency level in numeracy, by type of occupation</v>
      </c>
      <c r="P2" s="249"/>
      <c r="Q2" s="249"/>
      <c r="R2" s="249"/>
      <c r="S2" s="249"/>
      <c r="T2" s="249"/>
      <c r="U2" s="249"/>
      <c r="V2" s="249"/>
      <c r="W2" s="249"/>
      <c r="X2" s="249"/>
      <c r="Y2" s="249"/>
      <c r="Z2" s="30"/>
      <c r="AA2" s="30"/>
      <c r="AC2" s="249" t="str">
        <f>A2</f>
        <v>Percentage of adults who worked during previous five years at each proficiency level in numeracy, by type of occupation</v>
      </c>
      <c r="AD2" s="249"/>
      <c r="AE2" s="249"/>
      <c r="AF2" s="249"/>
      <c r="AG2" s="249"/>
      <c r="AH2" s="249"/>
      <c r="AI2" s="249"/>
      <c r="AJ2" s="249"/>
      <c r="AK2" s="249"/>
      <c r="AL2" s="249"/>
      <c r="AM2" s="249"/>
      <c r="AN2" s="30"/>
      <c r="AO2" s="30"/>
      <c r="AP2" s="249" t="str">
        <f>A2</f>
        <v>Percentage of adults who worked during previous five years at each proficiency level in numeracy, by type of occupation</v>
      </c>
      <c r="AQ2" s="249"/>
      <c r="AR2" s="249"/>
      <c r="AS2" s="249"/>
      <c r="AT2" s="249"/>
      <c r="AU2" s="249"/>
      <c r="AV2" s="249"/>
      <c r="AW2" s="249"/>
      <c r="AX2" s="249"/>
      <c r="AY2" s="249"/>
      <c r="AZ2" s="249"/>
    </row>
    <row r="3" spans="1:53" x14ac:dyDescent="0.2">
      <c r="A3" s="249"/>
      <c r="B3" s="249"/>
      <c r="C3" s="249"/>
      <c r="D3" s="249"/>
      <c r="E3" s="249"/>
      <c r="F3" s="249"/>
      <c r="G3" s="249"/>
      <c r="H3" s="249"/>
      <c r="I3" s="249"/>
      <c r="J3" s="249"/>
      <c r="K3" s="249"/>
      <c r="O3" s="249"/>
      <c r="P3" s="249"/>
      <c r="Q3" s="249"/>
      <c r="R3" s="249"/>
      <c r="S3" s="249"/>
      <c r="T3" s="249"/>
      <c r="U3" s="249"/>
      <c r="V3" s="249"/>
      <c r="W3" s="249"/>
      <c r="X3" s="249"/>
      <c r="Y3" s="249"/>
      <c r="Z3" s="30"/>
      <c r="AA3" s="30"/>
      <c r="AC3" s="249"/>
      <c r="AD3" s="249"/>
      <c r="AE3" s="249"/>
      <c r="AF3" s="249"/>
      <c r="AG3" s="249"/>
      <c r="AH3" s="249"/>
      <c r="AI3" s="249"/>
      <c r="AJ3" s="249"/>
      <c r="AK3" s="249"/>
      <c r="AL3" s="249"/>
      <c r="AM3" s="249"/>
      <c r="AN3" s="30"/>
      <c r="AO3" s="30"/>
      <c r="AP3" s="249"/>
      <c r="AQ3" s="249"/>
      <c r="AR3" s="249"/>
      <c r="AS3" s="249"/>
      <c r="AT3" s="249"/>
      <c r="AU3" s="249"/>
      <c r="AV3" s="249"/>
      <c r="AW3" s="249"/>
      <c r="AX3" s="249"/>
      <c r="AY3" s="249"/>
      <c r="AZ3" s="249"/>
    </row>
    <row r="4" spans="1:53" x14ac:dyDescent="0.2">
      <c r="A4" s="249"/>
      <c r="B4" s="249"/>
      <c r="C4" s="249"/>
      <c r="D4" s="249"/>
      <c r="E4" s="249"/>
      <c r="F4" s="249"/>
      <c r="G4" s="249"/>
      <c r="H4" s="249"/>
      <c r="I4" s="249"/>
      <c r="J4" s="249"/>
      <c r="K4" s="249"/>
      <c r="O4" s="249"/>
      <c r="P4" s="249"/>
      <c r="Q4" s="249"/>
      <c r="R4" s="249"/>
      <c r="S4" s="249"/>
      <c r="T4" s="249"/>
      <c r="U4" s="249"/>
      <c r="V4" s="249"/>
      <c r="W4" s="249"/>
      <c r="X4" s="249"/>
      <c r="Y4" s="249"/>
      <c r="Z4" s="30"/>
      <c r="AA4" s="30"/>
      <c r="AC4" s="249"/>
      <c r="AD4" s="249"/>
      <c r="AE4" s="249"/>
      <c r="AF4" s="249"/>
      <c r="AG4" s="249"/>
      <c r="AH4" s="249"/>
      <c r="AI4" s="249"/>
      <c r="AJ4" s="249"/>
      <c r="AK4" s="249"/>
      <c r="AL4" s="249"/>
      <c r="AM4" s="249"/>
      <c r="AN4" s="30"/>
      <c r="AO4" s="30"/>
      <c r="AP4" s="249"/>
      <c r="AQ4" s="249"/>
      <c r="AR4" s="249"/>
      <c r="AS4" s="249"/>
      <c r="AT4" s="249"/>
      <c r="AU4" s="249"/>
      <c r="AV4" s="249"/>
      <c r="AW4" s="249"/>
      <c r="AX4" s="249"/>
      <c r="AY4" s="249"/>
      <c r="AZ4" s="249"/>
    </row>
    <row r="5" spans="1:53" x14ac:dyDescent="0.2">
      <c r="A5" s="30" t="s">
        <v>148</v>
      </c>
      <c r="B5" s="30"/>
      <c r="C5" s="30"/>
      <c r="D5" s="30"/>
      <c r="E5" s="30"/>
      <c r="F5" s="30"/>
      <c r="G5" s="30"/>
      <c r="H5" s="30"/>
      <c r="I5" s="30"/>
      <c r="J5" s="30"/>
      <c r="K5" s="30"/>
      <c r="O5" s="30" t="s">
        <v>149</v>
      </c>
      <c r="P5" s="30"/>
      <c r="Q5" s="30"/>
      <c r="R5" s="30"/>
      <c r="S5" s="30"/>
      <c r="T5" s="30"/>
      <c r="U5" s="30"/>
      <c r="V5" s="30"/>
      <c r="W5" s="30"/>
      <c r="X5" s="30"/>
      <c r="Y5" s="30"/>
      <c r="Z5" s="30"/>
      <c r="AA5" s="30"/>
      <c r="AC5" s="30" t="s">
        <v>150</v>
      </c>
      <c r="AD5" s="30"/>
      <c r="AE5" s="30"/>
      <c r="AF5" s="30"/>
      <c r="AG5" s="30"/>
      <c r="AH5" s="30"/>
      <c r="AI5" s="30"/>
      <c r="AJ5" s="30"/>
      <c r="AK5" s="30"/>
      <c r="AL5" s="30"/>
      <c r="AM5" s="30"/>
      <c r="AN5" s="30"/>
      <c r="AO5" s="30"/>
      <c r="AP5" s="30" t="s">
        <v>151</v>
      </c>
      <c r="AQ5" s="30"/>
      <c r="AR5" s="30"/>
      <c r="AS5" s="30"/>
      <c r="AT5" s="30"/>
      <c r="AU5" s="30"/>
      <c r="AV5" s="30"/>
      <c r="AW5" s="30"/>
      <c r="AX5" s="30"/>
      <c r="AY5" s="30"/>
      <c r="AZ5" s="30"/>
    </row>
    <row r="6" spans="1:53" customFormat="1" x14ac:dyDescent="0.2"/>
    <row r="7" spans="1:53" ht="15" x14ac:dyDescent="0.25">
      <c r="A7" s="5"/>
      <c r="B7" s="265" t="s">
        <v>263</v>
      </c>
      <c r="C7" s="266"/>
      <c r="D7" s="266"/>
      <c r="E7" s="266"/>
      <c r="F7" s="266"/>
      <c r="G7" s="266"/>
      <c r="H7" s="266"/>
      <c r="I7" s="266"/>
      <c r="J7" s="266"/>
      <c r="K7" s="267"/>
      <c r="O7" s="5"/>
      <c r="P7" s="265" t="s">
        <v>264</v>
      </c>
      <c r="Q7" s="266"/>
      <c r="R7" s="266"/>
      <c r="S7" s="266"/>
      <c r="T7" s="266"/>
      <c r="U7" s="266"/>
      <c r="V7" s="266"/>
      <c r="W7" s="266"/>
      <c r="X7" s="266"/>
      <c r="Y7" s="267"/>
      <c r="Z7" s="194"/>
      <c r="AA7" s="194"/>
      <c r="AC7" s="5"/>
      <c r="AD7" s="265" t="s">
        <v>265</v>
      </c>
      <c r="AE7" s="266"/>
      <c r="AF7" s="266"/>
      <c r="AG7" s="266"/>
      <c r="AH7" s="266"/>
      <c r="AI7" s="266"/>
      <c r="AJ7" s="266"/>
      <c r="AK7" s="266"/>
      <c r="AL7" s="266"/>
      <c r="AM7" s="267"/>
      <c r="AN7" s="194"/>
      <c r="AO7" s="194"/>
      <c r="AP7" s="5"/>
      <c r="AQ7" s="265" t="s">
        <v>266</v>
      </c>
      <c r="AR7" s="266"/>
      <c r="AS7" s="266"/>
      <c r="AT7" s="266"/>
      <c r="AU7" s="266"/>
      <c r="AV7" s="266"/>
      <c r="AW7" s="266"/>
      <c r="AX7" s="266"/>
      <c r="AY7" s="266"/>
      <c r="AZ7" s="267"/>
    </row>
    <row r="8" spans="1:53" ht="24" customHeight="1" x14ac:dyDescent="0.2">
      <c r="A8"/>
      <c r="B8" s="250" t="s">
        <v>61</v>
      </c>
      <c r="C8" s="251"/>
      <c r="D8" s="250" t="s">
        <v>62</v>
      </c>
      <c r="E8" s="251"/>
      <c r="F8" s="250" t="s">
        <v>63</v>
      </c>
      <c r="G8" s="251"/>
      <c r="H8" s="250" t="s">
        <v>64</v>
      </c>
      <c r="I8" s="251"/>
      <c r="J8" s="250" t="s">
        <v>65</v>
      </c>
      <c r="K8" s="251"/>
      <c r="O8"/>
      <c r="P8" s="250" t="s">
        <v>182</v>
      </c>
      <c r="Q8" s="251"/>
      <c r="R8" s="250" t="s">
        <v>62</v>
      </c>
      <c r="S8" s="251"/>
      <c r="T8" s="250" t="s">
        <v>63</v>
      </c>
      <c r="U8" s="251"/>
      <c r="V8" s="250" t="s">
        <v>64</v>
      </c>
      <c r="W8" s="251"/>
      <c r="X8" s="250" t="s">
        <v>65</v>
      </c>
      <c r="Y8" s="251"/>
      <c r="Z8" s="195"/>
      <c r="AA8" s="195"/>
      <c r="AC8"/>
      <c r="AD8" s="250" t="s">
        <v>182</v>
      </c>
      <c r="AE8" s="251"/>
      <c r="AF8" s="250" t="s">
        <v>62</v>
      </c>
      <c r="AG8" s="251"/>
      <c r="AH8" s="250" t="s">
        <v>63</v>
      </c>
      <c r="AI8" s="251"/>
      <c r="AJ8" s="250" t="s">
        <v>64</v>
      </c>
      <c r="AK8" s="251"/>
      <c r="AL8" s="250" t="s">
        <v>65</v>
      </c>
      <c r="AM8" s="251"/>
      <c r="AN8" s="195"/>
      <c r="AO8" s="195"/>
      <c r="AP8"/>
      <c r="AQ8" s="250" t="s">
        <v>182</v>
      </c>
      <c r="AR8" s="251"/>
      <c r="AS8" s="250" t="s">
        <v>62</v>
      </c>
      <c r="AT8" s="251"/>
      <c r="AU8" s="250" t="s">
        <v>63</v>
      </c>
      <c r="AV8" s="251"/>
      <c r="AW8" s="250" t="s">
        <v>64</v>
      </c>
      <c r="AX8" s="251"/>
      <c r="AY8" s="250" t="s">
        <v>65</v>
      </c>
      <c r="AZ8" s="251"/>
    </row>
    <row r="9" spans="1:53" s="11" customFormat="1" ht="20.25" customHeight="1" x14ac:dyDescent="0.2">
      <c r="A9" s="8"/>
      <c r="B9" s="34" t="s">
        <v>66</v>
      </c>
      <c r="C9" s="35" t="s">
        <v>67</v>
      </c>
      <c r="D9" s="34" t="s">
        <v>66</v>
      </c>
      <c r="E9" s="35" t="s">
        <v>67</v>
      </c>
      <c r="F9" s="34" t="s">
        <v>66</v>
      </c>
      <c r="G9" s="35" t="s">
        <v>67</v>
      </c>
      <c r="H9" s="34" t="s">
        <v>66</v>
      </c>
      <c r="I9" s="35" t="s">
        <v>67</v>
      </c>
      <c r="J9" s="34" t="s">
        <v>66</v>
      </c>
      <c r="K9" s="35" t="s">
        <v>67</v>
      </c>
      <c r="O9" s="8"/>
      <c r="P9" s="34" t="s">
        <v>66</v>
      </c>
      <c r="Q9" s="35" t="s">
        <v>67</v>
      </c>
      <c r="R9" s="34" t="s">
        <v>66</v>
      </c>
      <c r="S9" s="35" t="s">
        <v>67</v>
      </c>
      <c r="T9" s="34" t="s">
        <v>66</v>
      </c>
      <c r="U9" s="35" t="s">
        <v>67</v>
      </c>
      <c r="V9" s="34" t="s">
        <v>66</v>
      </c>
      <c r="W9" s="35" t="s">
        <v>67</v>
      </c>
      <c r="X9" s="34" t="s">
        <v>66</v>
      </c>
      <c r="Y9" s="35" t="s">
        <v>67</v>
      </c>
      <c r="Z9" s="36"/>
      <c r="AA9" s="36"/>
      <c r="AC9" s="8"/>
      <c r="AD9" s="34" t="s">
        <v>66</v>
      </c>
      <c r="AE9" s="35" t="s">
        <v>67</v>
      </c>
      <c r="AF9" s="34" t="s">
        <v>66</v>
      </c>
      <c r="AG9" s="35" t="s">
        <v>67</v>
      </c>
      <c r="AH9" s="34" t="s">
        <v>66</v>
      </c>
      <c r="AI9" s="35" t="s">
        <v>67</v>
      </c>
      <c r="AJ9" s="34" t="s">
        <v>66</v>
      </c>
      <c r="AK9" s="35" t="s">
        <v>67</v>
      </c>
      <c r="AL9" s="34" t="s">
        <v>66</v>
      </c>
      <c r="AM9" s="35" t="s">
        <v>67</v>
      </c>
      <c r="AN9" s="36"/>
      <c r="AO9" s="36"/>
      <c r="AP9" s="8"/>
      <c r="AQ9" s="34" t="s">
        <v>66</v>
      </c>
      <c r="AR9" s="35" t="s">
        <v>67</v>
      </c>
      <c r="AS9" s="34" t="s">
        <v>66</v>
      </c>
      <c r="AT9" s="35" t="s">
        <v>67</v>
      </c>
      <c r="AU9" s="34" t="s">
        <v>66</v>
      </c>
      <c r="AV9" s="35" t="s">
        <v>67</v>
      </c>
      <c r="AW9" s="34" t="s">
        <v>66</v>
      </c>
      <c r="AX9" s="35" t="s">
        <v>67</v>
      </c>
      <c r="AY9" s="34" t="s">
        <v>66</v>
      </c>
      <c r="AZ9" s="35" t="s">
        <v>67</v>
      </c>
    </row>
    <row r="10" spans="1:53" x14ac:dyDescent="0.2">
      <c r="A10" s="12" t="s">
        <v>16</v>
      </c>
      <c r="B10" s="36"/>
      <c r="C10" s="36"/>
      <c r="D10" s="36"/>
      <c r="E10" s="36"/>
      <c r="F10" s="36"/>
      <c r="G10" s="36"/>
      <c r="H10" s="36"/>
      <c r="I10" s="36"/>
      <c r="J10" s="36"/>
      <c r="K10" s="37"/>
      <c r="N10" s="38"/>
      <c r="O10" s="39" t="s">
        <v>16</v>
      </c>
      <c r="P10" s="36"/>
      <c r="Q10" s="36"/>
      <c r="R10" s="36"/>
      <c r="S10" s="36"/>
      <c r="T10" s="36"/>
      <c r="U10" s="36"/>
      <c r="V10" s="36"/>
      <c r="W10" s="36"/>
      <c r="X10" s="36"/>
      <c r="Y10" s="40"/>
      <c r="Z10" s="36"/>
      <c r="AA10" s="36"/>
      <c r="AB10" s="38"/>
      <c r="AC10" s="39" t="s">
        <v>16</v>
      </c>
      <c r="AD10" s="36"/>
      <c r="AE10" s="36"/>
      <c r="AF10" s="36"/>
      <c r="AG10" s="36"/>
      <c r="AH10" s="36"/>
      <c r="AI10" s="36"/>
      <c r="AJ10" s="36"/>
      <c r="AK10" s="36"/>
      <c r="AL10" s="36"/>
      <c r="AM10" s="40"/>
      <c r="AN10" s="36"/>
      <c r="AO10" s="37"/>
      <c r="AP10" s="39" t="s">
        <v>16</v>
      </c>
      <c r="AQ10" s="36"/>
      <c r="AR10" s="36"/>
      <c r="AS10" s="36"/>
      <c r="AT10" s="36"/>
      <c r="AU10" s="36"/>
      <c r="AV10" s="36"/>
      <c r="AW10" s="36"/>
      <c r="AX10" s="36"/>
      <c r="AY10" s="36"/>
      <c r="AZ10" s="40"/>
    </row>
    <row r="11" spans="1:53" x14ac:dyDescent="0.2">
      <c r="A11" s="14" t="s">
        <v>17</v>
      </c>
      <c r="B11"/>
      <c r="C11"/>
      <c r="D11"/>
      <c r="E11"/>
      <c r="F11"/>
      <c r="G11"/>
      <c r="H11"/>
      <c r="I11"/>
      <c r="J11"/>
      <c r="K11" s="13"/>
      <c r="L11" s="196"/>
      <c r="N11" s="38"/>
      <c r="O11" s="41" t="s">
        <v>17</v>
      </c>
      <c r="P11"/>
      <c r="Q11"/>
      <c r="R11"/>
      <c r="S11"/>
      <c r="T11"/>
      <c r="U11"/>
      <c r="V11"/>
      <c r="W11"/>
      <c r="X11"/>
      <c r="Y11" s="13"/>
      <c r="Z11"/>
      <c r="AA11"/>
      <c r="AB11" s="38"/>
      <c r="AC11" s="41" t="s">
        <v>17</v>
      </c>
      <c r="AD11"/>
      <c r="AE11"/>
      <c r="AF11"/>
      <c r="AG11"/>
      <c r="AH11"/>
      <c r="AI11"/>
      <c r="AJ11"/>
      <c r="AK11"/>
      <c r="AL11"/>
      <c r="AM11" s="13"/>
      <c r="AN11"/>
      <c r="AO11" s="13"/>
      <c r="AP11" s="41" t="s">
        <v>17</v>
      </c>
      <c r="AQ11"/>
      <c r="AR11"/>
      <c r="AS11"/>
      <c r="AT11"/>
      <c r="AU11"/>
      <c r="AV11"/>
      <c r="AW11"/>
      <c r="AX11"/>
      <c r="AY11"/>
      <c r="AZ11" s="13"/>
    </row>
    <row r="12" spans="1:53" x14ac:dyDescent="0.2">
      <c r="A12" s="15" t="s">
        <v>18</v>
      </c>
      <c r="B12" s="16">
        <v>1.10051081186834</v>
      </c>
      <c r="C12" s="42">
        <v>0.259585585689798</v>
      </c>
      <c r="D12" s="16">
        <v>6.8516092361703302</v>
      </c>
      <c r="E12" s="42">
        <v>0.69418102793625902</v>
      </c>
      <c r="F12" s="16">
        <v>26.666631647237502</v>
      </c>
      <c r="G12" s="42">
        <v>1.3426352813932101</v>
      </c>
      <c r="H12" s="16">
        <v>41.187281170609701</v>
      </c>
      <c r="I12" s="42">
        <v>1.2415211016199299</v>
      </c>
      <c r="J12" s="16">
        <v>24.1939671341141</v>
      </c>
      <c r="K12" s="43">
        <v>1.31839837289603</v>
      </c>
      <c r="L12" s="44"/>
      <c r="N12" s="38"/>
      <c r="O12" s="28" t="s">
        <v>18</v>
      </c>
      <c r="P12" s="16">
        <v>3.7845341754730302</v>
      </c>
      <c r="Q12" s="42">
        <v>0.69674875349543997</v>
      </c>
      <c r="R12" s="16">
        <v>18.1719771575879</v>
      </c>
      <c r="S12" s="42">
        <v>1.5531908829583401</v>
      </c>
      <c r="T12" s="16">
        <v>37.659899088653901</v>
      </c>
      <c r="U12" s="42">
        <v>2.04410074244629</v>
      </c>
      <c r="V12" s="16">
        <v>31.826845943481199</v>
      </c>
      <c r="W12" s="42">
        <v>2.1569788408443298</v>
      </c>
      <c r="X12" s="16">
        <v>8.3405931421292792</v>
      </c>
      <c r="Y12" s="43">
        <v>1.1341191389702201</v>
      </c>
      <c r="Z12" s="44"/>
      <c r="AA12" s="42"/>
      <c r="AB12" s="38"/>
      <c r="AC12" s="28" t="s">
        <v>18</v>
      </c>
      <c r="AD12" s="16">
        <v>8.2738198299056105</v>
      </c>
      <c r="AE12" s="42">
        <v>1.2176182063322301</v>
      </c>
      <c r="AF12" s="16">
        <v>16.729865406878801</v>
      </c>
      <c r="AG12" s="42">
        <v>1.8885234444900401</v>
      </c>
      <c r="AH12" s="16">
        <v>36.760916602873699</v>
      </c>
      <c r="AI12" s="42">
        <v>2.1722074771781599</v>
      </c>
      <c r="AJ12" s="16">
        <v>29.914706600150801</v>
      </c>
      <c r="AK12" s="42">
        <v>2.0357993832811099</v>
      </c>
      <c r="AL12" s="16">
        <v>8.0051928432674693</v>
      </c>
      <c r="AM12" s="43">
        <v>1.3133365869612299</v>
      </c>
      <c r="AN12" s="44"/>
      <c r="AO12" s="155"/>
      <c r="AP12" s="28" t="s">
        <v>18</v>
      </c>
      <c r="AQ12" s="16">
        <v>10.482522336093901</v>
      </c>
      <c r="AR12" s="42">
        <v>2.01566788880185</v>
      </c>
      <c r="AS12" s="16">
        <v>19.9489232574082</v>
      </c>
      <c r="AT12" s="42">
        <v>2.36948043593764</v>
      </c>
      <c r="AU12" s="16">
        <v>35.380414438752602</v>
      </c>
      <c r="AV12" s="42">
        <v>3.0157079156729401</v>
      </c>
      <c r="AW12" s="16">
        <v>28.0074270201868</v>
      </c>
      <c r="AX12" s="42">
        <v>2.7959978505411098</v>
      </c>
      <c r="AY12" s="16">
        <v>6.0849779387260501</v>
      </c>
      <c r="AZ12" s="43">
        <v>1.7902531603749801</v>
      </c>
      <c r="BA12" s="44"/>
    </row>
    <row r="13" spans="1:53" ht="12.75" customHeight="1" x14ac:dyDescent="0.2">
      <c r="A13" s="15" t="s">
        <v>19</v>
      </c>
      <c r="B13" s="16">
        <v>0.50759827733341101</v>
      </c>
      <c r="C13" s="42">
        <v>0.21387480576338899</v>
      </c>
      <c r="D13" s="16">
        <v>3.8420082577144599</v>
      </c>
      <c r="E13" s="42">
        <v>0.59141109514496104</v>
      </c>
      <c r="F13" s="16">
        <v>23.683398030968501</v>
      </c>
      <c r="G13" s="42">
        <v>1.40487984949786</v>
      </c>
      <c r="H13" s="16">
        <v>47.125185243040299</v>
      </c>
      <c r="I13" s="42">
        <v>1.5201642178658701</v>
      </c>
      <c r="J13" s="16">
        <v>24.841810190943299</v>
      </c>
      <c r="K13" s="43">
        <v>1.22530609933672</v>
      </c>
      <c r="L13" s="44"/>
      <c r="N13" s="38"/>
      <c r="O13" s="28" t="s">
        <v>19</v>
      </c>
      <c r="P13" s="16">
        <v>1.8812619362349701</v>
      </c>
      <c r="Q13" s="42">
        <v>0.51710037670522602</v>
      </c>
      <c r="R13" s="16">
        <v>11.5912548240915</v>
      </c>
      <c r="S13" s="42">
        <v>1.2022429004550499</v>
      </c>
      <c r="T13" s="16">
        <v>39.704517618580297</v>
      </c>
      <c r="U13" s="42">
        <v>2.29821846783994</v>
      </c>
      <c r="V13" s="16">
        <v>37.59703403196</v>
      </c>
      <c r="W13" s="42">
        <v>2.1540680349561399</v>
      </c>
      <c r="X13" s="16">
        <v>9.2259315891331894</v>
      </c>
      <c r="Y13" s="43">
        <v>1.0809784380030201</v>
      </c>
      <c r="Z13" s="44"/>
      <c r="AA13" s="42"/>
      <c r="AB13" s="38"/>
      <c r="AC13" s="28" t="s">
        <v>19</v>
      </c>
      <c r="AD13" s="16">
        <v>4.4243927106157699</v>
      </c>
      <c r="AE13" s="42">
        <v>0.79766808027424096</v>
      </c>
      <c r="AF13" s="16">
        <v>14.470277007139501</v>
      </c>
      <c r="AG13" s="42">
        <v>1.4368305193965101</v>
      </c>
      <c r="AH13" s="16">
        <v>40.0970008247983</v>
      </c>
      <c r="AI13" s="42">
        <v>2.1299280014029902</v>
      </c>
      <c r="AJ13" s="16">
        <v>33.351026599227801</v>
      </c>
      <c r="AK13" s="42">
        <v>1.8526221955128801</v>
      </c>
      <c r="AL13" s="16">
        <v>7.65730285821867</v>
      </c>
      <c r="AM13" s="43">
        <v>1.0729428341838301</v>
      </c>
      <c r="AN13" s="44"/>
      <c r="AO13" s="155"/>
      <c r="AP13" s="28" t="s">
        <v>19</v>
      </c>
      <c r="AQ13" s="16">
        <v>15.2711086788059</v>
      </c>
      <c r="AR13" s="42">
        <v>2.38390532378672</v>
      </c>
      <c r="AS13" s="16">
        <v>25.3803879423822</v>
      </c>
      <c r="AT13" s="42">
        <v>3.2505105187633698</v>
      </c>
      <c r="AU13" s="16">
        <v>37.554129691169599</v>
      </c>
      <c r="AV13" s="42">
        <v>3.3913389541065899</v>
      </c>
      <c r="AW13" s="16">
        <v>18.260817907550098</v>
      </c>
      <c r="AX13" s="42">
        <v>2.61335357255426</v>
      </c>
      <c r="AY13" s="16">
        <v>3.53355578009216</v>
      </c>
      <c r="AZ13" s="43">
        <v>1.18965930991207</v>
      </c>
      <c r="BA13" s="44"/>
    </row>
    <row r="14" spans="1:53" x14ac:dyDescent="0.2">
      <c r="A14" s="15" t="s">
        <v>20</v>
      </c>
      <c r="B14" s="16">
        <v>1.5166197974175699</v>
      </c>
      <c r="C14" s="42">
        <v>0.21079881386745999</v>
      </c>
      <c r="D14" s="16">
        <v>9.4638733342931207</v>
      </c>
      <c r="E14" s="42">
        <v>0.55483788897007202</v>
      </c>
      <c r="F14" s="16">
        <v>28.6845064398366</v>
      </c>
      <c r="G14" s="42">
        <v>1.0458091458451599</v>
      </c>
      <c r="H14" s="16">
        <v>40.252639639998897</v>
      </c>
      <c r="I14" s="42">
        <v>1.0943788111248001</v>
      </c>
      <c r="J14" s="16">
        <v>20.073211558341299</v>
      </c>
      <c r="K14" s="43">
        <v>0.70529241367981999</v>
      </c>
      <c r="L14" s="44"/>
      <c r="N14" s="38"/>
      <c r="O14" s="28" t="s">
        <v>20</v>
      </c>
      <c r="P14" s="16">
        <v>6.6140353851229703</v>
      </c>
      <c r="Q14" s="42">
        <v>0.71494592750257502</v>
      </c>
      <c r="R14" s="16">
        <v>20.964936548199798</v>
      </c>
      <c r="S14" s="42">
        <v>1.00101368359122</v>
      </c>
      <c r="T14" s="16">
        <v>37.092182382075499</v>
      </c>
      <c r="U14" s="42">
        <v>1.4109926875522201</v>
      </c>
      <c r="V14" s="16">
        <v>28.547422798396799</v>
      </c>
      <c r="W14" s="42">
        <v>1.1484495496670599</v>
      </c>
      <c r="X14" s="16">
        <v>6.7688091867412004</v>
      </c>
      <c r="Y14" s="43">
        <v>0.73971868973005095</v>
      </c>
      <c r="Z14" s="44"/>
      <c r="AA14" s="42"/>
      <c r="AB14" s="38"/>
      <c r="AC14" s="28" t="s">
        <v>20</v>
      </c>
      <c r="AD14" s="16">
        <v>7.6517507868713404</v>
      </c>
      <c r="AE14" s="42">
        <v>0.90094977832760803</v>
      </c>
      <c r="AF14" s="16">
        <v>21.6859738245772</v>
      </c>
      <c r="AG14" s="42">
        <v>1.30052027236358</v>
      </c>
      <c r="AH14" s="16">
        <v>33.712896678564398</v>
      </c>
      <c r="AI14" s="42">
        <v>1.5378874415902</v>
      </c>
      <c r="AJ14" s="16">
        <v>29.330199771165201</v>
      </c>
      <c r="AK14" s="42">
        <v>1.62095954417196</v>
      </c>
      <c r="AL14" s="16">
        <v>7.5957012756429503</v>
      </c>
      <c r="AM14" s="43">
        <v>1.05227215736535</v>
      </c>
      <c r="AN14" s="44"/>
      <c r="AO14" s="155"/>
      <c r="AP14" s="28" t="s">
        <v>20</v>
      </c>
      <c r="AQ14" s="16">
        <v>12.9866559761088</v>
      </c>
      <c r="AR14" s="42">
        <v>1.4817237825751499</v>
      </c>
      <c r="AS14" s="16">
        <v>24.156681522106702</v>
      </c>
      <c r="AT14" s="42">
        <v>1.85471390342634</v>
      </c>
      <c r="AU14" s="16">
        <v>34.856618569383102</v>
      </c>
      <c r="AV14" s="42">
        <v>2.6092907780115899</v>
      </c>
      <c r="AW14" s="16">
        <v>22.1371542786272</v>
      </c>
      <c r="AX14" s="42">
        <v>2.1049046082391598</v>
      </c>
      <c r="AY14" s="16">
        <v>5.8371869122764499</v>
      </c>
      <c r="AZ14" s="43">
        <v>1.1961293550674501</v>
      </c>
      <c r="BA14" s="44"/>
    </row>
    <row r="15" spans="1:53" x14ac:dyDescent="0.2">
      <c r="A15" s="15" t="s">
        <v>21</v>
      </c>
      <c r="B15" s="16">
        <v>0.206498777221375</v>
      </c>
      <c r="C15" s="42">
        <v>0.20544366605098199</v>
      </c>
      <c r="D15" s="16">
        <v>3.9540819840913102</v>
      </c>
      <c r="E15" s="42">
        <v>0.97181326122504796</v>
      </c>
      <c r="F15" s="16">
        <v>22.779092103522299</v>
      </c>
      <c r="G15" s="42">
        <v>2.02696989548302</v>
      </c>
      <c r="H15" s="16">
        <v>50.5438326920289</v>
      </c>
      <c r="I15" s="42">
        <v>2.1424499700675899</v>
      </c>
      <c r="J15" s="16">
        <v>22.5164944431362</v>
      </c>
      <c r="K15" s="43">
        <v>2.1587543661625399</v>
      </c>
      <c r="L15" s="44"/>
      <c r="N15" s="38"/>
      <c r="O15" s="28" t="s">
        <v>21</v>
      </c>
      <c r="P15" s="16">
        <v>0.637879823849547</v>
      </c>
      <c r="Q15" s="42">
        <v>0.40396855139085203</v>
      </c>
      <c r="R15" s="16">
        <v>8.2368426616393098</v>
      </c>
      <c r="S15" s="42">
        <v>1.2184077968071101</v>
      </c>
      <c r="T15" s="16">
        <v>36.942856177943099</v>
      </c>
      <c r="U15" s="42">
        <v>2.38346581185148</v>
      </c>
      <c r="V15" s="16">
        <v>42.954917697643097</v>
      </c>
      <c r="W15" s="42">
        <v>2.5028473493357302</v>
      </c>
      <c r="X15" s="16">
        <v>11.2275036389248</v>
      </c>
      <c r="Y15" s="43">
        <v>1.83388328878087</v>
      </c>
      <c r="Z15" s="44"/>
      <c r="AA15" s="42"/>
      <c r="AB15" s="38"/>
      <c r="AC15" s="28" t="s">
        <v>21</v>
      </c>
      <c r="AD15" s="16">
        <v>1.66572767480531</v>
      </c>
      <c r="AE15" s="42">
        <v>0.60998092493737099</v>
      </c>
      <c r="AF15" s="16">
        <v>14.400888657597299</v>
      </c>
      <c r="AG15" s="42">
        <v>1.92047270832158</v>
      </c>
      <c r="AH15" s="16">
        <v>44.108584346064902</v>
      </c>
      <c r="AI15" s="42">
        <v>2.7932275325870299</v>
      </c>
      <c r="AJ15" s="16">
        <v>35.667375943213599</v>
      </c>
      <c r="AK15" s="42">
        <v>2.8955327105048099</v>
      </c>
      <c r="AL15" s="16">
        <v>4.1574233783188301</v>
      </c>
      <c r="AM15" s="43">
        <v>1.1921207687580799</v>
      </c>
      <c r="AN15" s="44"/>
      <c r="AO15" s="155"/>
      <c r="AP15" s="28" t="s">
        <v>21</v>
      </c>
      <c r="AQ15" s="16">
        <v>6.8040144063282799</v>
      </c>
      <c r="AR15" s="42">
        <v>3.3524026328815402</v>
      </c>
      <c r="AS15" s="16">
        <v>23.943001079186701</v>
      </c>
      <c r="AT15" s="42">
        <v>5.3811377136474201</v>
      </c>
      <c r="AU15" s="16">
        <v>39.0608236905179</v>
      </c>
      <c r="AV15" s="42">
        <v>5.3350144113567097</v>
      </c>
      <c r="AW15" s="16">
        <v>26.0643715290099</v>
      </c>
      <c r="AX15" s="42">
        <v>3.8835017120796098</v>
      </c>
      <c r="AY15" s="16">
        <v>4.1277892949571999</v>
      </c>
      <c r="AZ15" s="43">
        <v>1.9699754227853701</v>
      </c>
      <c r="BA15" s="44"/>
    </row>
    <row r="16" spans="1:53" x14ac:dyDescent="0.2">
      <c r="A16" s="15" t="s">
        <v>22</v>
      </c>
      <c r="B16" s="16">
        <v>0.95577958391168105</v>
      </c>
      <c r="C16" s="42">
        <v>0.196070358258329</v>
      </c>
      <c r="D16" s="16">
        <v>4.5169266249674296</v>
      </c>
      <c r="E16" s="42">
        <v>0.50194134007166102</v>
      </c>
      <c r="F16" s="16">
        <v>20.9532369581711</v>
      </c>
      <c r="G16" s="42">
        <v>0.98733986340157898</v>
      </c>
      <c r="H16" s="16">
        <v>45.182164636167201</v>
      </c>
      <c r="I16" s="42">
        <v>1.10299031048892</v>
      </c>
      <c r="J16" s="16">
        <v>28.391892196782599</v>
      </c>
      <c r="K16" s="43">
        <v>1.05412750131946</v>
      </c>
      <c r="L16" s="44"/>
      <c r="N16" s="38"/>
      <c r="O16" s="28" t="s">
        <v>22</v>
      </c>
      <c r="P16" s="16">
        <v>2.3617040940551202</v>
      </c>
      <c r="Q16" s="42">
        <v>0.480132868337312</v>
      </c>
      <c r="R16" s="16">
        <v>10.6482462807683</v>
      </c>
      <c r="S16" s="42">
        <v>0.99766677763544798</v>
      </c>
      <c r="T16" s="16">
        <v>37.489776249769697</v>
      </c>
      <c r="U16" s="42">
        <v>1.5531313657472401</v>
      </c>
      <c r="V16" s="16">
        <v>37.511787588044598</v>
      </c>
      <c r="W16" s="42">
        <v>1.80083374156802</v>
      </c>
      <c r="X16" s="16">
        <v>11.988485787362301</v>
      </c>
      <c r="Y16" s="43">
        <v>1.1873031367757101</v>
      </c>
      <c r="Z16" s="44"/>
      <c r="AA16" s="42"/>
      <c r="AB16" s="38"/>
      <c r="AC16" s="28" t="s">
        <v>22</v>
      </c>
      <c r="AD16" s="16">
        <v>4.0319984609924902</v>
      </c>
      <c r="AE16" s="42">
        <v>0.77417619890470901</v>
      </c>
      <c r="AF16" s="16">
        <v>13.5849485234734</v>
      </c>
      <c r="AG16" s="42">
        <v>1.4563857981222399</v>
      </c>
      <c r="AH16" s="16">
        <v>36.0913833056565</v>
      </c>
      <c r="AI16" s="42">
        <v>2.0437860569749202</v>
      </c>
      <c r="AJ16" s="16">
        <v>37.429070949502801</v>
      </c>
      <c r="AK16" s="42">
        <v>2.0692174311018001</v>
      </c>
      <c r="AL16" s="16">
        <v>8.8625987603747696</v>
      </c>
      <c r="AM16" s="43">
        <v>1.1690265888996301</v>
      </c>
      <c r="AN16" s="44"/>
      <c r="AO16" s="155"/>
      <c r="AP16" s="28" t="s">
        <v>22</v>
      </c>
      <c r="AQ16" s="16">
        <v>7.3962781418968904</v>
      </c>
      <c r="AR16" s="42">
        <v>1.11997503898867</v>
      </c>
      <c r="AS16" s="16">
        <v>18.410111340794199</v>
      </c>
      <c r="AT16" s="42">
        <v>2.22294672049913</v>
      </c>
      <c r="AU16" s="16">
        <v>37.1577844307959</v>
      </c>
      <c r="AV16" s="42">
        <v>2.6426567186550201</v>
      </c>
      <c r="AW16" s="16">
        <v>29.9354701251984</v>
      </c>
      <c r="AX16" s="42">
        <v>2.2327882665737802</v>
      </c>
      <c r="AY16" s="16">
        <v>6.9740232679889198</v>
      </c>
      <c r="AZ16" s="43">
        <v>1.2298509300780001</v>
      </c>
      <c r="BA16" s="44"/>
    </row>
    <row r="17" spans="1:53" x14ac:dyDescent="0.2">
      <c r="A17" s="15" t="s">
        <v>23</v>
      </c>
      <c r="B17" s="16">
        <v>0.436182020400459</v>
      </c>
      <c r="C17" s="42">
        <v>0.14958675225475199</v>
      </c>
      <c r="D17" s="16">
        <v>5.2001718084355204</v>
      </c>
      <c r="E17" s="42">
        <v>0.54140369877788297</v>
      </c>
      <c r="F17" s="16">
        <v>26.567702181451001</v>
      </c>
      <c r="G17" s="42">
        <v>1.06217079264131</v>
      </c>
      <c r="H17" s="16">
        <v>46.685612770090003</v>
      </c>
      <c r="I17" s="42">
        <v>1.27012240397593</v>
      </c>
      <c r="J17" s="16">
        <v>21.110331219622999</v>
      </c>
      <c r="K17" s="43">
        <v>1.0461818573911399</v>
      </c>
      <c r="L17" s="44"/>
      <c r="N17" s="38"/>
      <c r="O17" s="28" t="s">
        <v>23</v>
      </c>
      <c r="P17" s="16">
        <v>1.23204897260955</v>
      </c>
      <c r="Q17" s="42">
        <v>0.40928766812901102</v>
      </c>
      <c r="R17" s="16">
        <v>11.9274189095203</v>
      </c>
      <c r="S17" s="42">
        <v>1.5377156729869199</v>
      </c>
      <c r="T17" s="16">
        <v>41.078558909858401</v>
      </c>
      <c r="U17" s="42">
        <v>1.92767073346844</v>
      </c>
      <c r="V17" s="16">
        <v>37.386162222083399</v>
      </c>
      <c r="W17" s="42">
        <v>1.79296225366952</v>
      </c>
      <c r="X17" s="16">
        <v>8.3285735350188901</v>
      </c>
      <c r="Y17" s="43">
        <v>0.92623409364754805</v>
      </c>
      <c r="Z17" s="44"/>
      <c r="AA17" s="42"/>
      <c r="AB17" s="38"/>
      <c r="AC17" s="28" t="s">
        <v>23</v>
      </c>
      <c r="AD17" s="16">
        <v>3.1848414028904801</v>
      </c>
      <c r="AE17" s="42">
        <v>0.49690445531849797</v>
      </c>
      <c r="AF17" s="16">
        <v>15.8199656098279</v>
      </c>
      <c r="AG17" s="42">
        <v>1.1759668549672</v>
      </c>
      <c r="AH17" s="16">
        <v>43.648638044521398</v>
      </c>
      <c r="AI17" s="42">
        <v>1.5627122562904501</v>
      </c>
      <c r="AJ17" s="16">
        <v>32.885679434990998</v>
      </c>
      <c r="AK17" s="42">
        <v>1.3204317666980101</v>
      </c>
      <c r="AL17" s="16">
        <v>4.4608755077691704</v>
      </c>
      <c r="AM17" s="43">
        <v>0.64876916253469596</v>
      </c>
      <c r="AN17" s="44"/>
      <c r="AO17" s="155"/>
      <c r="AP17" s="28" t="s">
        <v>23</v>
      </c>
      <c r="AQ17" s="16">
        <v>4.92764156651244</v>
      </c>
      <c r="AR17" s="42">
        <v>1.1168828597165199</v>
      </c>
      <c r="AS17" s="16">
        <v>19.709227011668901</v>
      </c>
      <c r="AT17" s="42">
        <v>1.7873552191564801</v>
      </c>
      <c r="AU17" s="16">
        <v>40.410580256589398</v>
      </c>
      <c r="AV17" s="42">
        <v>2.2483950886287301</v>
      </c>
      <c r="AW17" s="16">
        <v>30.115439273042401</v>
      </c>
      <c r="AX17" s="42">
        <v>2.5383272899103</v>
      </c>
      <c r="AY17" s="16">
        <v>4.8371118921869396</v>
      </c>
      <c r="AZ17" s="43">
        <v>1.21433274511231</v>
      </c>
      <c r="BA17" s="44"/>
    </row>
    <row r="18" spans="1:53" x14ac:dyDescent="0.2">
      <c r="A18" s="15" t="s">
        <v>24</v>
      </c>
      <c r="B18" s="16">
        <v>0.97386149283397305</v>
      </c>
      <c r="C18" s="42">
        <v>0.28795172670607699</v>
      </c>
      <c r="D18" s="16">
        <v>3.26296222015152</v>
      </c>
      <c r="E18" s="42">
        <v>0.49210184479902302</v>
      </c>
      <c r="F18" s="16">
        <v>18.554247796655702</v>
      </c>
      <c r="G18" s="42">
        <v>1.1549692744890101</v>
      </c>
      <c r="H18" s="16">
        <v>43.421727418340403</v>
      </c>
      <c r="I18" s="42">
        <v>1.41764399967597</v>
      </c>
      <c r="J18" s="16">
        <v>33.787201072018398</v>
      </c>
      <c r="K18" s="43">
        <v>1.4048672779112299</v>
      </c>
      <c r="L18" s="44"/>
      <c r="N18" s="38"/>
      <c r="O18" s="28" t="s">
        <v>24</v>
      </c>
      <c r="P18" s="16">
        <v>1.42221776426286</v>
      </c>
      <c r="Q18" s="42">
        <v>0.46780678926957597</v>
      </c>
      <c r="R18" s="16">
        <v>10.227384045367399</v>
      </c>
      <c r="S18" s="42">
        <v>1.03716473316836</v>
      </c>
      <c r="T18" s="16">
        <v>35.056343699188503</v>
      </c>
      <c r="U18" s="42">
        <v>1.5702124339841801</v>
      </c>
      <c r="V18" s="16">
        <v>39.469726678441297</v>
      </c>
      <c r="W18" s="42">
        <v>1.7606689251511101</v>
      </c>
      <c r="X18" s="16">
        <v>13.824327812739901</v>
      </c>
      <c r="Y18" s="43">
        <v>1.3205953509246999</v>
      </c>
      <c r="Z18" s="44"/>
      <c r="AA18" s="42"/>
      <c r="AB18" s="38"/>
      <c r="AC18" s="28" t="s">
        <v>24</v>
      </c>
      <c r="AD18" s="16">
        <v>3.1531543336851402</v>
      </c>
      <c r="AE18" s="42">
        <v>0.75116551295279799</v>
      </c>
      <c r="AF18" s="16">
        <v>11.6321773949456</v>
      </c>
      <c r="AG18" s="42">
        <v>1.27075348458467</v>
      </c>
      <c r="AH18" s="16">
        <v>35.557418489966103</v>
      </c>
      <c r="AI18" s="42">
        <v>1.9352821590723599</v>
      </c>
      <c r="AJ18" s="16">
        <v>37.438461846457798</v>
      </c>
      <c r="AK18" s="42">
        <v>1.8106871273001699</v>
      </c>
      <c r="AL18" s="16">
        <v>12.218787934945301</v>
      </c>
      <c r="AM18" s="43">
        <v>1.13140443975477</v>
      </c>
      <c r="AN18" s="44"/>
      <c r="AO18" s="155"/>
      <c r="AP18" s="28" t="s">
        <v>24</v>
      </c>
      <c r="AQ18" s="16">
        <v>6.3641422984435998</v>
      </c>
      <c r="AR18" s="42">
        <v>1.5125649030706101</v>
      </c>
      <c r="AS18" s="16">
        <v>16.896969978017101</v>
      </c>
      <c r="AT18" s="42">
        <v>2.4976466267339399</v>
      </c>
      <c r="AU18" s="16">
        <v>35.072705152113699</v>
      </c>
      <c r="AV18" s="42">
        <v>2.7332279440553999</v>
      </c>
      <c r="AW18" s="16">
        <v>31.172306516315</v>
      </c>
      <c r="AX18" s="42">
        <v>2.5132341540905698</v>
      </c>
      <c r="AY18" s="16">
        <v>10.4938760551107</v>
      </c>
      <c r="AZ18" s="43">
        <v>1.9299787801019901</v>
      </c>
      <c r="BA18" s="44"/>
    </row>
    <row r="19" spans="1:53" x14ac:dyDescent="0.2">
      <c r="A19" s="15" t="s">
        <v>25</v>
      </c>
      <c r="B19" s="16">
        <v>1.73561028404173</v>
      </c>
      <c r="C19" s="42">
        <v>0.30357358094825299</v>
      </c>
      <c r="D19" s="16">
        <v>8.6511251623055792</v>
      </c>
      <c r="E19" s="42">
        <v>0.66190122453884404</v>
      </c>
      <c r="F19" s="16">
        <v>28.531428190870201</v>
      </c>
      <c r="G19" s="42">
        <v>1.12096523896717</v>
      </c>
      <c r="H19" s="16">
        <v>43.688430657982899</v>
      </c>
      <c r="I19" s="42">
        <v>1.16785691449851</v>
      </c>
      <c r="J19" s="16">
        <v>17.393405704799601</v>
      </c>
      <c r="K19" s="43">
        <v>0.89158577610401601</v>
      </c>
      <c r="L19" s="44"/>
      <c r="N19" s="38"/>
      <c r="O19" s="28" t="s">
        <v>25</v>
      </c>
      <c r="P19" s="16">
        <v>6.3701368021228904</v>
      </c>
      <c r="Q19" s="42">
        <v>0.723513748759814</v>
      </c>
      <c r="R19" s="16">
        <v>20.481020244542201</v>
      </c>
      <c r="S19" s="42">
        <v>1.33997430284971</v>
      </c>
      <c r="T19" s="16">
        <v>39.783781151085201</v>
      </c>
      <c r="U19" s="42">
        <v>1.3419233796422301</v>
      </c>
      <c r="V19" s="16">
        <v>28.153977562272299</v>
      </c>
      <c r="W19" s="42">
        <v>1.28966404847772</v>
      </c>
      <c r="X19" s="16">
        <v>5.21108423997737</v>
      </c>
      <c r="Y19" s="43">
        <v>0.62265393644828504</v>
      </c>
      <c r="Z19" s="44"/>
      <c r="AA19" s="42"/>
      <c r="AB19" s="38"/>
      <c r="AC19" s="28" t="s">
        <v>25</v>
      </c>
      <c r="AD19" s="16">
        <v>12.054036874026499</v>
      </c>
      <c r="AE19" s="42">
        <v>0.91511824430672495</v>
      </c>
      <c r="AF19" s="16">
        <v>25.730554563144398</v>
      </c>
      <c r="AG19" s="42">
        <v>1.2908670752344999</v>
      </c>
      <c r="AH19" s="16">
        <v>37.364218233552002</v>
      </c>
      <c r="AI19" s="42">
        <v>1.6552488474690299</v>
      </c>
      <c r="AJ19" s="16">
        <v>21.236332669252398</v>
      </c>
      <c r="AK19" s="42">
        <v>1.15398181033795</v>
      </c>
      <c r="AL19" s="16">
        <v>3.4503059434841998</v>
      </c>
      <c r="AM19" s="43">
        <v>0.50524908312633998</v>
      </c>
      <c r="AN19" s="44"/>
      <c r="AO19" s="155"/>
      <c r="AP19" s="28" t="s">
        <v>25</v>
      </c>
      <c r="AQ19" s="16">
        <v>22.611857211254101</v>
      </c>
      <c r="AR19" s="42">
        <v>1.6387575705145301</v>
      </c>
      <c r="AS19" s="16">
        <v>30.4574630106246</v>
      </c>
      <c r="AT19" s="42">
        <v>1.8347653013579299</v>
      </c>
      <c r="AU19" s="16">
        <v>33.4250598487289</v>
      </c>
      <c r="AV19" s="42">
        <v>1.9867547289623699</v>
      </c>
      <c r="AW19" s="16">
        <v>11.5470668595507</v>
      </c>
      <c r="AX19" s="42">
        <v>1.4094524759926299</v>
      </c>
      <c r="AY19" s="16">
        <v>1.7260089818550799</v>
      </c>
      <c r="AZ19" s="43">
        <v>0.63076445339805898</v>
      </c>
      <c r="BA19" s="44"/>
    </row>
    <row r="20" spans="1:53" x14ac:dyDescent="0.2">
      <c r="A20" s="15" t="s">
        <v>26</v>
      </c>
      <c r="B20" s="16">
        <v>0.56520656319229101</v>
      </c>
      <c r="C20" s="42">
        <v>0.31797497684238502</v>
      </c>
      <c r="D20" s="16">
        <v>5.0698170135309004</v>
      </c>
      <c r="E20" s="42">
        <v>0.78367144218294005</v>
      </c>
      <c r="F20" s="16">
        <v>22.5449975421894</v>
      </c>
      <c r="G20" s="42">
        <v>1.4201744895534301</v>
      </c>
      <c r="H20" s="16">
        <v>44.588552359121699</v>
      </c>
      <c r="I20" s="42">
        <v>1.3416383730135499</v>
      </c>
      <c r="J20" s="16">
        <v>27.231426521965702</v>
      </c>
      <c r="K20" s="43">
        <v>1.41955053517715</v>
      </c>
      <c r="L20" s="44"/>
      <c r="N20" s="38"/>
      <c r="O20" s="28" t="s">
        <v>26</v>
      </c>
      <c r="P20" s="16">
        <v>2.9976042971746</v>
      </c>
      <c r="Q20" s="42">
        <v>0.69710486686661699</v>
      </c>
      <c r="R20" s="16">
        <v>15.031257431290699</v>
      </c>
      <c r="S20" s="42">
        <v>1.3158651551421401</v>
      </c>
      <c r="T20" s="16">
        <v>35.720372857443301</v>
      </c>
      <c r="U20" s="42">
        <v>1.7271810300172801</v>
      </c>
      <c r="V20" s="16">
        <v>36.116416253539498</v>
      </c>
      <c r="W20" s="42">
        <v>1.68374551609519</v>
      </c>
      <c r="X20" s="16">
        <v>10.134349160551899</v>
      </c>
      <c r="Y20" s="43">
        <v>1.15123982202693</v>
      </c>
      <c r="Z20" s="44"/>
      <c r="AA20" s="42"/>
      <c r="AB20" s="38"/>
      <c r="AC20" s="28" t="s">
        <v>26</v>
      </c>
      <c r="AD20" s="16">
        <v>4.8694533807896399</v>
      </c>
      <c r="AE20" s="42">
        <v>0.94773763209895101</v>
      </c>
      <c r="AF20" s="16">
        <v>17.189411932719601</v>
      </c>
      <c r="AG20" s="42">
        <v>1.58674398725086</v>
      </c>
      <c r="AH20" s="16">
        <v>38.664508895797297</v>
      </c>
      <c r="AI20" s="42">
        <v>2.1107568842085902</v>
      </c>
      <c r="AJ20" s="16">
        <v>31.802810149078599</v>
      </c>
      <c r="AK20" s="42">
        <v>1.8071121905625001</v>
      </c>
      <c r="AL20" s="16">
        <v>7.4738156416148396</v>
      </c>
      <c r="AM20" s="43">
        <v>1.0716970888528701</v>
      </c>
      <c r="AN20" s="44"/>
      <c r="AO20" s="155"/>
      <c r="AP20" s="28" t="s">
        <v>26</v>
      </c>
      <c r="AQ20" s="16">
        <v>12.024145275371</v>
      </c>
      <c r="AR20" s="42">
        <v>2.2765110930801402</v>
      </c>
      <c r="AS20" s="16">
        <v>26.500175388116801</v>
      </c>
      <c r="AT20" s="42">
        <v>3.2678606796537299</v>
      </c>
      <c r="AU20" s="16">
        <v>35.685681192376499</v>
      </c>
      <c r="AV20" s="42">
        <v>3.3609674561244298</v>
      </c>
      <c r="AW20" s="16">
        <v>21.859644056177199</v>
      </c>
      <c r="AX20" s="42">
        <v>2.9416029042634002</v>
      </c>
      <c r="AY20" s="16">
        <v>3.9303540879584702</v>
      </c>
      <c r="AZ20" s="43">
        <v>1.1760208864386701</v>
      </c>
      <c r="BA20" s="44"/>
    </row>
    <row r="21" spans="1:53" x14ac:dyDescent="0.2">
      <c r="A21" s="15" t="s">
        <v>27</v>
      </c>
      <c r="B21" s="16">
        <v>1.76089197759279</v>
      </c>
      <c r="C21" s="42">
        <v>0.45245342836919</v>
      </c>
      <c r="D21" s="16">
        <v>9.2322102724414101</v>
      </c>
      <c r="E21" s="42">
        <v>0.81574145640697304</v>
      </c>
      <c r="F21" s="16">
        <v>31.8583411940369</v>
      </c>
      <c r="G21" s="42">
        <v>1.4982411806243701</v>
      </c>
      <c r="H21" s="16">
        <v>41.7894294836223</v>
      </c>
      <c r="I21" s="42">
        <v>1.65062224049435</v>
      </c>
      <c r="J21" s="16">
        <v>15.359127072306601</v>
      </c>
      <c r="K21" s="43">
        <v>1.5503590414369799</v>
      </c>
      <c r="L21" s="44"/>
      <c r="N21" s="38"/>
      <c r="O21" s="28" t="s">
        <v>27</v>
      </c>
      <c r="P21" s="16">
        <v>5.3135359211187003</v>
      </c>
      <c r="Q21" s="42">
        <v>0.75974216127404604</v>
      </c>
      <c r="R21" s="16">
        <v>19.759369951499099</v>
      </c>
      <c r="S21" s="42">
        <v>1.56541444374826</v>
      </c>
      <c r="T21" s="16">
        <v>42.955900210196504</v>
      </c>
      <c r="U21" s="42">
        <v>1.94898214709048</v>
      </c>
      <c r="V21" s="16">
        <v>26.7074704384925</v>
      </c>
      <c r="W21" s="42">
        <v>1.59287972252026</v>
      </c>
      <c r="X21" s="16">
        <v>5.2637234786932199</v>
      </c>
      <c r="Y21" s="43">
        <v>0.92169457709957303</v>
      </c>
      <c r="Z21" s="44"/>
      <c r="AA21" s="42"/>
      <c r="AB21" s="38"/>
      <c r="AC21" s="28" t="s">
        <v>27</v>
      </c>
      <c r="AD21" s="16">
        <v>7.2314512590596101</v>
      </c>
      <c r="AE21" s="42">
        <v>1.1465606305091001</v>
      </c>
      <c r="AF21" s="16">
        <v>19.198820090295499</v>
      </c>
      <c r="AG21" s="42">
        <v>2.0131196911895302</v>
      </c>
      <c r="AH21" s="16">
        <v>42.652299926452997</v>
      </c>
      <c r="AI21" s="42">
        <v>2.4888223838314998</v>
      </c>
      <c r="AJ21" s="16">
        <v>25.6961586318426</v>
      </c>
      <c r="AK21" s="42">
        <v>2.01333377233306</v>
      </c>
      <c r="AL21" s="16">
        <v>5.2212700923491999</v>
      </c>
      <c r="AM21" s="43">
        <v>0.95718822679686899</v>
      </c>
      <c r="AN21" s="44"/>
      <c r="AO21" s="155"/>
      <c r="AP21" s="28" t="s">
        <v>27</v>
      </c>
      <c r="AQ21" s="16">
        <v>10.3267198528099</v>
      </c>
      <c r="AR21" s="42">
        <v>2.00467596104895</v>
      </c>
      <c r="AS21" s="16">
        <v>23.9976260920904</v>
      </c>
      <c r="AT21" s="42">
        <v>2.43385346197338</v>
      </c>
      <c r="AU21" s="16">
        <v>41.208433905132502</v>
      </c>
      <c r="AV21" s="42">
        <v>2.9391806001410199</v>
      </c>
      <c r="AW21" s="16">
        <v>21.135111782599399</v>
      </c>
      <c r="AX21" s="42">
        <v>2.6510810337163901</v>
      </c>
      <c r="AY21" s="16">
        <v>3.3321083673677099</v>
      </c>
      <c r="AZ21" s="43">
        <v>1.16950772460597</v>
      </c>
      <c r="BA21" s="44"/>
    </row>
    <row r="22" spans="1:53" x14ac:dyDescent="0.2">
      <c r="A22" s="15" t="s">
        <v>28</v>
      </c>
      <c r="B22" s="16">
        <v>1.7369776090342901</v>
      </c>
      <c r="C22" s="42">
        <v>0.54107650867009505</v>
      </c>
      <c r="D22" s="16">
        <v>11.925886562974901</v>
      </c>
      <c r="E22" s="42">
        <v>1.4011396640351399</v>
      </c>
      <c r="F22" s="16">
        <v>34.309448755343901</v>
      </c>
      <c r="G22" s="42">
        <v>2.3004134943191299</v>
      </c>
      <c r="H22" s="16">
        <v>39.918761148887498</v>
      </c>
      <c r="I22" s="42">
        <v>2.0693544047511598</v>
      </c>
      <c r="J22" s="16">
        <v>12.108925923759401</v>
      </c>
      <c r="K22" s="43">
        <v>1.2323429445376</v>
      </c>
      <c r="L22" s="44"/>
      <c r="N22" s="38"/>
      <c r="O22" s="28" t="s">
        <v>28</v>
      </c>
      <c r="P22" s="16">
        <v>5.4132705050664196</v>
      </c>
      <c r="Q22" s="42">
        <v>1.09600189729372</v>
      </c>
      <c r="R22" s="16">
        <v>20.671644869904899</v>
      </c>
      <c r="S22" s="42">
        <v>2.2110633174380001</v>
      </c>
      <c r="T22" s="16">
        <v>41.656559021350198</v>
      </c>
      <c r="U22" s="42">
        <v>2.07775141605187</v>
      </c>
      <c r="V22" s="16">
        <v>28.597310331554699</v>
      </c>
      <c r="W22" s="42">
        <v>1.9842242762495801</v>
      </c>
      <c r="X22" s="16">
        <v>3.6612152721237599</v>
      </c>
      <c r="Y22" s="43">
        <v>0.76948688453981795</v>
      </c>
      <c r="Z22" s="44"/>
      <c r="AA22" s="42"/>
      <c r="AB22" s="38"/>
      <c r="AC22" s="28" t="s">
        <v>28</v>
      </c>
      <c r="AD22" s="16">
        <v>9.5768762966743299</v>
      </c>
      <c r="AE22" s="42">
        <v>1.8062790026874</v>
      </c>
      <c r="AF22" s="16">
        <v>28.2982821132533</v>
      </c>
      <c r="AG22" s="42">
        <v>2.5267187412532301</v>
      </c>
      <c r="AH22" s="16">
        <v>41.106839356822697</v>
      </c>
      <c r="AI22" s="42">
        <v>2.3022183517750499</v>
      </c>
      <c r="AJ22" s="16">
        <v>19.043363402491199</v>
      </c>
      <c r="AK22" s="42">
        <v>1.86284709961443</v>
      </c>
      <c r="AL22" s="16">
        <v>1.9746388307585201</v>
      </c>
      <c r="AM22" s="43">
        <v>0.63169518904937605</v>
      </c>
      <c r="AN22" s="44"/>
      <c r="AO22" s="155"/>
      <c r="AP22" s="28" t="s">
        <v>28</v>
      </c>
      <c r="AQ22" s="16">
        <v>16.983182123319299</v>
      </c>
      <c r="AR22" s="42">
        <v>2.40592308559979</v>
      </c>
      <c r="AS22" s="16">
        <v>32.039493354023598</v>
      </c>
      <c r="AT22" s="42">
        <v>3.23643168387111</v>
      </c>
      <c r="AU22" s="16">
        <v>37.151060927513697</v>
      </c>
      <c r="AV22" s="42">
        <v>3.9149194434561201</v>
      </c>
      <c r="AW22" s="16">
        <v>12.203139334642801</v>
      </c>
      <c r="AX22" s="42">
        <v>2.7509284055721301</v>
      </c>
      <c r="AY22" s="16">
        <v>1.62312426050064</v>
      </c>
      <c r="AZ22" s="43">
        <v>0.83545484696949801</v>
      </c>
      <c r="BA22" s="44"/>
    </row>
    <row r="23" spans="1:53" x14ac:dyDescent="0.2">
      <c r="A23" s="15" t="s">
        <v>29</v>
      </c>
      <c r="B23" s="16">
        <v>0</v>
      </c>
      <c r="C23" s="42">
        <v>0</v>
      </c>
      <c r="D23" s="16">
        <v>2.0195300255053201</v>
      </c>
      <c r="E23" s="42">
        <v>0.58895334335350402</v>
      </c>
      <c r="F23" s="16">
        <v>16.442516044580898</v>
      </c>
      <c r="G23" s="42">
        <v>1.18806503381564</v>
      </c>
      <c r="H23" s="16">
        <v>46.946502288669897</v>
      </c>
      <c r="I23" s="42">
        <v>1.5809688064113601</v>
      </c>
      <c r="J23" s="16">
        <v>34.506150362245897</v>
      </c>
      <c r="K23" s="43">
        <v>1.5878437185563301</v>
      </c>
      <c r="L23" s="44"/>
      <c r="N23" s="38"/>
      <c r="O23" s="28" t="s">
        <v>29</v>
      </c>
      <c r="P23" s="16">
        <v>0.65176027640031697</v>
      </c>
      <c r="Q23" s="42">
        <v>0.25058685133948799</v>
      </c>
      <c r="R23" s="16">
        <v>6.5840258368356297</v>
      </c>
      <c r="S23" s="42">
        <v>0.74087077591052597</v>
      </c>
      <c r="T23" s="16">
        <v>30.4041415496581</v>
      </c>
      <c r="U23" s="42">
        <v>1.4000136503534799</v>
      </c>
      <c r="V23" s="16">
        <v>46.964176877261501</v>
      </c>
      <c r="W23" s="42">
        <v>1.7630459432716801</v>
      </c>
      <c r="X23" s="16">
        <v>15.3958954598445</v>
      </c>
      <c r="Y23" s="43">
        <v>1.2118179696595099</v>
      </c>
      <c r="Z23" s="44"/>
      <c r="AA23" s="42"/>
      <c r="AB23" s="38"/>
      <c r="AC23" s="28" t="s">
        <v>29</v>
      </c>
      <c r="AD23" s="16">
        <v>2.0484330075526498</v>
      </c>
      <c r="AE23" s="42">
        <v>0.62581659693428604</v>
      </c>
      <c r="AF23" s="16">
        <v>10.0035980296659</v>
      </c>
      <c r="AG23" s="42">
        <v>1.4422559094196299</v>
      </c>
      <c r="AH23" s="16">
        <v>33.425816921054</v>
      </c>
      <c r="AI23" s="42">
        <v>2.3022724191630202</v>
      </c>
      <c r="AJ23" s="16">
        <v>42.325277499699702</v>
      </c>
      <c r="AK23" s="42">
        <v>2.2277885568367601</v>
      </c>
      <c r="AL23" s="16">
        <v>12.1968745420278</v>
      </c>
      <c r="AM23" s="43">
        <v>1.37930285086027</v>
      </c>
      <c r="AN23" s="44"/>
      <c r="AO23" s="155"/>
      <c r="AP23" s="28" t="s">
        <v>29</v>
      </c>
      <c r="AQ23" s="16">
        <v>4.5476960256757204</v>
      </c>
      <c r="AR23" s="42">
        <v>1.3337557017302799</v>
      </c>
      <c r="AS23" s="16">
        <v>12.786001948429799</v>
      </c>
      <c r="AT23" s="42">
        <v>2.7490243034540698</v>
      </c>
      <c r="AU23" s="16">
        <v>40.234354448848201</v>
      </c>
      <c r="AV23" s="42">
        <v>3.6696685981854702</v>
      </c>
      <c r="AW23" s="16">
        <v>35.057763630231001</v>
      </c>
      <c r="AX23" s="42">
        <v>3.2924447495208402</v>
      </c>
      <c r="AY23" s="16">
        <v>7.3741839468153598</v>
      </c>
      <c r="AZ23" s="43">
        <v>2.2468429650391601</v>
      </c>
      <c r="BA23" s="44"/>
    </row>
    <row r="24" spans="1:53" x14ac:dyDescent="0.2">
      <c r="A24" s="15" t="s">
        <v>31</v>
      </c>
      <c r="B24" s="16">
        <v>0.72679655447208202</v>
      </c>
      <c r="C24" s="42">
        <v>0.27011191569125698</v>
      </c>
      <c r="D24" s="16">
        <v>6.2156972155201196</v>
      </c>
      <c r="E24" s="42">
        <v>0.92315615471945101</v>
      </c>
      <c r="F24" s="16">
        <v>33.477880297867898</v>
      </c>
      <c r="G24" s="42">
        <v>1.7415994292213</v>
      </c>
      <c r="H24" s="16">
        <v>45.776950092848303</v>
      </c>
      <c r="I24" s="42">
        <v>1.7060955089668901</v>
      </c>
      <c r="J24" s="16">
        <v>13.8026758392916</v>
      </c>
      <c r="K24" s="43">
        <v>1.3046719461756899</v>
      </c>
      <c r="L24" s="44"/>
      <c r="N24" s="38"/>
      <c r="O24" s="28" t="s">
        <v>31</v>
      </c>
      <c r="P24" s="16">
        <v>2.3497663442205301</v>
      </c>
      <c r="Q24" s="42">
        <v>0.45859312356433901</v>
      </c>
      <c r="R24" s="16">
        <v>13.4354004392146</v>
      </c>
      <c r="S24" s="42">
        <v>1.00391787294422</v>
      </c>
      <c r="T24" s="16">
        <v>42.241782610636399</v>
      </c>
      <c r="U24" s="42">
        <v>1.8436255941583899</v>
      </c>
      <c r="V24" s="16">
        <v>35.559375941720504</v>
      </c>
      <c r="W24" s="42">
        <v>1.60984996338727</v>
      </c>
      <c r="X24" s="16">
        <v>6.4136746642079396</v>
      </c>
      <c r="Y24" s="43">
        <v>0.78035312122874501</v>
      </c>
      <c r="Z24" s="44"/>
      <c r="AA24" s="42"/>
      <c r="AB24" s="38"/>
      <c r="AC24" s="28" t="s">
        <v>31</v>
      </c>
      <c r="AD24" s="16">
        <v>6.3161612161100704</v>
      </c>
      <c r="AE24" s="42">
        <v>0.93332045914040696</v>
      </c>
      <c r="AF24" s="16">
        <v>21.222025232927201</v>
      </c>
      <c r="AG24" s="42">
        <v>1.5688438749243701</v>
      </c>
      <c r="AH24" s="16">
        <v>42.704519600540102</v>
      </c>
      <c r="AI24" s="42">
        <v>2.26505597174063</v>
      </c>
      <c r="AJ24" s="16">
        <v>27.345153442931402</v>
      </c>
      <c r="AK24" s="42">
        <v>2.1772579146616802</v>
      </c>
      <c r="AL24" s="16">
        <v>2.4121405074912698</v>
      </c>
      <c r="AM24" s="43">
        <v>0.64769558317729803</v>
      </c>
      <c r="AN24" s="44"/>
      <c r="AO24" s="155"/>
      <c r="AP24" s="28" t="s">
        <v>31</v>
      </c>
      <c r="AQ24" s="16">
        <v>12.9150059804313</v>
      </c>
      <c r="AR24" s="42">
        <v>1.9233274627333601</v>
      </c>
      <c r="AS24" s="16">
        <v>25.717896328287999</v>
      </c>
      <c r="AT24" s="42">
        <v>2.2726086719095102</v>
      </c>
      <c r="AU24" s="16">
        <v>38.4732697078379</v>
      </c>
      <c r="AV24" s="42">
        <v>2.7738974141001802</v>
      </c>
      <c r="AW24" s="16">
        <v>20.302084753559701</v>
      </c>
      <c r="AX24" s="42">
        <v>1.7523956242694501</v>
      </c>
      <c r="AY24" s="16">
        <v>2.59174322988307</v>
      </c>
      <c r="AZ24" s="43">
        <v>0.83497687051283898</v>
      </c>
      <c r="BA24" s="44"/>
    </row>
    <row r="25" spans="1:53" x14ac:dyDescent="0.2">
      <c r="A25" s="15" t="s">
        <v>32</v>
      </c>
      <c r="B25" s="16">
        <v>0.52196660612633605</v>
      </c>
      <c r="C25" s="42">
        <v>0.20308640458004401</v>
      </c>
      <c r="D25" s="16">
        <v>4.0817263812245796</v>
      </c>
      <c r="E25" s="42">
        <v>0.555701313883882</v>
      </c>
      <c r="F25" s="16">
        <v>21.053629925332999</v>
      </c>
      <c r="G25" s="42">
        <v>1.20208603160247</v>
      </c>
      <c r="H25" s="16">
        <v>46.776960401035701</v>
      </c>
      <c r="I25" s="42">
        <v>1.4980586673168499</v>
      </c>
      <c r="J25" s="16">
        <v>27.507855319780699</v>
      </c>
      <c r="K25" s="43">
        <v>1.1357275413878201</v>
      </c>
      <c r="L25" s="44"/>
      <c r="N25" s="38"/>
      <c r="O25" s="28" t="s">
        <v>32</v>
      </c>
      <c r="P25" s="16">
        <v>1.75370271140683</v>
      </c>
      <c r="Q25" s="42">
        <v>0.51359122578843497</v>
      </c>
      <c r="R25" s="16">
        <v>10.609517011568199</v>
      </c>
      <c r="S25" s="42">
        <v>1.27638091680776</v>
      </c>
      <c r="T25" s="16">
        <v>34.837655019301899</v>
      </c>
      <c r="U25" s="42">
        <v>1.8659882703194299</v>
      </c>
      <c r="V25" s="16">
        <v>40.8181099814284</v>
      </c>
      <c r="W25" s="42">
        <v>1.871271635337</v>
      </c>
      <c r="X25" s="16">
        <v>11.9810152762947</v>
      </c>
      <c r="Y25" s="43">
        <v>1.1844092021577699</v>
      </c>
      <c r="Z25" s="44"/>
      <c r="AA25" s="42"/>
      <c r="AB25" s="38"/>
      <c r="AC25" s="28" t="s">
        <v>32</v>
      </c>
      <c r="AD25" s="16">
        <v>5.6797830605065398</v>
      </c>
      <c r="AE25" s="42">
        <v>1.3569644471931599</v>
      </c>
      <c r="AF25" s="16">
        <v>14.3119161412731</v>
      </c>
      <c r="AG25" s="42">
        <v>2.0333392364371701</v>
      </c>
      <c r="AH25" s="16">
        <v>34.364949044204302</v>
      </c>
      <c r="AI25" s="42">
        <v>2.6930466941919802</v>
      </c>
      <c r="AJ25" s="16">
        <v>36.7401873567499</v>
      </c>
      <c r="AK25" s="42">
        <v>2.52527062590935</v>
      </c>
      <c r="AL25" s="16">
        <v>8.9031643972662593</v>
      </c>
      <c r="AM25" s="43">
        <v>1.5801721673703599</v>
      </c>
      <c r="AN25" s="44"/>
      <c r="AO25" s="155"/>
      <c r="AP25" s="28" t="s">
        <v>32</v>
      </c>
      <c r="AQ25" s="16">
        <v>11.520657384332999</v>
      </c>
      <c r="AR25" s="42">
        <v>2.0391311848119802</v>
      </c>
      <c r="AS25" s="16">
        <v>18.9137609783233</v>
      </c>
      <c r="AT25" s="42">
        <v>2.5345767177188301</v>
      </c>
      <c r="AU25" s="16">
        <v>34.283121364965702</v>
      </c>
      <c r="AV25" s="42">
        <v>2.8213177577374999</v>
      </c>
      <c r="AW25" s="16">
        <v>26.6683150392101</v>
      </c>
      <c r="AX25" s="42">
        <v>2.36507091078707</v>
      </c>
      <c r="AY25" s="16">
        <v>8.0868017476425393</v>
      </c>
      <c r="AZ25" s="43">
        <v>1.6566368301760901</v>
      </c>
      <c r="BA25" s="44"/>
    </row>
    <row r="26" spans="1:53" x14ac:dyDescent="0.2">
      <c r="A26" s="15" t="s">
        <v>33</v>
      </c>
      <c r="B26" s="16">
        <v>0.88073693067960701</v>
      </c>
      <c r="C26" s="42">
        <v>0.213759309613726</v>
      </c>
      <c r="D26" s="16">
        <v>3.4487211426353999</v>
      </c>
      <c r="E26" s="42">
        <v>0.61253125439351896</v>
      </c>
      <c r="F26" s="16">
        <v>19.603161090655099</v>
      </c>
      <c r="G26" s="42">
        <v>1.1571667681458699</v>
      </c>
      <c r="H26" s="16">
        <v>44.636122077650299</v>
      </c>
      <c r="I26" s="42">
        <v>1.46121949720289</v>
      </c>
      <c r="J26" s="16">
        <v>31.392038520245201</v>
      </c>
      <c r="K26" s="43">
        <v>1.23417998143986</v>
      </c>
      <c r="L26" s="44"/>
      <c r="N26" s="38"/>
      <c r="O26" s="28" t="s">
        <v>33</v>
      </c>
      <c r="P26" s="16">
        <v>3.61340316904624</v>
      </c>
      <c r="Q26" s="42">
        <v>0.59842073032366605</v>
      </c>
      <c r="R26" s="16">
        <v>15.0898877367854</v>
      </c>
      <c r="S26" s="42">
        <v>1.1297538301126899</v>
      </c>
      <c r="T26" s="16">
        <v>37.307424511096102</v>
      </c>
      <c r="U26" s="42">
        <v>1.60625441004196</v>
      </c>
      <c r="V26" s="16">
        <v>35.330457994905899</v>
      </c>
      <c r="W26" s="42">
        <v>1.38712791888675</v>
      </c>
      <c r="X26" s="16">
        <v>8.6588265881664004</v>
      </c>
      <c r="Y26" s="43">
        <v>1.06512666140882</v>
      </c>
      <c r="Z26" s="44"/>
      <c r="AA26" s="42"/>
      <c r="AB26" s="38"/>
      <c r="AC26" s="28" t="s">
        <v>33</v>
      </c>
      <c r="AD26" s="16">
        <v>5.2934517646285704</v>
      </c>
      <c r="AE26" s="42">
        <v>1.0251793157230999</v>
      </c>
      <c r="AF26" s="16">
        <v>9.9919937818038402</v>
      </c>
      <c r="AG26" s="42">
        <v>1.4936881973940801</v>
      </c>
      <c r="AH26" s="16">
        <v>35.505497098291897</v>
      </c>
      <c r="AI26" s="42">
        <v>2.45399864006201</v>
      </c>
      <c r="AJ26" s="16">
        <v>38.538333547371003</v>
      </c>
      <c r="AK26" s="42">
        <v>2.5683547359242098</v>
      </c>
      <c r="AL26" s="16">
        <v>10.484081239274699</v>
      </c>
      <c r="AM26" s="43">
        <v>1.79887362015472</v>
      </c>
      <c r="AN26" s="44"/>
      <c r="AO26" s="155"/>
      <c r="AP26" s="28" t="s">
        <v>33</v>
      </c>
      <c r="AQ26" s="16">
        <v>15.895066875497101</v>
      </c>
      <c r="AR26" s="42">
        <v>2.9783104907088598</v>
      </c>
      <c r="AS26" s="16">
        <v>19.877592750380501</v>
      </c>
      <c r="AT26" s="42">
        <v>3.37495203977634</v>
      </c>
      <c r="AU26" s="16">
        <v>35.3693665306361</v>
      </c>
      <c r="AV26" s="42">
        <v>4.3928088803482099</v>
      </c>
      <c r="AW26" s="16">
        <v>24.355898130949399</v>
      </c>
      <c r="AX26" s="42">
        <v>3.4895540560318801</v>
      </c>
      <c r="AY26" s="16">
        <v>4.5020757125369704</v>
      </c>
      <c r="AZ26" s="43">
        <v>1.57644705756116</v>
      </c>
      <c r="BA26" s="44"/>
    </row>
    <row r="27" spans="1:53" x14ac:dyDescent="0.2">
      <c r="A27" s="15" t="s">
        <v>34</v>
      </c>
      <c r="B27" s="16">
        <v>0.94169652631987799</v>
      </c>
      <c r="C27" s="42">
        <v>0.32209254426310302</v>
      </c>
      <c r="D27" s="16">
        <v>8.4830622223880798</v>
      </c>
      <c r="E27" s="42">
        <v>0.95571693368865196</v>
      </c>
      <c r="F27" s="16">
        <v>29.755287757096401</v>
      </c>
      <c r="G27" s="42">
        <v>1.64635095318813</v>
      </c>
      <c r="H27" s="16">
        <v>42.184932089633698</v>
      </c>
      <c r="I27" s="42">
        <v>1.99478459504229</v>
      </c>
      <c r="J27" s="16">
        <v>18.6350214045619</v>
      </c>
      <c r="K27" s="43">
        <v>1.35368535868441</v>
      </c>
      <c r="L27" s="44"/>
      <c r="N27" s="38"/>
      <c r="O27" s="28" t="s">
        <v>34</v>
      </c>
      <c r="P27" s="16">
        <v>3.2729551577712002</v>
      </c>
      <c r="Q27" s="42">
        <v>0.81494879911310503</v>
      </c>
      <c r="R27" s="16">
        <v>17.645240823653499</v>
      </c>
      <c r="S27" s="42">
        <v>1.4838653386410099</v>
      </c>
      <c r="T27" s="16">
        <v>41.092181220216702</v>
      </c>
      <c r="U27" s="42">
        <v>2.2134570577059001</v>
      </c>
      <c r="V27" s="16">
        <v>31.048573451671199</v>
      </c>
      <c r="W27" s="42">
        <v>1.9660265114340501</v>
      </c>
      <c r="X27" s="16">
        <v>6.9410493466874001</v>
      </c>
      <c r="Y27" s="43">
        <v>1.1445028792520899</v>
      </c>
      <c r="Z27" s="44"/>
      <c r="AA27" s="42"/>
      <c r="AB27" s="38"/>
      <c r="AC27" s="28" t="s">
        <v>34</v>
      </c>
      <c r="AD27" s="16">
        <v>7.9410908880283797</v>
      </c>
      <c r="AE27" s="42">
        <v>1.00547654969333</v>
      </c>
      <c r="AF27" s="16">
        <v>21.1024535997974</v>
      </c>
      <c r="AG27" s="42">
        <v>1.2711607561288401</v>
      </c>
      <c r="AH27" s="16">
        <v>41.7771056877421</v>
      </c>
      <c r="AI27" s="42">
        <v>1.9125289361344699</v>
      </c>
      <c r="AJ27" s="16">
        <v>25.681086700232601</v>
      </c>
      <c r="AK27" s="42">
        <v>1.8663673165533201</v>
      </c>
      <c r="AL27" s="16">
        <v>3.4982631241994699</v>
      </c>
      <c r="AM27" s="43">
        <v>0.75628946006762898</v>
      </c>
      <c r="AN27" s="44"/>
      <c r="AO27" s="155"/>
      <c r="AP27" s="28" t="s">
        <v>34</v>
      </c>
      <c r="AQ27" s="16">
        <v>8.2885426846682595</v>
      </c>
      <c r="AR27" s="42">
        <v>1.8621515649615199</v>
      </c>
      <c r="AS27" s="16">
        <v>24.450165915981799</v>
      </c>
      <c r="AT27" s="42">
        <v>2.67866812828085</v>
      </c>
      <c r="AU27" s="16">
        <v>42.022118167402901</v>
      </c>
      <c r="AV27" s="42">
        <v>3.6159219568777501</v>
      </c>
      <c r="AW27" s="16">
        <v>21.132269465276199</v>
      </c>
      <c r="AX27" s="42">
        <v>2.6101285108902998</v>
      </c>
      <c r="AY27" s="16">
        <v>4.1069037666708903</v>
      </c>
      <c r="AZ27" s="43">
        <v>1.2162173028382099</v>
      </c>
      <c r="BA27" s="44"/>
    </row>
    <row r="28" spans="1:53" x14ac:dyDescent="0.2">
      <c r="A28" s="15" t="s">
        <v>35</v>
      </c>
      <c r="B28" s="16">
        <v>0.28833158996236702</v>
      </c>
      <c r="C28" s="42">
        <v>0.167523063283463</v>
      </c>
      <c r="D28" s="16">
        <v>3.3833824207953098</v>
      </c>
      <c r="E28" s="42">
        <v>0.690783814608669</v>
      </c>
      <c r="F28" s="16">
        <v>23.469022289109201</v>
      </c>
      <c r="G28" s="42">
        <v>1.43451939845214</v>
      </c>
      <c r="H28" s="16">
        <v>51.276800558914999</v>
      </c>
      <c r="I28" s="42">
        <v>2.1027157534775398</v>
      </c>
      <c r="J28" s="16">
        <v>21.582463141218099</v>
      </c>
      <c r="K28" s="43">
        <v>1.54556768059594</v>
      </c>
      <c r="L28" s="44"/>
      <c r="N28" s="38"/>
      <c r="O28" s="28" t="s">
        <v>35</v>
      </c>
      <c r="P28" s="16">
        <v>0.90355528797990803</v>
      </c>
      <c r="Q28" s="42">
        <v>0.46121228118965502</v>
      </c>
      <c r="R28" s="16">
        <v>7.3035589311423204</v>
      </c>
      <c r="S28" s="42">
        <v>1.22712497064364</v>
      </c>
      <c r="T28" s="16">
        <v>35.670734441851401</v>
      </c>
      <c r="U28" s="42">
        <v>2.29034927833764</v>
      </c>
      <c r="V28" s="16">
        <v>44.284165770455502</v>
      </c>
      <c r="W28" s="42">
        <v>2.57279132110575</v>
      </c>
      <c r="X28" s="16">
        <v>11.8379855685709</v>
      </c>
      <c r="Y28" s="43">
        <v>1.3464794833556599</v>
      </c>
      <c r="Z28" s="44"/>
      <c r="AA28" s="42"/>
      <c r="AB28" s="38"/>
      <c r="AC28" s="28" t="s">
        <v>35</v>
      </c>
      <c r="AD28" s="16">
        <v>2.7404272419570401</v>
      </c>
      <c r="AE28" s="42">
        <v>0.62800735589192402</v>
      </c>
      <c r="AF28" s="16">
        <v>11.686039848985599</v>
      </c>
      <c r="AG28" s="42">
        <v>1.20882246529263</v>
      </c>
      <c r="AH28" s="16">
        <v>37.640827669141103</v>
      </c>
      <c r="AI28" s="42">
        <v>2.1196710621501502</v>
      </c>
      <c r="AJ28" s="16">
        <v>38.894120026640003</v>
      </c>
      <c r="AK28" s="42">
        <v>2.1518341829517098</v>
      </c>
      <c r="AL28" s="16">
        <v>9.0385852132762405</v>
      </c>
      <c r="AM28" s="43">
        <v>1.5159444368086099</v>
      </c>
      <c r="AN28" s="44"/>
      <c r="AO28" s="155"/>
      <c r="AP28" s="28" t="s">
        <v>35</v>
      </c>
      <c r="AQ28" s="16">
        <v>5.5642500626478997</v>
      </c>
      <c r="AR28" s="42">
        <v>1.76183776618806</v>
      </c>
      <c r="AS28" s="16">
        <v>21.059044521850002</v>
      </c>
      <c r="AT28" s="42">
        <v>3.2242011385392599</v>
      </c>
      <c r="AU28" s="16">
        <v>37.926750178240503</v>
      </c>
      <c r="AV28" s="42">
        <v>3.6374024433527898</v>
      </c>
      <c r="AW28" s="16">
        <v>29.560537452707401</v>
      </c>
      <c r="AX28" s="42">
        <v>3.57064545853475</v>
      </c>
      <c r="AY28" s="16">
        <v>5.8894177845542197</v>
      </c>
      <c r="AZ28" s="43">
        <v>1.9265087014020501</v>
      </c>
      <c r="BA28" s="44"/>
    </row>
    <row r="29" spans="1:53" x14ac:dyDescent="0.2">
      <c r="A29" s="15" t="s">
        <v>36</v>
      </c>
      <c r="B29" s="16">
        <v>1.6261454111390501</v>
      </c>
      <c r="C29" s="42">
        <v>0.46382069141222598</v>
      </c>
      <c r="D29" s="16">
        <v>9.2310224052858398</v>
      </c>
      <c r="E29" s="42">
        <v>0.99427003070460995</v>
      </c>
      <c r="F29" s="16">
        <v>37.4121512557263</v>
      </c>
      <c r="G29" s="42">
        <v>1.6991265219657901</v>
      </c>
      <c r="H29" s="16">
        <v>41.9099861771005</v>
      </c>
      <c r="I29" s="42">
        <v>2.1577207599012902</v>
      </c>
      <c r="J29" s="16">
        <v>9.8206947507483502</v>
      </c>
      <c r="K29" s="43">
        <v>1.1037331201381599</v>
      </c>
      <c r="L29" s="44"/>
      <c r="N29" s="38"/>
      <c r="O29" s="28" t="s">
        <v>36</v>
      </c>
      <c r="P29" s="16">
        <v>6.8954680767251801</v>
      </c>
      <c r="Q29" s="42">
        <v>0.70899975482409705</v>
      </c>
      <c r="R29" s="16">
        <v>20.770846412801301</v>
      </c>
      <c r="S29" s="42">
        <v>1.4672115475173899</v>
      </c>
      <c r="T29" s="16">
        <v>43.904350260333601</v>
      </c>
      <c r="U29" s="42">
        <v>1.6494799413644701</v>
      </c>
      <c r="V29" s="16">
        <v>25.265090181261201</v>
      </c>
      <c r="W29" s="42">
        <v>1.25232945940481</v>
      </c>
      <c r="X29" s="16">
        <v>3.1642450688786901</v>
      </c>
      <c r="Y29" s="43">
        <v>0.58278340396654404</v>
      </c>
      <c r="Z29" s="44"/>
      <c r="AA29" s="42"/>
      <c r="AB29" s="38"/>
      <c r="AC29" s="28" t="s">
        <v>36</v>
      </c>
      <c r="AD29" s="16">
        <v>11.7108692978966</v>
      </c>
      <c r="AE29" s="42">
        <v>1.2964837571480701</v>
      </c>
      <c r="AF29" s="16">
        <v>25.936585617268399</v>
      </c>
      <c r="AG29" s="42">
        <v>1.6171568773709599</v>
      </c>
      <c r="AH29" s="16">
        <v>42.776267570031202</v>
      </c>
      <c r="AI29" s="42">
        <v>1.8512675006950401</v>
      </c>
      <c r="AJ29" s="16">
        <v>17.463684018129001</v>
      </c>
      <c r="AK29" s="42">
        <v>1.61372699806442</v>
      </c>
      <c r="AL29" s="16">
        <v>2.1125934966747502</v>
      </c>
      <c r="AM29" s="43">
        <v>0.58764164829211396</v>
      </c>
      <c r="AN29" s="44"/>
      <c r="AO29" s="155"/>
      <c r="AP29" s="28" t="s">
        <v>36</v>
      </c>
      <c r="AQ29" s="16">
        <v>17.069204696258598</v>
      </c>
      <c r="AR29" s="42">
        <v>1.9045349408887899</v>
      </c>
      <c r="AS29" s="16">
        <v>34.4044958028271</v>
      </c>
      <c r="AT29" s="42">
        <v>2.3721032304782099</v>
      </c>
      <c r="AU29" s="16">
        <v>35.272107189059497</v>
      </c>
      <c r="AV29" s="42">
        <v>2.59110575097219</v>
      </c>
      <c r="AW29" s="16">
        <v>12.340339441985799</v>
      </c>
      <c r="AX29" s="42">
        <v>1.7580700526054001</v>
      </c>
      <c r="AY29" s="16">
        <v>0.91385286986903902</v>
      </c>
      <c r="AZ29" s="43">
        <v>0.463363223093403</v>
      </c>
      <c r="BA29" s="44"/>
    </row>
    <row r="30" spans="1:53" x14ac:dyDescent="0.2">
      <c r="A30" s="15" t="s">
        <v>37</v>
      </c>
      <c r="B30" s="16">
        <v>0.92767560647735603</v>
      </c>
      <c r="C30" s="42">
        <v>0.26818373276646201</v>
      </c>
      <c r="D30" s="16">
        <v>3.3605097476558998</v>
      </c>
      <c r="E30" s="42">
        <v>0.54091980328613598</v>
      </c>
      <c r="F30" s="16">
        <v>18.7090360515855</v>
      </c>
      <c r="G30" s="42">
        <v>1.03429321979796</v>
      </c>
      <c r="H30" s="16">
        <v>44.343932421519497</v>
      </c>
      <c r="I30" s="42">
        <v>1.41682378409473</v>
      </c>
      <c r="J30" s="16">
        <v>32.658846172761699</v>
      </c>
      <c r="K30" s="43">
        <v>1.3769957450999699</v>
      </c>
      <c r="L30" s="44"/>
      <c r="N30" s="38"/>
      <c r="O30" s="28" t="s">
        <v>37</v>
      </c>
      <c r="P30" s="16">
        <v>3.4143760516550898</v>
      </c>
      <c r="Q30" s="42">
        <v>0.74425435924590599</v>
      </c>
      <c r="R30" s="16">
        <v>12.2282944287213</v>
      </c>
      <c r="S30" s="42">
        <v>1.45402612760632</v>
      </c>
      <c r="T30" s="16">
        <v>35.763314034454602</v>
      </c>
      <c r="U30" s="42">
        <v>2.1802844021968801</v>
      </c>
      <c r="V30" s="16">
        <v>37.236672905958102</v>
      </c>
      <c r="W30" s="42">
        <v>2.5273617979052299</v>
      </c>
      <c r="X30" s="16">
        <v>11.357342579210901</v>
      </c>
      <c r="Y30" s="43">
        <v>1.0733363673124201</v>
      </c>
      <c r="Z30" s="44"/>
      <c r="AA30" s="42"/>
      <c r="AB30" s="38"/>
      <c r="AC30" s="28" t="s">
        <v>37</v>
      </c>
      <c r="AD30" s="16">
        <v>3.8874342937865798</v>
      </c>
      <c r="AE30" s="42">
        <v>0.88347232071293702</v>
      </c>
      <c r="AF30" s="16">
        <v>12.217113628468701</v>
      </c>
      <c r="AG30" s="42">
        <v>1.5089315192694199</v>
      </c>
      <c r="AH30" s="16">
        <v>33.724565066563798</v>
      </c>
      <c r="AI30" s="42">
        <v>2.1354392763293202</v>
      </c>
      <c r="AJ30" s="16">
        <v>38.069932566828001</v>
      </c>
      <c r="AK30" s="42">
        <v>2.18175026230666</v>
      </c>
      <c r="AL30" s="16">
        <v>12.100954444352899</v>
      </c>
      <c r="AM30" s="43">
        <v>1.4370988196400101</v>
      </c>
      <c r="AN30" s="44"/>
      <c r="AO30" s="155"/>
      <c r="AP30" s="28" t="s">
        <v>37</v>
      </c>
      <c r="AQ30" s="16">
        <v>13.368528003523201</v>
      </c>
      <c r="AR30" s="42">
        <v>2.8958161661941602</v>
      </c>
      <c r="AS30" s="16">
        <v>20.496823578647401</v>
      </c>
      <c r="AT30" s="42">
        <v>4.2228741007974602</v>
      </c>
      <c r="AU30" s="16">
        <v>31.3362905257354</v>
      </c>
      <c r="AV30" s="42">
        <v>4.5848729837970899</v>
      </c>
      <c r="AW30" s="16">
        <v>27.275013507550799</v>
      </c>
      <c r="AX30" s="42">
        <v>3.772665443732</v>
      </c>
      <c r="AY30" s="16">
        <v>7.5233443845430896</v>
      </c>
      <c r="AZ30" s="43">
        <v>2.1379991633736499</v>
      </c>
      <c r="BA30" s="44"/>
    </row>
    <row r="31" spans="1:53" x14ac:dyDescent="0.2">
      <c r="A31" s="15" t="s">
        <v>38</v>
      </c>
      <c r="B31" s="16">
        <v>2.6974341483232598</v>
      </c>
      <c r="C31" s="42">
        <v>0.52178976519583498</v>
      </c>
      <c r="D31" s="16">
        <v>11.1446927452844</v>
      </c>
      <c r="E31" s="42">
        <v>0.866320051201113</v>
      </c>
      <c r="F31" s="16">
        <v>29.8814260066594</v>
      </c>
      <c r="G31" s="42">
        <v>1.44867437874925</v>
      </c>
      <c r="H31" s="16">
        <v>39.733974322892699</v>
      </c>
      <c r="I31" s="42">
        <v>1.3228973382415901</v>
      </c>
      <c r="J31" s="16">
        <v>16.542472776840199</v>
      </c>
      <c r="K31" s="43">
        <v>1.2353185074806901</v>
      </c>
      <c r="L31" s="44"/>
      <c r="N31" s="38"/>
      <c r="O31" s="28" t="s">
        <v>38</v>
      </c>
      <c r="P31" s="16">
        <v>9.6970205951557098</v>
      </c>
      <c r="Q31" s="42">
        <v>1.0379225726968699</v>
      </c>
      <c r="R31" s="16">
        <v>23.248711060680801</v>
      </c>
      <c r="S31" s="42">
        <v>1.4549457642922099</v>
      </c>
      <c r="T31" s="16">
        <v>39.195496295448699</v>
      </c>
      <c r="U31" s="42">
        <v>1.8672784837538401</v>
      </c>
      <c r="V31" s="16">
        <v>22.5368161494441</v>
      </c>
      <c r="W31" s="42">
        <v>1.6302023475144201</v>
      </c>
      <c r="X31" s="16">
        <v>5.3219558992706597</v>
      </c>
      <c r="Y31" s="43">
        <v>0.857195450297495</v>
      </c>
      <c r="Z31" s="44"/>
      <c r="AA31" s="42"/>
      <c r="AB31" s="38"/>
      <c r="AC31" s="28" t="s">
        <v>38</v>
      </c>
      <c r="AD31" s="16">
        <v>10.8588720574047</v>
      </c>
      <c r="AE31" s="42">
        <v>1.7506118904833099</v>
      </c>
      <c r="AF31" s="16">
        <v>25.902767373720199</v>
      </c>
      <c r="AG31" s="42">
        <v>2.3921759537355101</v>
      </c>
      <c r="AH31" s="16">
        <v>39.943097570469298</v>
      </c>
      <c r="AI31" s="42">
        <v>2.49040595971322</v>
      </c>
      <c r="AJ31" s="16">
        <v>19.646951227482401</v>
      </c>
      <c r="AK31" s="42">
        <v>2.1043567670682002</v>
      </c>
      <c r="AL31" s="16">
        <v>3.6483117709233701</v>
      </c>
      <c r="AM31" s="43">
        <v>0.910966931812068</v>
      </c>
      <c r="AN31" s="44"/>
      <c r="AO31" s="155"/>
      <c r="AP31" s="28" t="s">
        <v>38</v>
      </c>
      <c r="AQ31" s="16">
        <v>21.5097937477451</v>
      </c>
      <c r="AR31" s="42">
        <v>2.6541971233911399</v>
      </c>
      <c r="AS31" s="16">
        <v>31.238292087597699</v>
      </c>
      <c r="AT31" s="42">
        <v>3.5199049847850099</v>
      </c>
      <c r="AU31" s="16">
        <v>31.418659247370002</v>
      </c>
      <c r="AV31" s="42">
        <v>3.0980471393409301</v>
      </c>
      <c r="AW31" s="16">
        <v>13.787041366192</v>
      </c>
      <c r="AX31" s="42">
        <v>2.2220410507494202</v>
      </c>
      <c r="AY31" s="16">
        <v>2.04621355109522</v>
      </c>
      <c r="AZ31" s="43">
        <v>0.94448917438428304</v>
      </c>
      <c r="BA31" s="44"/>
    </row>
    <row r="32" spans="1:53" x14ac:dyDescent="0.2">
      <c r="A32" s="15"/>
      <c r="B32"/>
      <c r="C32"/>
      <c r="D32"/>
      <c r="E32"/>
      <c r="F32"/>
      <c r="G32"/>
      <c r="H32"/>
      <c r="I32"/>
      <c r="J32"/>
      <c r="K32" s="13"/>
      <c r="L32" s="44"/>
      <c r="N32" s="38"/>
      <c r="O32" s="28"/>
      <c r="P32"/>
      <c r="Q32"/>
      <c r="R32"/>
      <c r="S32"/>
      <c r="T32"/>
      <c r="U32"/>
      <c r="V32"/>
      <c r="W32"/>
      <c r="X32"/>
      <c r="Y32" s="13"/>
      <c r="Z32" s="44"/>
      <c r="AA32"/>
      <c r="AB32" s="38"/>
      <c r="AC32" s="28"/>
      <c r="AD32"/>
      <c r="AE32"/>
      <c r="AF32"/>
      <c r="AG32"/>
      <c r="AH32"/>
      <c r="AI32"/>
      <c r="AJ32"/>
      <c r="AK32"/>
      <c r="AL32"/>
      <c r="AM32" s="13"/>
      <c r="AN32" s="44"/>
      <c r="AO32" s="155"/>
      <c r="AP32" s="28"/>
      <c r="AQ32" s="16"/>
      <c r="AR32" s="42"/>
      <c r="AS32" s="16"/>
      <c r="AT32" s="42"/>
      <c r="AU32" s="16"/>
      <c r="AV32" s="42"/>
      <c r="AW32" s="16"/>
      <c r="AX32" s="42"/>
      <c r="AY32" s="16"/>
      <c r="AZ32" s="43"/>
      <c r="BA32" s="44"/>
    </row>
    <row r="33" spans="1:53" x14ac:dyDescent="0.2">
      <c r="A33" s="14" t="s">
        <v>39</v>
      </c>
      <c r="B33"/>
      <c r="C33"/>
      <c r="D33"/>
      <c r="E33"/>
      <c r="F33"/>
      <c r="G33"/>
      <c r="H33"/>
      <c r="I33"/>
      <c r="J33"/>
      <c r="K33" s="13"/>
      <c r="L33" s="44"/>
      <c r="N33" s="38"/>
      <c r="O33" s="41" t="s">
        <v>39</v>
      </c>
      <c r="P33"/>
      <c r="Q33"/>
      <c r="R33"/>
      <c r="S33"/>
      <c r="T33"/>
      <c r="U33"/>
      <c r="V33"/>
      <c r="W33"/>
      <c r="X33"/>
      <c r="Y33" s="13"/>
      <c r="Z33" s="44"/>
      <c r="AA33"/>
      <c r="AB33" s="38"/>
      <c r="AC33" s="41" t="s">
        <v>39</v>
      </c>
      <c r="AD33"/>
      <c r="AE33"/>
      <c r="AF33"/>
      <c r="AG33"/>
      <c r="AH33"/>
      <c r="AI33"/>
      <c r="AJ33"/>
      <c r="AK33"/>
      <c r="AL33"/>
      <c r="AM33" s="13"/>
      <c r="AN33" s="44"/>
      <c r="AO33" s="155"/>
      <c r="AP33" s="41" t="s">
        <v>39</v>
      </c>
      <c r="AQ33" s="16"/>
      <c r="AR33" s="42"/>
      <c r="AS33" s="16"/>
      <c r="AT33" s="42"/>
      <c r="AU33" s="16"/>
      <c r="AV33" s="42"/>
      <c r="AW33" s="16"/>
      <c r="AX33" s="42"/>
      <c r="AY33" s="16"/>
      <c r="AZ33" s="43"/>
      <c r="BA33" s="44"/>
    </row>
    <row r="34" spans="1:53" x14ac:dyDescent="0.2">
      <c r="A34" s="15" t="s">
        <v>40</v>
      </c>
      <c r="B34" s="16">
        <v>0.52962533351136898</v>
      </c>
      <c r="C34" s="42">
        <v>0.18773820395348501</v>
      </c>
      <c r="D34" s="16">
        <v>3.67560865334015</v>
      </c>
      <c r="E34" s="42">
        <v>0.57614230525661103</v>
      </c>
      <c r="F34" s="16">
        <v>19.112832587049901</v>
      </c>
      <c r="G34" s="42">
        <v>1.16790738896395</v>
      </c>
      <c r="H34" s="16">
        <v>45.795340547961501</v>
      </c>
      <c r="I34" s="42">
        <v>1.79321123010313</v>
      </c>
      <c r="J34" s="16">
        <v>30.886592878137101</v>
      </c>
      <c r="K34" s="43">
        <v>1.3631782675106601</v>
      </c>
      <c r="L34" s="44"/>
      <c r="N34" s="38"/>
      <c r="O34" s="28" t="s">
        <v>40</v>
      </c>
      <c r="P34" s="16">
        <v>1.9026032691833199</v>
      </c>
      <c r="Q34" s="42">
        <v>0.48772340923445001</v>
      </c>
      <c r="R34" s="16">
        <v>11.7589036087055</v>
      </c>
      <c r="S34" s="42">
        <v>1.24740190577424</v>
      </c>
      <c r="T34" s="16">
        <v>34.170842953993798</v>
      </c>
      <c r="U34" s="42">
        <v>1.7588429922733899</v>
      </c>
      <c r="V34" s="16">
        <v>39.4814297539112</v>
      </c>
      <c r="W34" s="42">
        <v>2.1565456965646299</v>
      </c>
      <c r="X34" s="16">
        <v>12.686220414206201</v>
      </c>
      <c r="Y34" s="43">
        <v>1.41572730389307</v>
      </c>
      <c r="Z34" s="44"/>
      <c r="AA34" s="42"/>
      <c r="AB34" s="38"/>
      <c r="AC34" s="28" t="s">
        <v>40</v>
      </c>
      <c r="AD34" s="16">
        <v>3.0033944300459199</v>
      </c>
      <c r="AE34" s="42">
        <v>0.71822993315555705</v>
      </c>
      <c r="AF34" s="16">
        <v>13.375257650415501</v>
      </c>
      <c r="AG34" s="42">
        <v>1.71547375338776</v>
      </c>
      <c r="AH34" s="16">
        <v>37.567414071428601</v>
      </c>
      <c r="AI34" s="42">
        <v>2.8231035882656399</v>
      </c>
      <c r="AJ34" s="16">
        <v>36.315125536701203</v>
      </c>
      <c r="AK34" s="42">
        <v>2.43661032404541</v>
      </c>
      <c r="AL34" s="16">
        <v>9.73880831140875</v>
      </c>
      <c r="AM34" s="43">
        <v>1.3306613656422499</v>
      </c>
      <c r="AN34" s="44"/>
      <c r="AO34" s="155"/>
      <c r="AP34" s="28" t="s">
        <v>40</v>
      </c>
      <c r="AQ34" s="16">
        <v>10.350820297098601</v>
      </c>
      <c r="AR34" s="42">
        <v>2.0647997711805099</v>
      </c>
      <c r="AS34" s="16">
        <v>23.995547210261599</v>
      </c>
      <c r="AT34" s="42">
        <v>2.7684900633245602</v>
      </c>
      <c r="AU34" s="16">
        <v>40.926982605794798</v>
      </c>
      <c r="AV34" s="42">
        <v>3.0105361257801699</v>
      </c>
      <c r="AW34" s="16">
        <v>20.164257641616501</v>
      </c>
      <c r="AX34" s="42">
        <v>2.8009353456130701</v>
      </c>
      <c r="AY34" s="16">
        <v>4.4056437751341004</v>
      </c>
      <c r="AZ34" s="43">
        <v>1.34371785363204</v>
      </c>
      <c r="BA34" s="44"/>
    </row>
    <row r="35" spans="1:53" x14ac:dyDescent="0.2">
      <c r="A35" s="15" t="s">
        <v>41</v>
      </c>
      <c r="B35" s="16">
        <v>1.31120457519508</v>
      </c>
      <c r="C35" s="42">
        <v>0.37677774957293703</v>
      </c>
      <c r="D35" s="16">
        <v>7.9612620346897103</v>
      </c>
      <c r="E35" s="42">
        <v>1.1257294410765499</v>
      </c>
      <c r="F35" s="16">
        <v>25.881638042778398</v>
      </c>
      <c r="G35" s="42">
        <v>1.48178843202786</v>
      </c>
      <c r="H35" s="16">
        <v>42.110887751791097</v>
      </c>
      <c r="I35" s="42">
        <v>1.7638554166201501</v>
      </c>
      <c r="J35" s="16">
        <v>22.735007595545699</v>
      </c>
      <c r="K35" s="43">
        <v>1.7398304263251101</v>
      </c>
      <c r="L35" s="44"/>
      <c r="N35" s="38"/>
      <c r="O35" s="28" t="s">
        <v>41</v>
      </c>
      <c r="P35" s="16">
        <v>4.8024239427984297</v>
      </c>
      <c r="Q35" s="42">
        <v>0.73082202641643601</v>
      </c>
      <c r="R35" s="16">
        <v>19.8896900530656</v>
      </c>
      <c r="S35" s="42">
        <v>1.52060870395537</v>
      </c>
      <c r="T35" s="16">
        <v>40.275373561574703</v>
      </c>
      <c r="U35" s="42">
        <v>1.9353455109592399</v>
      </c>
      <c r="V35" s="16">
        <v>27.6742805429645</v>
      </c>
      <c r="W35" s="42">
        <v>1.5240940056855601</v>
      </c>
      <c r="X35" s="16">
        <v>7.35823189959671</v>
      </c>
      <c r="Y35" s="43">
        <v>0.99990243977962401</v>
      </c>
      <c r="Z35" s="44"/>
      <c r="AA35" s="42"/>
      <c r="AB35" s="38"/>
      <c r="AC35" s="28" t="s">
        <v>41</v>
      </c>
      <c r="AD35" s="16">
        <v>5.9432613603561499</v>
      </c>
      <c r="AE35" s="42">
        <v>1.2171532611885101</v>
      </c>
      <c r="AF35" s="16">
        <v>19.858753148891299</v>
      </c>
      <c r="AG35" s="42">
        <v>2.0307984172308098</v>
      </c>
      <c r="AH35" s="16">
        <v>39.391508457114298</v>
      </c>
      <c r="AI35" s="42">
        <v>2.9191921985808298</v>
      </c>
      <c r="AJ35" s="16">
        <v>27.490787151858601</v>
      </c>
      <c r="AK35" s="42">
        <v>2.6120103566792898</v>
      </c>
      <c r="AL35" s="16">
        <v>7.3156898817796403</v>
      </c>
      <c r="AM35" s="43">
        <v>1.6921652732593899</v>
      </c>
      <c r="AN35" s="44"/>
      <c r="AO35" s="155"/>
      <c r="AP35" s="28" t="s">
        <v>41</v>
      </c>
      <c r="AQ35" s="16">
        <v>14.3145320688326</v>
      </c>
      <c r="AR35" s="42">
        <v>2.28174721697297</v>
      </c>
      <c r="AS35" s="16">
        <v>30.599156290634902</v>
      </c>
      <c r="AT35" s="42">
        <v>2.9536482098436898</v>
      </c>
      <c r="AU35" s="16">
        <v>34.569429619002001</v>
      </c>
      <c r="AV35" s="42">
        <v>3.0380345829886801</v>
      </c>
      <c r="AW35" s="16">
        <v>17.918176817094501</v>
      </c>
      <c r="AX35" s="42">
        <v>2.2595944184237999</v>
      </c>
      <c r="AY35" s="16">
        <v>2.5987052044360199</v>
      </c>
      <c r="AZ35" s="43">
        <v>1.1910450579151299</v>
      </c>
      <c r="BA35" s="44"/>
    </row>
    <row r="36" spans="1:53" x14ac:dyDescent="0.2">
      <c r="A36" s="15" t="s">
        <v>42</v>
      </c>
      <c r="B36" s="16">
        <v>0.31293361011793303</v>
      </c>
      <c r="C36" s="42">
        <v>0.26006291806623399</v>
      </c>
      <c r="D36" s="16">
        <v>6.6691750703109296</v>
      </c>
      <c r="E36" s="42">
        <v>1.08416341059382</v>
      </c>
      <c r="F36" s="16">
        <v>27.9520609303657</v>
      </c>
      <c r="G36" s="42">
        <v>1.99699613577371</v>
      </c>
      <c r="H36" s="16">
        <v>45.992607530953599</v>
      </c>
      <c r="I36" s="42">
        <v>2.33308438647691</v>
      </c>
      <c r="J36" s="16">
        <v>19.0732228582518</v>
      </c>
      <c r="K36" s="43">
        <v>1.78441868765985</v>
      </c>
      <c r="L36" s="44"/>
      <c r="N36" s="38"/>
      <c r="O36" s="28" t="s">
        <v>42</v>
      </c>
      <c r="P36" s="16">
        <v>2.9826058734540202</v>
      </c>
      <c r="Q36" s="42">
        <v>0.74409064312242701</v>
      </c>
      <c r="R36" s="16">
        <v>19.0786866981251</v>
      </c>
      <c r="S36" s="42">
        <v>2.0023820671655299</v>
      </c>
      <c r="T36" s="16">
        <v>40.043871586381499</v>
      </c>
      <c r="U36" s="42">
        <v>2.2752397142024301</v>
      </c>
      <c r="V36" s="16">
        <v>31.197585059723998</v>
      </c>
      <c r="W36" s="42">
        <v>2.2638579351581001</v>
      </c>
      <c r="X36" s="16">
        <v>6.6972507823154004</v>
      </c>
      <c r="Y36" s="43">
        <v>1.12844438671898</v>
      </c>
      <c r="Z36" s="44"/>
      <c r="AA36" s="42"/>
      <c r="AB36" s="38"/>
      <c r="AC36" s="28" t="s">
        <v>42</v>
      </c>
      <c r="AD36" s="16">
        <v>7.48614190822029</v>
      </c>
      <c r="AE36" s="42">
        <v>2.5066346905154999</v>
      </c>
      <c r="AF36" s="16">
        <v>24.195790075217701</v>
      </c>
      <c r="AG36" s="42">
        <v>2.94311996764044</v>
      </c>
      <c r="AH36" s="16">
        <v>40.298881136807204</v>
      </c>
      <c r="AI36" s="42">
        <v>3.8889206323402701</v>
      </c>
      <c r="AJ36" s="16">
        <v>23.542570437551301</v>
      </c>
      <c r="AK36" s="42">
        <v>3.5424134105444001</v>
      </c>
      <c r="AL36" s="16">
        <v>4.4766164422035599</v>
      </c>
      <c r="AM36" s="43">
        <v>1.3605384183954301</v>
      </c>
      <c r="AN36" s="44"/>
      <c r="AO36" s="155"/>
      <c r="AP36" s="28" t="s">
        <v>42</v>
      </c>
      <c r="AQ36" s="16">
        <v>9.2318242978454208</v>
      </c>
      <c r="AR36" s="42">
        <v>2.3321916698268899</v>
      </c>
      <c r="AS36" s="16">
        <v>26.440126812241001</v>
      </c>
      <c r="AT36" s="42">
        <v>4.43032017074934</v>
      </c>
      <c r="AU36" s="16">
        <v>43.173831500172199</v>
      </c>
      <c r="AV36" s="42">
        <v>5.43642941087528</v>
      </c>
      <c r="AW36" s="16">
        <v>16.892295829006802</v>
      </c>
      <c r="AX36" s="42">
        <v>3.6189901695647801</v>
      </c>
      <c r="AY36" s="16">
        <v>4.2619215607346304</v>
      </c>
      <c r="AZ36" s="43">
        <v>1.9749454383198699</v>
      </c>
      <c r="BA36" s="44"/>
    </row>
    <row r="37" spans="1:53" x14ac:dyDescent="0.2">
      <c r="A37" s="15" t="s">
        <v>43</v>
      </c>
      <c r="B37" s="16">
        <v>1.28474753561779</v>
      </c>
      <c r="C37" s="42">
        <v>0.36695918698576102</v>
      </c>
      <c r="D37" s="16">
        <v>7.9270180296552297</v>
      </c>
      <c r="E37" s="42">
        <v>1.09989472393595</v>
      </c>
      <c r="F37" s="16">
        <v>25.9365101788967</v>
      </c>
      <c r="G37" s="42">
        <v>1.4477791523646799</v>
      </c>
      <c r="H37" s="16">
        <v>42.213764443008202</v>
      </c>
      <c r="I37" s="42">
        <v>1.7335863346793201</v>
      </c>
      <c r="J37" s="16">
        <v>22.6379598128221</v>
      </c>
      <c r="K37" s="43">
        <v>1.70445645849521</v>
      </c>
      <c r="L37" s="44"/>
      <c r="N37" s="38"/>
      <c r="O37" s="28" t="s">
        <v>43</v>
      </c>
      <c r="P37" s="16">
        <v>4.74574096994579</v>
      </c>
      <c r="Q37" s="42">
        <v>0.71045892775917496</v>
      </c>
      <c r="R37" s="16">
        <v>19.8644292416</v>
      </c>
      <c r="S37" s="42">
        <v>1.46041649272237</v>
      </c>
      <c r="T37" s="16">
        <v>40.268162829691001</v>
      </c>
      <c r="U37" s="42">
        <v>1.8666867449728599</v>
      </c>
      <c r="V37" s="16">
        <v>27.784023037359599</v>
      </c>
      <c r="W37" s="42">
        <v>1.47725795013206</v>
      </c>
      <c r="X37" s="16">
        <v>7.33764392140366</v>
      </c>
      <c r="Y37" s="43">
        <v>0.965357910158951</v>
      </c>
      <c r="Z37" s="44"/>
      <c r="AA37" s="42"/>
      <c r="AB37" s="38"/>
      <c r="AC37" s="28" t="s">
        <v>43</v>
      </c>
      <c r="AD37" s="16">
        <v>5.9954997714010396</v>
      </c>
      <c r="AE37" s="42">
        <v>1.1623281273361601</v>
      </c>
      <c r="AF37" s="16">
        <v>20.005595312393801</v>
      </c>
      <c r="AG37" s="42">
        <v>1.9612753714981599</v>
      </c>
      <c r="AH37" s="16">
        <v>39.422230023393801</v>
      </c>
      <c r="AI37" s="42">
        <v>2.8217807792306302</v>
      </c>
      <c r="AJ37" s="16">
        <v>27.357109552577398</v>
      </c>
      <c r="AK37" s="42">
        <v>2.5226063743736602</v>
      </c>
      <c r="AL37" s="16">
        <v>7.2195653402339603</v>
      </c>
      <c r="AM37" s="43">
        <v>1.6281431803201301</v>
      </c>
      <c r="AN37" s="44"/>
      <c r="AO37" s="155"/>
      <c r="AP37" s="28" t="s">
        <v>43</v>
      </c>
      <c r="AQ37" s="16">
        <v>14.1935877012594</v>
      </c>
      <c r="AR37" s="42">
        <v>2.2317339114458301</v>
      </c>
      <c r="AS37" s="16">
        <v>30.500191090854202</v>
      </c>
      <c r="AT37" s="42">
        <v>2.8841652742799702</v>
      </c>
      <c r="AU37" s="16">
        <v>34.774173623724003</v>
      </c>
      <c r="AV37" s="42">
        <v>2.9599714504866501</v>
      </c>
      <c r="AW37" s="16">
        <v>17.893765709295302</v>
      </c>
      <c r="AX37" s="42">
        <v>2.2129705841213698</v>
      </c>
      <c r="AY37" s="16">
        <v>2.6382818748671002</v>
      </c>
      <c r="AZ37" s="43">
        <v>1.16081640162633</v>
      </c>
      <c r="BA37" s="44"/>
    </row>
    <row r="38" spans="1:53" x14ac:dyDescent="0.2">
      <c r="A38" s="20"/>
      <c r="B38"/>
      <c r="C38"/>
      <c r="D38"/>
      <c r="E38"/>
      <c r="F38"/>
      <c r="G38"/>
      <c r="H38"/>
      <c r="I38"/>
      <c r="J38"/>
      <c r="K38" s="13"/>
      <c r="L38" s="44"/>
      <c r="N38" s="38"/>
      <c r="O38"/>
      <c r="P38"/>
      <c r="Q38"/>
      <c r="R38"/>
      <c r="S38"/>
      <c r="T38"/>
      <c r="U38"/>
      <c r="V38"/>
      <c r="W38"/>
      <c r="X38"/>
      <c r="Y38" s="13"/>
      <c r="Z38" s="44"/>
      <c r="AA38"/>
      <c r="AB38" s="38"/>
      <c r="AC38"/>
      <c r="AD38"/>
      <c r="AE38"/>
      <c r="AF38"/>
      <c r="AG38"/>
      <c r="AH38"/>
      <c r="AI38"/>
      <c r="AJ38"/>
      <c r="AK38"/>
      <c r="AL38"/>
      <c r="AM38" s="13"/>
      <c r="AN38" s="44"/>
      <c r="AO38" s="155"/>
      <c r="AP38"/>
      <c r="AQ38" s="16"/>
      <c r="AR38" s="42"/>
      <c r="AS38" s="16"/>
      <c r="AT38" s="42"/>
      <c r="AU38" s="16"/>
      <c r="AV38" s="42"/>
      <c r="AW38" s="16"/>
      <c r="AX38" s="42"/>
      <c r="AY38" s="16"/>
      <c r="AZ38" s="43"/>
      <c r="BA38" s="44"/>
    </row>
    <row r="39" spans="1:53" x14ac:dyDescent="0.2">
      <c r="A39" s="14" t="s">
        <v>44</v>
      </c>
      <c r="B39" s="64">
        <f>AVERAGE(B12:B19,B20:B31,B34,B37)</f>
        <v>0.99640424715804565</v>
      </c>
      <c r="C39" s="143">
        <f>SQRT(SUMSQ(C12:C19,C20:C31,C34,C37)/(COUNT(C12:C19,C20:C31,C34,C37)*COUNT(C12:C19,C20:C31,C34,C37)))</f>
        <v>6.5163110221618165E-2</v>
      </c>
      <c r="D39" s="64">
        <f t="shared" ref="D39" si="0">AVERAGE(D12:D19,D20:D31,D34,D37)</f>
        <v>6.1337110666530377</v>
      </c>
      <c r="E39" s="143">
        <f t="shared" ref="E39" si="1">SQRT(SUMSQ(E12:E19,E20:E31,E34,E37)/(COUNT(E12:E19,E20:E31,E34,E37)*COUNT(E12:E19,E20:E31,E34,E37)))</f>
        <v>0.16638520284431246</v>
      </c>
      <c r="F39" s="64">
        <f t="shared" ref="F39" si="2">AVERAGE(F12:F19,F20:F31,F34,F37)</f>
        <v>25.453931105674698</v>
      </c>
      <c r="G39" s="143">
        <f t="shared" ref="G39" si="3">SQRT(SUMSQ(G12:G19,G20:G31,G34,G37)/(COUNT(G12:G19,G20:G31,G34,G37)*COUNT(G12:G19,G20:G31,G34,G37)))</f>
        <v>0.30403050829804934</v>
      </c>
      <c r="H39" s="64">
        <f t="shared" ref="H39" si="4">AVERAGE(H12:H19,H20:H31,H34,H37)</f>
        <v>44.362676483687501</v>
      </c>
      <c r="I39" s="143">
        <f t="shared" ref="I39" si="5">SQRT(SUMSQ(I12:I19,I20:I31,I34,I37)/(COUNT(I12:I19,I20:I31,I34,I37)*COUNT(I12:I19,I20:I31,I34,I37)))</f>
        <v>0.34459968413543729</v>
      </c>
      <c r="J39" s="64">
        <f t="shared" ref="J39" si="6">AVERAGE(J12:J19,J20:J31,J34,J37)</f>
        <v>23.044571091656501</v>
      </c>
      <c r="K39" s="55">
        <f t="shared" ref="K39" si="7">SQRT(SUMSQ(K12:K19,K20:K31,K34,K37)/(COUNT(K12:K19,K20:K31,K34,K37)*COUNT(K12:K19,K20:K31,K34,K37)))</f>
        <v>0.28737337024863757</v>
      </c>
      <c r="L39" s="44"/>
      <c r="N39" s="38"/>
      <c r="O39" s="47" t="s">
        <v>44</v>
      </c>
      <c r="P39" s="22">
        <f>AVERAGE(P12:P19,P20:P31,P34,P37)</f>
        <v>3.5103900721173078</v>
      </c>
      <c r="Q39" s="45">
        <f>SQRT(SUMSQ(Q12:Q19,Q20:Q31,Q34,Q37)/(COUNT(Q12:Q19,Q20:Q31,Q34,Q37)*COUNT(Q12:Q19,Q20:Q31,Q34,Q37)))</f>
        <v>0.13995483510487383</v>
      </c>
      <c r="R39" s="22">
        <f t="shared" ref="R39" si="8">AVERAGE(R12:R19,R20:R31,R34,R37)</f>
        <v>14.82955311164182</v>
      </c>
      <c r="S39" s="45">
        <f t="shared" ref="S39" si="9">SQRT(SUMSQ(S12:S19,S20:S31,S34,S37)/(COUNT(S12:S19,S20:S31,S34,S37)*COUNT(S12:S19,S20:S31,S34,S37)))</f>
        <v>0.28708002736058325</v>
      </c>
      <c r="T39" s="22">
        <f t="shared" ref="T39" si="10">AVERAGE(T12:T19,T20:T31,T34,T37)</f>
        <v>38.181674231492131</v>
      </c>
      <c r="U39" s="45">
        <f t="shared" ref="U39" si="11">SQRT(SUMSQ(U12:U19,U20:U31,U34,U37)/(COUNT(U12:U19,U20:U31,U34,U37)*COUNT(U12:U19,U20:U31,U34,U37)))</f>
        <v>0.40074932745497333</v>
      </c>
      <c r="V39" s="22">
        <f t="shared" ref="V39" si="12">AVERAGE(V12:V19,V20:V31,V34,V37)</f>
        <v>34.59899834505849</v>
      </c>
      <c r="W39" s="45">
        <f t="shared" ref="W39" si="13">SQRT(SUMSQ(W12:W19,W20:W31,W34,W37)/(COUNT(W12:W19,W20:W31,W34,W37)*COUNT(W12:W19,W20:W31,W34,W37)))</f>
        <v>0.3974680572607755</v>
      </c>
      <c r="X39" s="22">
        <f t="shared" ref="X39" si="14">AVERAGE(X12:X19,X20:X31,X34,X37)</f>
        <v>8.8668387104608062</v>
      </c>
      <c r="Y39" s="46">
        <f t="shared" ref="Y39" si="15">SQRT(SUMSQ(Y12:Y19,Y20:Y31,Y34,Y37)/(COUNT(Y12:Y19,Y20:Y31,Y34,Y37)*COUNT(Y12:Y19,Y20:Y31,Y34,Y37)))</f>
        <v>0.2336896095313542</v>
      </c>
      <c r="Z39" s="44"/>
      <c r="AA39" s="143"/>
      <c r="AB39" s="38"/>
      <c r="AC39" s="47" t="s">
        <v>44</v>
      </c>
      <c r="AD39" s="22">
        <f>AVERAGE(AD12:AD19,AD20:AD31,AD34,AD37)</f>
        <v>5.9814963654379234</v>
      </c>
      <c r="AE39" s="45">
        <f>SQRT(SUMSQ(AE12:AE19,AE20:AE31,AE34,AE37)/(COUNT(AE12:AE19,AE20:AE31,AE34,AE37)*COUNT(AE12:AE19,AE20:AE31,AE34,AE37)))</f>
        <v>0.22258535656749256</v>
      </c>
      <c r="AF39" s="22">
        <f t="shared" ref="AF39" si="16">AVERAGE(AF12:AF19,AF20:AF31,AF34,AF37)</f>
        <v>17.477114151844191</v>
      </c>
      <c r="AG39" s="45">
        <f t="shared" ref="AG39" si="17">SQRT(SUMSQ(AG12:AG19,AG20:AG31,AG34,AG37)/(COUNT(AG12:AG19,AG20:AG31,AG34,AG37)*COUNT(AG12:AG19,AG20:AG31,AG34,AG37)))</f>
        <v>0.35830890471577292</v>
      </c>
      <c r="AH39" s="22">
        <f t="shared" ref="AH39" si="18">AVERAGE(AH12:AH19,AH20:AH31,AH34,AH37)</f>
        <v>38.573499773996843</v>
      </c>
      <c r="AI39" s="45">
        <f t="shared" ref="AI39" si="19">SQRT(SUMSQ(AI12:AI19,AI20:AI31,AI34,AI37)/(COUNT(AI12:AI19,AI20:AI31,AI34,AI37)*COUNT(AI12:AI19,AI20:AI31,AI34,AI37)))</f>
        <v>0.47771500686786006</v>
      </c>
      <c r="AJ39" s="22">
        <f t="shared" ref="AJ39" si="20">AVERAGE(AJ12:AJ19,AJ20:AJ31,AJ34,AJ37)</f>
        <v>31.007824885123476</v>
      </c>
      <c r="AK39" s="45">
        <f t="shared" ref="AK39" si="21">SQRT(SUMSQ(AK12:AK19,AK20:AK31,AK34,AK37)/(COUNT(AK12:AK19,AK20:AK31,AK34,AK37)*COUNT(AK12:AK19,AK20:AK31,AK34,AK37)))</f>
        <v>0.44279555483126692</v>
      </c>
      <c r="AL39" s="22">
        <f t="shared" ref="AL39" si="22">AVERAGE(AL12:AL19,AL20:AL31,AL34,AL37)</f>
        <v>6.9286934297215188</v>
      </c>
      <c r="AM39" s="46">
        <f t="shared" ref="AM39" si="23">SQRT(SUMSQ(AM12:AM19,AM20:AM31,AM34,AM37)/(COUNT(AM12:AM19,AM20:AM31,AM34,AM37)*COUNT(AM12:AM19,AM20:AM31,AM34,AM37)))</f>
        <v>0.24804205138929455</v>
      </c>
      <c r="AN39" s="44"/>
      <c r="AO39" s="155"/>
      <c r="AP39" s="47" t="s">
        <v>44</v>
      </c>
      <c r="AQ39" s="22">
        <f>AVERAGE(AQ12:AQ19,AQ20:AQ31,AQ34,AQ37)</f>
        <v>11.881882787549195</v>
      </c>
      <c r="AR39" s="45">
        <f>SQRT(SUMSQ(AR12:AR19,AR20:AR31,AR34,AR37)/(COUNT(AR12:AR19,AR20:AR31,AR34,AR37)*COUNT(AR12:AR19,AR20:AR31,AR34,AR37)))</f>
        <v>0.45232375089553217</v>
      </c>
      <c r="AS39" s="22">
        <f t="shared" ref="AS39" si="24">AVERAGE(AS12:AS19,AS20:AS31,AS34,AS37)</f>
        <v>23.858176008630039</v>
      </c>
      <c r="AT39" s="45">
        <f t="shared" ref="AT39" si="25">SQRT(SUMSQ(AT12:AT19,AT20:AT31,AT34,AT37)/(COUNT(AT12:AT19,AT20:AT31,AT34,AT37)*COUNT(AT12:AT19,AT20:AT31,AT34,AT37)))</f>
        <v>0.63202066809074575</v>
      </c>
      <c r="AU39" s="22">
        <f t="shared" ref="AU39" si="26">AVERAGE(AU12:AU19,AU20:AU31,AU34,AU37)</f>
        <v>36.77274934966767</v>
      </c>
      <c r="AV39" s="45">
        <f t="shared" ref="AV39" si="27">SQRT(SUMSQ(AV12:AV19,AV20:AV31,AV34,AV37)/(COUNT(AV12:AV19,AV20:AV31,AV34,AV37)*COUNT(AV12:AV19,AV20:AV31,AV34,AV37)))</f>
        <v>0.71069934885437702</v>
      </c>
      <c r="AW39" s="22">
        <f t="shared" ref="AW39" si="28">AVERAGE(AW12:AW19,AW20:AW31,AW34,AW37)</f>
        <v>22.771601582794279</v>
      </c>
      <c r="AX39" s="45">
        <f t="shared" ref="AX39" si="29">SQRT(SUMSQ(AX12:AX19,AX20:AX31,AX34,AX37)/(COUNT(AX12:AX19,AX20:AX31,AX34,AX37)*COUNT(AX12:AX19,AX20:AX31,AX34,AX37)))</f>
        <v>0.58101385420047447</v>
      </c>
      <c r="AY39" s="22">
        <f t="shared" ref="AY39" si="30">AVERAGE(AY12:AY19,AY20:AY31,AY34,AY37)</f>
        <v>4.6626627037559967</v>
      </c>
      <c r="AZ39" s="46">
        <f t="shared" ref="AZ39" si="31">SQRT(SUMSQ(AZ12:AZ19,AZ20:AZ31,AZ34,AZ37)/(COUNT(AZ12:AZ19,AZ20:AZ31,AZ34,AZ37)*COUNT(AZ12:AZ19,AZ20:AZ31,AZ34,AZ37)))</f>
        <v>0.30656393741761639</v>
      </c>
      <c r="BA39" s="44"/>
    </row>
    <row r="40" spans="1:53" x14ac:dyDescent="0.2">
      <c r="A40" s="31"/>
      <c r="B40" s="122"/>
      <c r="C40" s="122"/>
      <c r="D40" s="122"/>
      <c r="E40" s="122"/>
      <c r="F40" s="122"/>
      <c r="G40" s="122"/>
      <c r="H40" s="122"/>
      <c r="I40" s="122"/>
      <c r="J40" s="122"/>
      <c r="K40" s="48"/>
      <c r="L40" s="44"/>
      <c r="N40" s="38"/>
      <c r="O40" s="31"/>
      <c r="P40" s="122"/>
      <c r="Q40" s="122"/>
      <c r="R40" s="122"/>
      <c r="S40" s="122"/>
      <c r="T40" s="122"/>
      <c r="U40" s="122"/>
      <c r="V40" s="122"/>
      <c r="W40" s="122"/>
      <c r="X40" s="122"/>
      <c r="Y40" s="48"/>
      <c r="Z40" s="44"/>
      <c r="AA40" s="7"/>
      <c r="AB40" s="38"/>
      <c r="AC40" s="31"/>
      <c r="AD40" s="122"/>
      <c r="AE40" s="122"/>
      <c r="AF40" s="122"/>
      <c r="AG40" s="122"/>
      <c r="AH40" s="122"/>
      <c r="AI40" s="122"/>
      <c r="AJ40" s="122"/>
      <c r="AK40" s="122"/>
      <c r="AL40" s="122"/>
      <c r="AM40" s="48"/>
      <c r="AN40" s="44"/>
      <c r="AO40" s="155"/>
      <c r="AP40" s="31"/>
      <c r="AQ40" s="122"/>
      <c r="AR40" s="122"/>
      <c r="AS40" s="122"/>
      <c r="AT40" s="122"/>
      <c r="AU40" s="122"/>
      <c r="AV40" s="122"/>
      <c r="AW40" s="122"/>
      <c r="AX40" s="122"/>
      <c r="AY40" s="122"/>
      <c r="AZ40" s="48"/>
      <c r="BA40" s="44"/>
    </row>
    <row r="41" spans="1:53" x14ac:dyDescent="0.2">
      <c r="A41" s="25" t="s">
        <v>45</v>
      </c>
      <c r="B41" s="7"/>
      <c r="C41" s="7"/>
      <c r="D41" s="7"/>
      <c r="E41" s="7"/>
      <c r="F41" s="7"/>
      <c r="G41" s="7"/>
      <c r="H41" s="7"/>
      <c r="I41" s="7"/>
      <c r="J41" s="7"/>
      <c r="K41" s="13"/>
      <c r="L41" s="44"/>
      <c r="N41" s="38"/>
      <c r="O41" s="25" t="s">
        <v>45</v>
      </c>
      <c r="P41" s="7"/>
      <c r="Q41" s="7"/>
      <c r="R41" s="7"/>
      <c r="S41" s="7"/>
      <c r="T41" s="7"/>
      <c r="U41" s="7"/>
      <c r="V41" s="7"/>
      <c r="W41" s="7"/>
      <c r="X41" s="7"/>
      <c r="Y41" s="13"/>
      <c r="Z41" s="44"/>
      <c r="AA41" s="7"/>
      <c r="AB41" s="38"/>
      <c r="AC41" s="25" t="s">
        <v>45</v>
      </c>
      <c r="AD41" s="7"/>
      <c r="AE41" s="7"/>
      <c r="AF41" s="7"/>
      <c r="AG41" s="7"/>
      <c r="AH41" s="7"/>
      <c r="AI41" s="7"/>
      <c r="AJ41" s="7"/>
      <c r="AK41" s="7"/>
      <c r="AL41" s="7"/>
      <c r="AM41" s="13"/>
      <c r="AN41" s="44"/>
      <c r="AO41" s="155"/>
      <c r="AP41" s="25" t="s">
        <v>45</v>
      </c>
      <c r="AQ41" s="7"/>
      <c r="AR41" s="7"/>
      <c r="AS41" s="7"/>
      <c r="AT41" s="7"/>
      <c r="AU41" s="7"/>
      <c r="AV41" s="7"/>
      <c r="AW41" s="7"/>
      <c r="AX41" s="7"/>
      <c r="AY41" s="7"/>
      <c r="AZ41" s="13"/>
      <c r="BA41" s="44"/>
    </row>
    <row r="42" spans="1:53" ht="12.75" customHeight="1" x14ac:dyDescent="0.2">
      <c r="A42" s="15" t="s">
        <v>68</v>
      </c>
      <c r="B42" s="27">
        <v>0.87899286774883301</v>
      </c>
      <c r="C42" s="174">
        <v>0.33294155765713201</v>
      </c>
      <c r="D42" s="27">
        <v>6.7115287892136504</v>
      </c>
      <c r="E42" s="174">
        <v>0.85198076111538501</v>
      </c>
      <c r="F42" s="27">
        <v>33.113707940456202</v>
      </c>
      <c r="G42" s="174">
        <v>1.9431867499100199</v>
      </c>
      <c r="H42" s="27">
        <v>43.7027947567654</v>
      </c>
      <c r="I42" s="174">
        <v>1.9958058412491999</v>
      </c>
      <c r="J42" s="27">
        <v>15.592975645815899</v>
      </c>
      <c r="K42" s="43">
        <v>1.3507050748467899</v>
      </c>
      <c r="L42" s="44"/>
      <c r="N42" s="38"/>
      <c r="O42" s="15" t="s">
        <v>68</v>
      </c>
      <c r="P42" s="27">
        <v>2.27115893601332</v>
      </c>
      <c r="Q42" s="174">
        <v>0.61220399776447998</v>
      </c>
      <c r="R42" s="27">
        <v>15.4896418949153</v>
      </c>
      <c r="S42" s="174">
        <v>1.5335222121052901</v>
      </c>
      <c r="T42" s="27">
        <v>42.368539660897603</v>
      </c>
      <c r="U42" s="174">
        <v>1.98180535983058</v>
      </c>
      <c r="V42" s="27">
        <v>33.817766606999498</v>
      </c>
      <c r="W42" s="174">
        <v>1.7997331417598601</v>
      </c>
      <c r="X42" s="27">
        <v>6.05289290117436</v>
      </c>
      <c r="Y42" s="43">
        <v>1.0056545882315899</v>
      </c>
      <c r="Z42" s="44"/>
      <c r="AA42" s="42"/>
      <c r="AB42" s="38"/>
      <c r="AC42" s="15" t="s">
        <v>68</v>
      </c>
      <c r="AD42" s="27">
        <v>8.2889586420276693</v>
      </c>
      <c r="AE42" s="174">
        <v>1.7425697555308299</v>
      </c>
      <c r="AF42" s="27">
        <v>19.970484304386002</v>
      </c>
      <c r="AG42" s="174">
        <v>2.6426812050099802</v>
      </c>
      <c r="AH42" s="27">
        <v>41.085465441288697</v>
      </c>
      <c r="AI42" s="174">
        <v>2.9514840049571802</v>
      </c>
      <c r="AJ42" s="27">
        <v>24.922234306901299</v>
      </c>
      <c r="AK42" s="174">
        <v>2.5359510686423499</v>
      </c>
      <c r="AL42" s="27">
        <v>5.7328573053962897</v>
      </c>
      <c r="AM42" s="43">
        <v>1.5569775986921299</v>
      </c>
      <c r="AN42" s="44"/>
      <c r="AO42" s="155"/>
      <c r="AP42" s="15" t="s">
        <v>68</v>
      </c>
      <c r="AQ42" s="27">
        <v>14.204245940453101</v>
      </c>
      <c r="AR42" s="174">
        <v>3.1981093413899302</v>
      </c>
      <c r="AS42" s="27">
        <v>22.187744212242201</v>
      </c>
      <c r="AT42" s="174">
        <v>4.3326182613778297</v>
      </c>
      <c r="AU42" s="27">
        <v>36.662120250815697</v>
      </c>
      <c r="AV42" s="174">
        <v>4.7467522038798498</v>
      </c>
      <c r="AW42" s="27">
        <v>24.669385647268701</v>
      </c>
      <c r="AX42" s="174">
        <v>4.3091236836559199</v>
      </c>
      <c r="AY42" s="27">
        <v>2.2765039492204302</v>
      </c>
      <c r="AZ42" s="43">
        <v>1.3984706795872099</v>
      </c>
      <c r="BA42" s="44"/>
    </row>
    <row r="43" spans="1:53" ht="12.75" customHeight="1" x14ac:dyDescent="0.2">
      <c r="A43" s="26" t="s">
        <v>316</v>
      </c>
      <c r="B43" s="117">
        <v>0.57027483303892701</v>
      </c>
      <c r="C43" s="148">
        <v>0.36331795672390399</v>
      </c>
      <c r="D43" s="117">
        <v>8.5707887329276904</v>
      </c>
      <c r="E43" s="148">
        <v>1.3545037184899</v>
      </c>
      <c r="F43" s="117">
        <v>37.742907300045196</v>
      </c>
      <c r="G43" s="148">
        <v>2.5486966664779098</v>
      </c>
      <c r="H43" s="117">
        <v>42.631399480453098</v>
      </c>
      <c r="I43" s="148">
        <v>2.34894152434306</v>
      </c>
      <c r="J43" s="117">
        <v>10.484629653535</v>
      </c>
      <c r="K43" s="50">
        <v>2.26386391780242</v>
      </c>
      <c r="L43" s="44"/>
      <c r="N43" s="6"/>
      <c r="O43" s="26" t="s">
        <v>316</v>
      </c>
      <c r="P43" s="117">
        <v>0.72577419576756297</v>
      </c>
      <c r="Q43" s="148">
        <v>0.411044546796975</v>
      </c>
      <c r="R43" s="117">
        <v>10.8379636259851</v>
      </c>
      <c r="S43" s="148">
        <v>1.9230782453770501</v>
      </c>
      <c r="T43" s="117">
        <v>40.891643835138098</v>
      </c>
      <c r="U43" s="148">
        <v>3.70527565532598</v>
      </c>
      <c r="V43" s="117">
        <v>39.832918931658099</v>
      </c>
      <c r="W43" s="148">
        <v>3.2193903864800499</v>
      </c>
      <c r="X43" s="117">
        <v>7.7116994114511099</v>
      </c>
      <c r="Y43" s="50">
        <v>1.7846193551263601</v>
      </c>
      <c r="Z43" s="44"/>
      <c r="AA43" s="42"/>
      <c r="AB43" s="6"/>
      <c r="AC43" s="26" t="s">
        <v>316</v>
      </c>
      <c r="AD43" s="117">
        <v>3.1229560617744898</v>
      </c>
      <c r="AE43" s="148">
        <v>1.2670046618552</v>
      </c>
      <c r="AF43" s="117">
        <v>14.5494587828407</v>
      </c>
      <c r="AG43" s="148">
        <v>2.6367649905862298</v>
      </c>
      <c r="AH43" s="117">
        <v>39.905092776327997</v>
      </c>
      <c r="AI43" s="148">
        <v>3.2563343808632199</v>
      </c>
      <c r="AJ43" s="117">
        <v>35.550431334085303</v>
      </c>
      <c r="AK43" s="148">
        <v>3.3868701631551299</v>
      </c>
      <c r="AL43" s="117">
        <v>6.8720610449714901</v>
      </c>
      <c r="AM43" s="50">
        <v>1.7328384700147901</v>
      </c>
      <c r="AN43" s="44"/>
      <c r="AO43" s="210"/>
      <c r="AP43" s="26" t="s">
        <v>316</v>
      </c>
      <c r="AQ43" s="117">
        <v>0</v>
      </c>
      <c r="AR43" s="148">
        <v>0</v>
      </c>
      <c r="AS43" s="117">
        <v>9.2060506229289008</v>
      </c>
      <c r="AT43" s="148">
        <v>3.8958934821059099</v>
      </c>
      <c r="AU43" s="117">
        <v>45.937844027323301</v>
      </c>
      <c r="AV43" s="148">
        <v>7.6851555904462403</v>
      </c>
      <c r="AW43" s="117">
        <v>39.587659437787998</v>
      </c>
      <c r="AX43" s="148">
        <v>7.0007181498089803</v>
      </c>
      <c r="AY43" s="117">
        <v>3.2938378932716899</v>
      </c>
      <c r="AZ43" s="50">
        <v>1.7911486100921801</v>
      </c>
      <c r="BA43" s="44"/>
    </row>
    <row r="44" spans="1:53" ht="126.75" customHeight="1" x14ac:dyDescent="0.2">
      <c r="A44" s="252" t="s">
        <v>47</v>
      </c>
      <c r="B44" s="252"/>
      <c r="C44" s="252"/>
      <c r="D44" s="252"/>
      <c r="E44" s="252"/>
      <c r="F44" s="252"/>
      <c r="G44" s="252"/>
      <c r="H44" s="252"/>
      <c r="I44" s="252"/>
      <c r="J44" s="252"/>
      <c r="K44" s="252"/>
      <c r="O44" s="268" t="s">
        <v>47</v>
      </c>
      <c r="P44" s="268"/>
      <c r="Q44" s="268"/>
      <c r="R44" s="268"/>
      <c r="S44" s="268"/>
      <c r="T44" s="268"/>
      <c r="U44" s="268"/>
      <c r="V44" s="268"/>
      <c r="W44" s="268"/>
      <c r="X44" s="268"/>
      <c r="Y44" s="268"/>
      <c r="Z44" s="149"/>
      <c r="AA44" s="149"/>
      <c r="AC44" s="268" t="s">
        <v>47</v>
      </c>
      <c r="AD44" s="268"/>
      <c r="AE44" s="268"/>
      <c r="AF44" s="268"/>
      <c r="AG44" s="268"/>
      <c r="AH44" s="268"/>
      <c r="AI44" s="268"/>
      <c r="AJ44" s="268"/>
      <c r="AK44" s="268"/>
      <c r="AL44" s="268"/>
      <c r="AM44" s="268"/>
      <c r="AN44" s="149"/>
      <c r="AO44" s="149"/>
      <c r="AP44" s="268" t="s">
        <v>47</v>
      </c>
      <c r="AQ44" s="268"/>
      <c r="AR44" s="268"/>
      <c r="AS44" s="268"/>
      <c r="AT44" s="268"/>
      <c r="AU44" s="268"/>
      <c r="AV44" s="268"/>
      <c r="AW44" s="268"/>
      <c r="AX44" s="268"/>
      <c r="AY44" s="268"/>
      <c r="AZ44" s="268"/>
    </row>
    <row r="45" spans="1:53" ht="90" customHeight="1" x14ac:dyDescent="0.2">
      <c r="A45" s="252" t="s">
        <v>317</v>
      </c>
      <c r="B45" s="252"/>
      <c r="C45" s="252"/>
      <c r="D45" s="252"/>
      <c r="E45" s="252"/>
      <c r="F45" s="252"/>
      <c r="G45" s="252"/>
      <c r="H45" s="252"/>
      <c r="I45" s="252"/>
      <c r="J45" s="252"/>
      <c r="K45" s="252"/>
      <c r="L45" s="149"/>
      <c r="O45" s="252" t="s">
        <v>317</v>
      </c>
      <c r="P45" s="252"/>
      <c r="Q45" s="252"/>
      <c r="R45" s="252"/>
      <c r="S45" s="252"/>
      <c r="T45" s="252"/>
      <c r="U45" s="252"/>
      <c r="V45" s="252"/>
      <c r="W45" s="252"/>
      <c r="X45" s="252"/>
      <c r="Y45" s="252"/>
      <c r="Z45" s="149"/>
      <c r="AA45" s="149"/>
      <c r="AC45" s="252" t="s">
        <v>317</v>
      </c>
      <c r="AD45" s="252"/>
      <c r="AE45" s="252"/>
      <c r="AF45" s="252"/>
      <c r="AG45" s="252"/>
      <c r="AH45" s="252"/>
      <c r="AI45" s="252"/>
      <c r="AJ45" s="252"/>
      <c r="AK45" s="252"/>
      <c r="AL45" s="252"/>
      <c r="AM45" s="252"/>
      <c r="AN45" s="149"/>
      <c r="AO45" s="149"/>
      <c r="AP45" s="252" t="s">
        <v>317</v>
      </c>
      <c r="AQ45" s="252"/>
      <c r="AR45" s="252"/>
      <c r="AS45" s="252"/>
      <c r="AT45" s="252"/>
      <c r="AU45" s="252"/>
      <c r="AV45" s="252"/>
      <c r="AW45" s="252"/>
      <c r="AX45" s="252"/>
      <c r="AY45" s="252"/>
      <c r="AZ45" s="252"/>
    </row>
    <row r="46" spans="1:53" x14ac:dyDescent="0.2">
      <c r="A46" s="28" t="s">
        <v>51</v>
      </c>
      <c r="B46" s="32"/>
      <c r="C46" s="32"/>
      <c r="D46" s="32"/>
      <c r="E46" s="32"/>
      <c r="F46" s="32"/>
      <c r="G46" s="32"/>
      <c r="H46" s="32"/>
      <c r="I46" s="32"/>
      <c r="J46" s="32"/>
      <c r="K46" s="32"/>
      <c r="O46" s="28" t="s">
        <v>69</v>
      </c>
      <c r="P46" s="32"/>
      <c r="Q46" s="32"/>
      <c r="R46" s="32"/>
      <c r="S46" s="32"/>
      <c r="T46" s="32"/>
      <c r="U46" s="32"/>
      <c r="V46" s="32"/>
      <c r="W46" s="32"/>
      <c r="X46" s="32"/>
      <c r="Y46" s="32"/>
      <c r="Z46" s="32"/>
      <c r="AA46" s="32"/>
      <c r="AC46" s="28" t="s">
        <v>69</v>
      </c>
      <c r="AD46" s="32"/>
      <c r="AE46" s="32"/>
      <c r="AF46" s="32"/>
      <c r="AG46" s="32"/>
      <c r="AH46" s="32"/>
      <c r="AI46" s="32"/>
      <c r="AJ46" s="32"/>
      <c r="AK46" s="32"/>
      <c r="AL46" s="32"/>
      <c r="AM46" s="32"/>
      <c r="AN46" s="32"/>
      <c r="AO46" s="32"/>
      <c r="AP46" s="28" t="s">
        <v>69</v>
      </c>
      <c r="AQ46" s="32"/>
      <c r="AR46" s="32"/>
      <c r="AS46" s="32"/>
      <c r="AT46" s="32"/>
      <c r="AU46" s="32"/>
      <c r="AV46" s="32"/>
      <c r="AW46" s="32"/>
      <c r="AX46" s="32"/>
      <c r="AY46" s="32"/>
      <c r="AZ46" s="32"/>
    </row>
    <row r="47" spans="1:53" ht="58.5" customHeight="1" x14ac:dyDescent="0.2">
      <c r="A47" s="253" t="s">
        <v>274</v>
      </c>
      <c r="B47" s="253"/>
      <c r="C47" s="253"/>
      <c r="D47" s="253"/>
      <c r="E47" s="253"/>
      <c r="F47" s="253"/>
      <c r="G47" s="253"/>
      <c r="H47" s="253"/>
      <c r="I47" s="253"/>
      <c r="J47" s="253"/>
      <c r="K47" s="253"/>
      <c r="L47" s="253"/>
      <c r="O47" s="253" t="s">
        <v>274</v>
      </c>
      <c r="P47" s="253"/>
      <c r="Q47" s="253"/>
      <c r="R47" s="253"/>
      <c r="S47" s="253"/>
      <c r="T47" s="253"/>
      <c r="U47" s="253"/>
      <c r="V47" s="253"/>
      <c r="W47" s="253"/>
      <c r="X47" s="253"/>
      <c r="Y47" s="253"/>
      <c r="Z47" s="253"/>
      <c r="AA47" s="51"/>
      <c r="AC47" s="253" t="s">
        <v>274</v>
      </c>
      <c r="AD47" s="253"/>
      <c r="AE47" s="253"/>
      <c r="AF47" s="253"/>
      <c r="AG47" s="253"/>
      <c r="AH47" s="253"/>
      <c r="AI47" s="253"/>
      <c r="AJ47" s="253"/>
      <c r="AK47" s="253"/>
      <c r="AL47" s="253"/>
      <c r="AM47" s="253"/>
      <c r="AN47" s="253"/>
      <c r="AO47" s="51"/>
      <c r="AP47" s="253" t="s">
        <v>274</v>
      </c>
      <c r="AQ47" s="253"/>
      <c r="AR47" s="253"/>
      <c r="AS47" s="253"/>
      <c r="AT47" s="253"/>
      <c r="AU47" s="253"/>
      <c r="AV47" s="253"/>
      <c r="AW47" s="253"/>
      <c r="AX47" s="253"/>
      <c r="AY47" s="253"/>
      <c r="AZ47" s="253"/>
      <c r="BA47" s="253"/>
    </row>
    <row r="49" spans="1:42" x14ac:dyDescent="0.2">
      <c r="A49" s="28" t="s">
        <v>48</v>
      </c>
      <c r="B49" s="29"/>
      <c r="O49" s="28" t="s">
        <v>48</v>
      </c>
      <c r="AC49" s="28" t="s">
        <v>48</v>
      </c>
      <c r="AP49" s="28" t="s">
        <v>48</v>
      </c>
    </row>
  </sheetData>
  <mergeCells count="40">
    <mergeCell ref="A45:K45"/>
    <mergeCell ref="O45:Y45"/>
    <mergeCell ref="AC45:AM45"/>
    <mergeCell ref="AP45:AZ45"/>
    <mergeCell ref="A47:L47"/>
    <mergeCell ref="O47:Z47"/>
    <mergeCell ref="AC47:AN47"/>
    <mergeCell ref="AP47:BA47"/>
    <mergeCell ref="AW8:AX8"/>
    <mergeCell ref="AY8:AZ8"/>
    <mergeCell ref="A44:K44"/>
    <mergeCell ref="O44:Y44"/>
    <mergeCell ref="AC44:AM44"/>
    <mergeCell ref="AP44:AZ44"/>
    <mergeCell ref="AH8:AI8"/>
    <mergeCell ref="AJ8:AK8"/>
    <mergeCell ref="AL8:AM8"/>
    <mergeCell ref="AQ8:AR8"/>
    <mergeCell ref="AS8:AT8"/>
    <mergeCell ref="AU8:AV8"/>
    <mergeCell ref="AF8:AG8"/>
    <mergeCell ref="B8:C8"/>
    <mergeCell ref="D8:E8"/>
    <mergeCell ref="F8:G8"/>
    <mergeCell ref="V8:W8"/>
    <mergeCell ref="X8:Y8"/>
    <mergeCell ref="AD8:AE8"/>
    <mergeCell ref="A2:K4"/>
    <mergeCell ref="O2:Y4"/>
    <mergeCell ref="AC2:AM4"/>
    <mergeCell ref="H8:I8"/>
    <mergeCell ref="J8:K8"/>
    <mergeCell ref="P8:Q8"/>
    <mergeCell ref="R8:S8"/>
    <mergeCell ref="T8:U8"/>
    <mergeCell ref="AP2:AZ4"/>
    <mergeCell ref="B7:K7"/>
    <mergeCell ref="P7:Y7"/>
    <mergeCell ref="AD7:AM7"/>
    <mergeCell ref="AQ7:AZ7"/>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B050"/>
  </sheetPr>
  <dimension ref="A1:BA49"/>
  <sheetViews>
    <sheetView topLeftCell="A43" zoomScaleNormal="100" workbookViewId="0">
      <selection activeCell="A49" sqref="A49"/>
    </sheetView>
  </sheetViews>
  <sheetFormatPr defaultRowHeight="12.75" x14ac:dyDescent="0.2"/>
  <cols>
    <col min="1" max="1" width="16.7109375" style="1" customWidth="1"/>
    <col min="2" max="2" width="7.28515625" style="1" customWidth="1"/>
    <col min="3" max="3" width="5.85546875" style="1" customWidth="1"/>
    <col min="4" max="4" width="7.7109375" style="1" customWidth="1"/>
    <col min="5" max="5" width="6.7109375" style="1" customWidth="1"/>
    <col min="6" max="6" width="7.5703125" style="1" customWidth="1"/>
    <col min="7" max="11" width="4.5703125" style="1" customWidth="1"/>
    <col min="12" max="12" width="9.140625" style="1"/>
    <col min="13" max="13" width="16.7109375" style="1" customWidth="1"/>
    <col min="14" max="14" width="5.140625" style="1" customWidth="1"/>
    <col min="15" max="15" width="8.7109375" style="1" customWidth="1"/>
    <col min="16" max="16" width="5.85546875" style="1" customWidth="1"/>
    <col min="17" max="17" width="6.140625" style="1" customWidth="1"/>
    <col min="18" max="18" width="6" style="1" customWidth="1"/>
    <col min="19" max="19" width="6.28515625" style="1" customWidth="1"/>
    <col min="20" max="20" width="9" style="1" customWidth="1"/>
    <col min="21" max="23" width="5.140625" style="1" customWidth="1"/>
    <col min="24" max="24" width="5" style="1" customWidth="1"/>
    <col min="25" max="25" width="4" style="1" customWidth="1"/>
    <col min="26" max="26" width="16.7109375" style="1" customWidth="1"/>
    <col min="27" max="36" width="5.7109375" style="1" customWidth="1"/>
    <col min="37" max="37" width="5.42578125" style="1" bestFit="1" customWidth="1"/>
    <col min="38" max="38" width="7.85546875" style="1" customWidth="1"/>
    <col min="39" max="39" width="16.7109375" style="1" customWidth="1"/>
    <col min="40" max="49" width="4.85546875" style="1" customWidth="1"/>
    <col min="50" max="16384" width="9.140625" style="1"/>
  </cols>
  <sheetData>
    <row r="1" spans="1:50" x14ac:dyDescent="0.2">
      <c r="A1" s="2" t="s">
        <v>275</v>
      </c>
      <c r="B1" s="2"/>
      <c r="C1" s="2"/>
      <c r="D1" s="2"/>
      <c r="E1" s="2"/>
      <c r="F1" s="2"/>
      <c r="G1" s="2"/>
      <c r="H1" s="2"/>
      <c r="I1" s="2"/>
      <c r="J1" s="2"/>
      <c r="K1" s="2"/>
      <c r="M1" s="2" t="str">
        <f>A1</f>
        <v>Table A3.20 (P)</v>
      </c>
      <c r="N1" s="2"/>
      <c r="O1" s="2"/>
      <c r="P1" s="2"/>
      <c r="Q1" s="2"/>
      <c r="R1" s="2"/>
      <c r="S1" s="2"/>
      <c r="T1" s="2"/>
      <c r="U1" s="2"/>
      <c r="V1" s="2"/>
      <c r="W1" s="2"/>
      <c r="X1" s="2"/>
      <c r="Y1" s="2"/>
      <c r="Z1" s="2" t="str">
        <f>A1</f>
        <v>Table A3.20 (P)</v>
      </c>
      <c r="AA1" s="2"/>
      <c r="AB1" s="2"/>
      <c r="AC1" s="2"/>
      <c r="AD1" s="2"/>
      <c r="AE1" s="2"/>
      <c r="AF1" s="2"/>
      <c r="AG1" s="2"/>
      <c r="AH1" s="2"/>
      <c r="AI1" s="2"/>
      <c r="AJ1" s="2"/>
      <c r="AK1" s="2"/>
      <c r="AL1" s="2"/>
      <c r="AM1" s="2" t="str">
        <f>A1</f>
        <v>Table A3.20 (P)</v>
      </c>
      <c r="AN1" s="2"/>
      <c r="AO1" s="2"/>
      <c r="AP1" s="2"/>
      <c r="AQ1" s="2"/>
      <c r="AR1" s="2"/>
      <c r="AS1" s="2"/>
      <c r="AT1" s="2"/>
      <c r="AU1" s="2"/>
      <c r="AV1" s="2"/>
      <c r="AW1" s="2"/>
    </row>
    <row r="2" spans="1:50" ht="12.75" customHeight="1" x14ac:dyDescent="0.2">
      <c r="A2" s="249" t="s">
        <v>276</v>
      </c>
      <c r="B2" s="249"/>
      <c r="C2" s="249"/>
      <c r="D2" s="249"/>
      <c r="E2" s="249"/>
      <c r="F2" s="249"/>
      <c r="G2" s="249"/>
      <c r="H2" s="249"/>
      <c r="I2" s="249"/>
      <c r="J2" s="249"/>
      <c r="K2" s="249"/>
      <c r="M2" s="249" t="str">
        <f>A2</f>
        <v>Percentage of adults who worked during previous five years at each proficiency level in problem solving in technology-rich environments, by type of occupation</v>
      </c>
      <c r="N2" s="249"/>
      <c r="O2" s="249"/>
      <c r="P2" s="249"/>
      <c r="Q2" s="249"/>
      <c r="R2" s="249"/>
      <c r="S2" s="249"/>
      <c r="T2" s="249"/>
      <c r="U2" s="249"/>
      <c r="V2" s="249"/>
      <c r="W2" s="249"/>
      <c r="X2" s="30"/>
      <c r="Y2" s="30"/>
      <c r="Z2" s="249" t="str">
        <f>A2</f>
        <v>Percentage of adults who worked during previous five years at each proficiency level in problem solving in technology-rich environments, by type of occupation</v>
      </c>
      <c r="AA2" s="249"/>
      <c r="AB2" s="249"/>
      <c r="AC2" s="249"/>
      <c r="AD2" s="249"/>
      <c r="AE2" s="249"/>
      <c r="AF2" s="249"/>
      <c r="AG2" s="249"/>
      <c r="AH2" s="249"/>
      <c r="AI2" s="249"/>
      <c r="AJ2" s="249"/>
      <c r="AK2" s="30"/>
      <c r="AL2" s="30"/>
      <c r="AM2" s="249" t="str">
        <f>A2</f>
        <v>Percentage of adults who worked during previous five years at each proficiency level in problem solving in technology-rich environments, by type of occupation</v>
      </c>
      <c r="AN2" s="249"/>
      <c r="AO2" s="249"/>
      <c r="AP2" s="249"/>
      <c r="AQ2" s="249"/>
      <c r="AR2" s="249"/>
      <c r="AS2" s="249"/>
      <c r="AT2" s="249"/>
      <c r="AU2" s="249"/>
      <c r="AV2" s="249"/>
      <c r="AW2" s="249"/>
    </row>
    <row r="3" spans="1:50" x14ac:dyDescent="0.2">
      <c r="A3" s="249"/>
      <c r="B3" s="249"/>
      <c r="C3" s="249"/>
      <c r="D3" s="249"/>
      <c r="E3" s="249"/>
      <c r="F3" s="249"/>
      <c r="G3" s="249"/>
      <c r="H3" s="249"/>
      <c r="I3" s="249"/>
      <c r="J3" s="249"/>
      <c r="K3" s="249"/>
      <c r="M3" s="249"/>
      <c r="N3" s="249"/>
      <c r="O3" s="249"/>
      <c r="P3" s="249"/>
      <c r="Q3" s="249"/>
      <c r="R3" s="249"/>
      <c r="S3" s="249"/>
      <c r="T3" s="249"/>
      <c r="U3" s="249"/>
      <c r="V3" s="249"/>
      <c r="W3" s="249"/>
      <c r="X3" s="30"/>
      <c r="Y3" s="30"/>
      <c r="Z3" s="249"/>
      <c r="AA3" s="249"/>
      <c r="AB3" s="249"/>
      <c r="AC3" s="249"/>
      <c r="AD3" s="249"/>
      <c r="AE3" s="249"/>
      <c r="AF3" s="249"/>
      <c r="AG3" s="249"/>
      <c r="AH3" s="249"/>
      <c r="AI3" s="249"/>
      <c r="AJ3" s="249"/>
      <c r="AK3" s="30"/>
      <c r="AL3" s="30"/>
      <c r="AM3" s="249"/>
      <c r="AN3" s="249"/>
      <c r="AO3" s="249"/>
      <c r="AP3" s="249"/>
      <c r="AQ3" s="249"/>
      <c r="AR3" s="249"/>
      <c r="AS3" s="249"/>
      <c r="AT3" s="249"/>
      <c r="AU3" s="249"/>
      <c r="AV3" s="249"/>
      <c r="AW3" s="249"/>
    </row>
    <row r="4" spans="1:50" x14ac:dyDescent="0.2">
      <c r="A4" s="249"/>
      <c r="B4" s="249"/>
      <c r="C4" s="249"/>
      <c r="D4" s="249"/>
      <c r="E4" s="249"/>
      <c r="F4" s="249"/>
      <c r="G4" s="249"/>
      <c r="H4" s="249"/>
      <c r="I4" s="249"/>
      <c r="J4" s="249"/>
      <c r="K4" s="249"/>
      <c r="M4" s="249"/>
      <c r="N4" s="249"/>
      <c r="O4" s="249"/>
      <c r="P4" s="249"/>
      <c r="Q4" s="249"/>
      <c r="R4" s="249"/>
      <c r="S4" s="249"/>
      <c r="T4" s="249"/>
      <c r="U4" s="249"/>
      <c r="V4" s="249"/>
      <c r="W4" s="249"/>
      <c r="X4" s="30"/>
      <c r="Y4" s="30"/>
      <c r="Z4" s="249"/>
      <c r="AA4" s="249"/>
      <c r="AB4" s="249"/>
      <c r="AC4" s="249"/>
      <c r="AD4" s="249"/>
      <c r="AE4" s="249"/>
      <c r="AF4" s="249"/>
      <c r="AG4" s="249"/>
      <c r="AH4" s="249"/>
      <c r="AI4" s="249"/>
      <c r="AJ4" s="249"/>
      <c r="AK4" s="30"/>
      <c r="AL4" s="30"/>
      <c r="AM4" s="249"/>
      <c r="AN4" s="249"/>
      <c r="AO4" s="249"/>
      <c r="AP4" s="249"/>
      <c r="AQ4" s="249"/>
      <c r="AR4" s="249"/>
      <c r="AS4" s="249"/>
      <c r="AT4" s="249"/>
      <c r="AU4" s="249"/>
      <c r="AV4" s="249"/>
      <c r="AW4" s="249"/>
    </row>
    <row r="5" spans="1:50" x14ac:dyDescent="0.2">
      <c r="A5" s="30" t="s">
        <v>148</v>
      </c>
      <c r="B5" s="30"/>
      <c r="C5" s="30"/>
      <c r="D5" s="30"/>
      <c r="E5" s="30"/>
      <c r="F5" s="30"/>
      <c r="G5" s="30"/>
      <c r="H5" s="30"/>
      <c r="I5" s="30"/>
      <c r="J5" s="30"/>
      <c r="K5" s="30"/>
      <c r="M5" s="30" t="s">
        <v>149</v>
      </c>
      <c r="N5" s="30"/>
      <c r="O5" s="30"/>
      <c r="P5" s="30"/>
      <c r="Q5" s="30"/>
      <c r="R5" s="30"/>
      <c r="S5" s="30"/>
      <c r="T5" s="30"/>
      <c r="U5" s="30"/>
      <c r="V5" s="30"/>
      <c r="W5" s="30"/>
      <c r="X5" s="30"/>
      <c r="Y5" s="30"/>
      <c r="Z5" s="30" t="s">
        <v>150</v>
      </c>
      <c r="AA5" s="30"/>
      <c r="AB5" s="30"/>
      <c r="AC5" s="30"/>
      <c r="AD5" s="30"/>
      <c r="AE5" s="30"/>
      <c r="AF5" s="30"/>
      <c r="AG5" s="30"/>
      <c r="AH5" s="30"/>
      <c r="AI5" s="30"/>
      <c r="AJ5" s="30"/>
      <c r="AK5" s="30"/>
      <c r="AL5" s="30"/>
      <c r="AM5" s="30" t="s">
        <v>151</v>
      </c>
      <c r="AN5" s="30"/>
      <c r="AO5" s="30"/>
      <c r="AP5" s="30"/>
      <c r="AQ5" s="30"/>
      <c r="AR5" s="30"/>
      <c r="AS5" s="30"/>
      <c r="AT5" s="30"/>
      <c r="AU5" s="30"/>
      <c r="AV5" s="30"/>
      <c r="AW5" s="30"/>
    </row>
    <row r="6" spans="1:50" customFormat="1" x14ac:dyDescent="0.2"/>
    <row r="7" spans="1:50" ht="15" x14ac:dyDescent="0.25">
      <c r="A7" s="5"/>
      <c r="B7" s="265" t="s">
        <v>263</v>
      </c>
      <c r="C7" s="266"/>
      <c r="D7" s="266"/>
      <c r="E7" s="266"/>
      <c r="F7" s="266"/>
      <c r="G7" s="266"/>
      <c r="H7" s="266"/>
      <c r="I7" s="266"/>
      <c r="J7" s="266"/>
      <c r="K7" s="267"/>
      <c r="M7" s="5"/>
      <c r="N7" s="265" t="s">
        <v>264</v>
      </c>
      <c r="O7" s="266"/>
      <c r="P7" s="266"/>
      <c r="Q7" s="266"/>
      <c r="R7" s="266"/>
      <c r="S7" s="266"/>
      <c r="T7" s="266"/>
      <c r="U7" s="266"/>
      <c r="V7" s="266"/>
      <c r="W7" s="267"/>
      <c r="X7" s="194"/>
      <c r="Y7" s="194"/>
      <c r="Z7" s="5"/>
      <c r="AA7" s="265" t="s">
        <v>265</v>
      </c>
      <c r="AB7" s="266"/>
      <c r="AC7" s="266"/>
      <c r="AD7" s="266"/>
      <c r="AE7" s="266"/>
      <c r="AF7" s="266"/>
      <c r="AG7" s="266"/>
      <c r="AH7" s="266"/>
      <c r="AI7" s="266"/>
      <c r="AJ7" s="267"/>
      <c r="AK7" s="194"/>
      <c r="AL7" s="194"/>
      <c r="AM7" s="5"/>
      <c r="AN7" s="265" t="s">
        <v>266</v>
      </c>
      <c r="AO7" s="266"/>
      <c r="AP7" s="266"/>
      <c r="AQ7" s="266"/>
      <c r="AR7" s="266"/>
      <c r="AS7" s="266"/>
      <c r="AT7" s="266"/>
      <c r="AU7" s="266"/>
      <c r="AV7" s="266"/>
      <c r="AW7" s="267"/>
    </row>
    <row r="8" spans="1:50" ht="39.75" customHeight="1" x14ac:dyDescent="0.2">
      <c r="A8"/>
      <c r="B8" s="250" t="s">
        <v>75</v>
      </c>
      <c r="C8" s="251"/>
      <c r="D8" s="250" t="s">
        <v>61</v>
      </c>
      <c r="E8" s="251"/>
      <c r="F8" s="250" t="s">
        <v>62</v>
      </c>
      <c r="G8" s="251"/>
      <c r="H8" s="250" t="s">
        <v>63</v>
      </c>
      <c r="I8" s="251"/>
      <c r="J8" s="250" t="s">
        <v>64</v>
      </c>
      <c r="K8" s="251"/>
      <c r="M8"/>
      <c r="N8" s="250" t="s">
        <v>75</v>
      </c>
      <c r="O8" s="251"/>
      <c r="P8" s="250" t="s">
        <v>61</v>
      </c>
      <c r="Q8" s="251"/>
      <c r="R8" s="250" t="s">
        <v>62</v>
      </c>
      <c r="S8" s="251"/>
      <c r="T8" s="250" t="s">
        <v>63</v>
      </c>
      <c r="U8" s="251"/>
      <c r="V8" s="250" t="s">
        <v>64</v>
      </c>
      <c r="W8" s="251"/>
      <c r="X8" s="195"/>
      <c r="Y8" s="195"/>
      <c r="Z8"/>
      <c r="AA8" s="250" t="s">
        <v>75</v>
      </c>
      <c r="AB8" s="251"/>
      <c r="AC8" s="250" t="s">
        <v>61</v>
      </c>
      <c r="AD8" s="251"/>
      <c r="AE8" s="250" t="s">
        <v>62</v>
      </c>
      <c r="AF8" s="251"/>
      <c r="AG8" s="250" t="s">
        <v>63</v>
      </c>
      <c r="AH8" s="251"/>
      <c r="AI8" s="250" t="s">
        <v>64</v>
      </c>
      <c r="AJ8" s="251"/>
      <c r="AK8" s="195"/>
      <c r="AL8" s="195"/>
      <c r="AM8"/>
      <c r="AN8" s="250" t="s">
        <v>75</v>
      </c>
      <c r="AO8" s="251"/>
      <c r="AP8" s="250" t="s">
        <v>61</v>
      </c>
      <c r="AQ8" s="251"/>
      <c r="AR8" s="250" t="s">
        <v>62</v>
      </c>
      <c r="AS8" s="251"/>
      <c r="AT8" s="250" t="s">
        <v>63</v>
      </c>
      <c r="AU8" s="251"/>
      <c r="AV8" s="250" t="s">
        <v>64</v>
      </c>
      <c r="AW8" s="251"/>
    </row>
    <row r="9" spans="1:50" s="11" customFormat="1" ht="20.25" customHeight="1" x14ac:dyDescent="0.2">
      <c r="A9" s="8"/>
      <c r="B9" s="34" t="s">
        <v>66</v>
      </c>
      <c r="C9" s="35" t="s">
        <v>67</v>
      </c>
      <c r="D9" s="34" t="s">
        <v>66</v>
      </c>
      <c r="E9" s="35" t="s">
        <v>67</v>
      </c>
      <c r="F9" s="34" t="s">
        <v>66</v>
      </c>
      <c r="G9" s="35" t="s">
        <v>67</v>
      </c>
      <c r="H9" s="34" t="s">
        <v>66</v>
      </c>
      <c r="I9" s="35" t="s">
        <v>67</v>
      </c>
      <c r="J9" s="34" t="s">
        <v>66</v>
      </c>
      <c r="K9" s="35" t="s">
        <v>67</v>
      </c>
      <c r="M9" s="8"/>
      <c r="N9" s="34" t="s">
        <v>66</v>
      </c>
      <c r="O9" s="35" t="s">
        <v>67</v>
      </c>
      <c r="P9" s="34" t="s">
        <v>66</v>
      </c>
      <c r="Q9" s="35" t="s">
        <v>67</v>
      </c>
      <c r="R9" s="34" t="s">
        <v>66</v>
      </c>
      <c r="S9" s="35" t="s">
        <v>67</v>
      </c>
      <c r="T9" s="34" t="s">
        <v>66</v>
      </c>
      <c r="U9" s="35" t="s">
        <v>67</v>
      </c>
      <c r="V9" s="34" t="s">
        <v>66</v>
      </c>
      <c r="W9" s="35" t="s">
        <v>67</v>
      </c>
      <c r="X9" s="36"/>
      <c r="Y9" s="36"/>
      <c r="Z9" s="8"/>
      <c r="AA9" s="34" t="s">
        <v>66</v>
      </c>
      <c r="AB9" s="35" t="s">
        <v>67</v>
      </c>
      <c r="AC9" s="34" t="s">
        <v>66</v>
      </c>
      <c r="AD9" s="35" t="s">
        <v>67</v>
      </c>
      <c r="AE9" s="34" t="s">
        <v>66</v>
      </c>
      <c r="AF9" s="35" t="s">
        <v>67</v>
      </c>
      <c r="AG9" s="34" t="s">
        <v>66</v>
      </c>
      <c r="AH9" s="35" t="s">
        <v>67</v>
      </c>
      <c r="AI9" s="34" t="s">
        <v>66</v>
      </c>
      <c r="AJ9" s="35" t="s">
        <v>67</v>
      </c>
      <c r="AK9" s="36"/>
      <c r="AL9" s="36"/>
      <c r="AM9" s="8"/>
      <c r="AN9" s="34" t="s">
        <v>66</v>
      </c>
      <c r="AO9" s="35" t="s">
        <v>67</v>
      </c>
      <c r="AP9" s="34" t="s">
        <v>66</v>
      </c>
      <c r="AQ9" s="35" t="s">
        <v>67</v>
      </c>
      <c r="AR9" s="34" t="s">
        <v>66</v>
      </c>
      <c r="AS9" s="35" t="s">
        <v>67</v>
      </c>
      <c r="AT9" s="34" t="s">
        <v>66</v>
      </c>
      <c r="AU9" s="35" t="s">
        <v>67</v>
      </c>
      <c r="AV9" s="34" t="s">
        <v>66</v>
      </c>
      <c r="AW9" s="35" t="s">
        <v>67</v>
      </c>
    </row>
    <row r="10" spans="1:50" x14ac:dyDescent="0.2">
      <c r="A10" s="12" t="s">
        <v>16</v>
      </c>
      <c r="B10" s="36"/>
      <c r="C10" s="36"/>
      <c r="D10" s="36"/>
      <c r="E10" s="36"/>
      <c r="F10" s="36"/>
      <c r="G10" s="36"/>
      <c r="H10" s="36"/>
      <c r="I10" s="36"/>
      <c r="J10" s="36"/>
      <c r="K10" s="37"/>
      <c r="M10" s="12" t="s">
        <v>16</v>
      </c>
      <c r="N10" s="36"/>
      <c r="O10" s="36"/>
      <c r="P10" s="36"/>
      <c r="Q10" s="36"/>
      <c r="R10" s="36"/>
      <c r="S10" s="36"/>
      <c r="T10" s="36"/>
      <c r="U10" s="36"/>
      <c r="V10" s="36"/>
      <c r="W10" s="37"/>
      <c r="Y10" s="36"/>
      <c r="Z10" s="12" t="s">
        <v>16</v>
      </c>
      <c r="AA10" s="36"/>
      <c r="AB10" s="36"/>
      <c r="AC10" s="36"/>
      <c r="AD10" s="36"/>
      <c r="AE10" s="36"/>
      <c r="AF10" s="36"/>
      <c r="AG10" s="36"/>
      <c r="AH10" s="36"/>
      <c r="AI10" s="36"/>
      <c r="AJ10" s="37"/>
      <c r="AL10" s="37"/>
      <c r="AM10" s="12" t="s">
        <v>16</v>
      </c>
      <c r="AN10" s="36"/>
      <c r="AO10" s="36"/>
      <c r="AP10" s="36"/>
      <c r="AQ10" s="36"/>
      <c r="AR10" s="36"/>
      <c r="AS10" s="36"/>
      <c r="AT10" s="36"/>
      <c r="AU10" s="36"/>
      <c r="AV10" s="36"/>
      <c r="AW10" s="37"/>
    </row>
    <row r="11" spans="1:50" x14ac:dyDescent="0.2">
      <c r="A11" s="14" t="s">
        <v>17</v>
      </c>
      <c r="B11"/>
      <c r="C11"/>
      <c r="D11"/>
      <c r="E11"/>
      <c r="F11"/>
      <c r="G11"/>
      <c r="H11"/>
      <c r="I11"/>
      <c r="J11"/>
      <c r="K11" s="13"/>
      <c r="L11" s="196"/>
      <c r="M11" s="14" t="s">
        <v>17</v>
      </c>
      <c r="N11"/>
      <c r="O11"/>
      <c r="P11"/>
      <c r="Q11"/>
      <c r="R11"/>
      <c r="S11"/>
      <c r="T11"/>
      <c r="U11"/>
      <c r="V11"/>
      <c r="W11" s="13"/>
      <c r="X11" s="196"/>
      <c r="Y11"/>
      <c r="Z11" s="14" t="s">
        <v>17</v>
      </c>
      <c r="AA11"/>
      <c r="AB11"/>
      <c r="AC11"/>
      <c r="AD11"/>
      <c r="AE11"/>
      <c r="AF11"/>
      <c r="AG11"/>
      <c r="AH11"/>
      <c r="AI11"/>
      <c r="AJ11" s="13"/>
      <c r="AK11" s="196"/>
      <c r="AL11" s="13"/>
      <c r="AM11" s="14" t="s">
        <v>17</v>
      </c>
      <c r="AN11"/>
      <c r="AO11"/>
      <c r="AP11"/>
      <c r="AQ11"/>
      <c r="AR11"/>
      <c r="AS11"/>
      <c r="AT11"/>
      <c r="AU11"/>
      <c r="AV11"/>
      <c r="AW11" s="13"/>
      <c r="AX11" s="196"/>
    </row>
    <row r="12" spans="1:50" x14ac:dyDescent="0.2">
      <c r="A12" s="15" t="s">
        <v>18</v>
      </c>
      <c r="B12" s="16">
        <v>2.5535591976210199</v>
      </c>
      <c r="C12" s="42">
        <v>0.33666420643645101</v>
      </c>
      <c r="D12" s="16">
        <v>6.0358801083624902</v>
      </c>
      <c r="E12" s="42">
        <v>0.895251890432051</v>
      </c>
      <c r="F12" s="16">
        <v>28.102817064997101</v>
      </c>
      <c r="G12" s="42">
        <v>1.1786852673199599</v>
      </c>
      <c r="H12" s="16">
        <v>44.2927388241133</v>
      </c>
      <c r="I12" s="42">
        <v>1.35308686123613</v>
      </c>
      <c r="J12" s="16">
        <v>11.3380482499844</v>
      </c>
      <c r="K12" s="43">
        <v>0.92102560479595197</v>
      </c>
      <c r="L12" s="44"/>
      <c r="M12" s="15" t="s">
        <v>18</v>
      </c>
      <c r="N12" s="16">
        <v>4.9493319871416599</v>
      </c>
      <c r="O12" s="42">
        <v>0.77225653850050902</v>
      </c>
      <c r="P12" s="16">
        <v>9.7304930645473906</v>
      </c>
      <c r="Q12" s="42">
        <v>0.90692510487473399</v>
      </c>
      <c r="R12" s="16">
        <v>33.765364420045501</v>
      </c>
      <c r="S12" s="42">
        <v>1.94272701310893</v>
      </c>
      <c r="T12" s="16">
        <v>32.912784350288902</v>
      </c>
      <c r="U12" s="42">
        <v>1.9651401889620399</v>
      </c>
      <c r="V12" s="16">
        <v>4.8171201159036103</v>
      </c>
      <c r="W12" s="43">
        <v>0.98432209387697001</v>
      </c>
      <c r="X12" s="44"/>
      <c r="Y12" s="42"/>
      <c r="Z12" s="15" t="s">
        <v>18</v>
      </c>
      <c r="AA12" s="16">
        <v>11.1653435393953</v>
      </c>
      <c r="AB12" s="42">
        <v>1.14179891722866</v>
      </c>
      <c r="AC12" s="16">
        <v>12.3096368787042</v>
      </c>
      <c r="AD12" s="42">
        <v>1.51543029733645</v>
      </c>
      <c r="AE12" s="16">
        <v>31.050445255849102</v>
      </c>
      <c r="AF12" s="42">
        <v>2.0371458319508702</v>
      </c>
      <c r="AG12" s="16">
        <v>20.1626280914451</v>
      </c>
      <c r="AH12" s="42">
        <v>2.0017798276644601</v>
      </c>
      <c r="AI12" s="16">
        <v>1.9392137419895901</v>
      </c>
      <c r="AJ12" s="43">
        <v>0.75027060744076302</v>
      </c>
      <c r="AK12" s="44"/>
      <c r="AL12" s="155"/>
      <c r="AM12" s="15" t="s">
        <v>18</v>
      </c>
      <c r="AN12" s="16">
        <v>10.0120860221932</v>
      </c>
      <c r="AO12" s="42">
        <v>1.4111627871558099</v>
      </c>
      <c r="AP12" s="16">
        <v>13.554962740035601</v>
      </c>
      <c r="AQ12" s="42">
        <v>1.88779888103269</v>
      </c>
      <c r="AR12" s="16">
        <v>29.205898633639201</v>
      </c>
      <c r="AS12" s="42">
        <v>3.4634358822347702</v>
      </c>
      <c r="AT12" s="16">
        <v>22.4002306650824</v>
      </c>
      <c r="AU12" s="42">
        <v>3.3419380353096599</v>
      </c>
      <c r="AV12" s="16">
        <v>2.9946483335419098</v>
      </c>
      <c r="AW12" s="43">
        <v>1.3866779149919</v>
      </c>
      <c r="AX12" s="44"/>
    </row>
    <row r="13" spans="1:50" ht="12.75" customHeight="1" x14ac:dyDescent="0.2">
      <c r="A13" s="15" t="s">
        <v>19</v>
      </c>
      <c r="B13" s="16">
        <v>3.1440023009484501</v>
      </c>
      <c r="C13" s="42">
        <v>0.50049851346254404</v>
      </c>
      <c r="D13" s="16">
        <v>6.8332889279224496</v>
      </c>
      <c r="E13" s="42">
        <v>0.71663172990872404</v>
      </c>
      <c r="F13" s="16">
        <v>33.635750372087898</v>
      </c>
      <c r="G13" s="42">
        <v>1.5295887840164699</v>
      </c>
      <c r="H13" s="16">
        <v>42.017898964026202</v>
      </c>
      <c r="I13" s="42">
        <v>1.47119006131434</v>
      </c>
      <c r="J13" s="16">
        <v>7.5269375526703497</v>
      </c>
      <c r="K13" s="43">
        <v>0.89701469236632803</v>
      </c>
      <c r="L13" s="44"/>
      <c r="M13" s="15" t="s">
        <v>19</v>
      </c>
      <c r="N13" s="16">
        <v>7.0336467106356197</v>
      </c>
      <c r="O13" s="42">
        <v>0.78505556540584398</v>
      </c>
      <c r="P13" s="16">
        <v>13.581032166729001</v>
      </c>
      <c r="Q13" s="42">
        <v>1.51643951444475</v>
      </c>
      <c r="R13" s="16">
        <v>36.109982584142998</v>
      </c>
      <c r="S13" s="42">
        <v>2.0638504722742699</v>
      </c>
      <c r="T13" s="16">
        <v>27.8752551839037</v>
      </c>
      <c r="U13" s="42">
        <v>1.68988812802243</v>
      </c>
      <c r="V13" s="16">
        <v>3.4701268556028002</v>
      </c>
      <c r="W13" s="43">
        <v>0.81378187488596498</v>
      </c>
      <c r="X13" s="44"/>
      <c r="Y13" s="42"/>
      <c r="Z13" s="15" t="s">
        <v>19</v>
      </c>
      <c r="AA13" s="16">
        <v>24.1938815371361</v>
      </c>
      <c r="AB13" s="42">
        <v>1.4292146299939099</v>
      </c>
      <c r="AC13" s="16">
        <v>11.394941022080101</v>
      </c>
      <c r="AD13" s="42">
        <v>1.29383723371215</v>
      </c>
      <c r="AE13" s="16">
        <v>30.5173123483283</v>
      </c>
      <c r="AF13" s="42">
        <v>2.0502394729216702</v>
      </c>
      <c r="AG13" s="16">
        <v>18.543311491288399</v>
      </c>
      <c r="AH13" s="42">
        <v>1.7277155946461</v>
      </c>
      <c r="AI13" s="16">
        <v>1.50364863045127</v>
      </c>
      <c r="AJ13" s="43">
        <v>0.51173378165502403</v>
      </c>
      <c r="AK13" s="44"/>
      <c r="AL13" s="155"/>
      <c r="AM13" s="15" t="s">
        <v>19</v>
      </c>
      <c r="AN13" s="16">
        <v>34.866249257507803</v>
      </c>
      <c r="AO13" s="42">
        <v>2.8990520654440801</v>
      </c>
      <c r="AP13" s="16">
        <v>13.3581614484875</v>
      </c>
      <c r="AQ13" s="42">
        <v>2.3287465190929</v>
      </c>
      <c r="AR13" s="16">
        <v>19.546157993103002</v>
      </c>
      <c r="AS13" s="42">
        <v>2.5049374041028298</v>
      </c>
      <c r="AT13" s="16">
        <v>10.340439869572201</v>
      </c>
      <c r="AU13" s="42">
        <v>1.8405273472969199</v>
      </c>
      <c r="AV13" s="16">
        <v>1.47721949342582</v>
      </c>
      <c r="AW13" s="43">
        <v>0.74732181212085602</v>
      </c>
      <c r="AX13" s="44"/>
    </row>
    <row r="14" spans="1:50" x14ac:dyDescent="0.2">
      <c r="A14" s="15" t="s">
        <v>20</v>
      </c>
      <c r="B14" s="16">
        <v>4.9577262046896804</v>
      </c>
      <c r="C14" s="42">
        <v>0.33278493212899102</v>
      </c>
      <c r="D14" s="16">
        <v>10.5370757536023</v>
      </c>
      <c r="E14" s="42">
        <v>0.639871032743763</v>
      </c>
      <c r="F14" s="16">
        <v>30.659417627471299</v>
      </c>
      <c r="G14" s="42">
        <v>0.92314719255833799</v>
      </c>
      <c r="H14" s="16">
        <v>38.083089405167499</v>
      </c>
      <c r="I14" s="42">
        <v>0.866505118050512</v>
      </c>
      <c r="J14" s="16">
        <v>11.103530564301201</v>
      </c>
      <c r="K14" s="43">
        <v>0.73053049903145595</v>
      </c>
      <c r="L14" s="44"/>
      <c r="M14" s="15" t="s">
        <v>20</v>
      </c>
      <c r="N14" s="16">
        <v>9.9351858369487402</v>
      </c>
      <c r="O14" s="42">
        <v>0.62189089700893696</v>
      </c>
      <c r="P14" s="16">
        <v>16.326748442115999</v>
      </c>
      <c r="Q14" s="42">
        <v>0.75455169328642602</v>
      </c>
      <c r="R14" s="16">
        <v>32.613706645889998</v>
      </c>
      <c r="S14" s="42">
        <v>1.2789555490101201</v>
      </c>
      <c r="T14" s="16">
        <v>28.966710430721999</v>
      </c>
      <c r="U14" s="42">
        <v>1.2112649543973</v>
      </c>
      <c r="V14" s="16">
        <v>5.0632531640996001</v>
      </c>
      <c r="W14" s="43">
        <v>0.74262204011801203</v>
      </c>
      <c r="X14" s="44"/>
      <c r="Y14" s="42"/>
      <c r="Z14" s="15" t="s">
        <v>20</v>
      </c>
      <c r="AA14" s="16">
        <v>16.790168634139</v>
      </c>
      <c r="AB14" s="42">
        <v>1.14273167119444</v>
      </c>
      <c r="AC14" s="16">
        <v>21.853296237581102</v>
      </c>
      <c r="AD14" s="42">
        <v>1.14823536001683</v>
      </c>
      <c r="AE14" s="16">
        <v>29.399935850717</v>
      </c>
      <c r="AF14" s="42">
        <v>1.49207913748862</v>
      </c>
      <c r="AG14" s="16">
        <v>18.025115480234099</v>
      </c>
      <c r="AH14" s="42">
        <v>1.23258659012823</v>
      </c>
      <c r="AI14" s="16">
        <v>2.6726355985049799</v>
      </c>
      <c r="AJ14" s="43">
        <v>0.58019859519735295</v>
      </c>
      <c r="AK14" s="44"/>
      <c r="AL14" s="155"/>
      <c r="AM14" s="15" t="s">
        <v>20</v>
      </c>
      <c r="AN14" s="16">
        <v>16.144942735418802</v>
      </c>
      <c r="AO14" s="42">
        <v>1.26831024012021</v>
      </c>
      <c r="AP14" s="16">
        <v>19.454148698936802</v>
      </c>
      <c r="AQ14" s="42">
        <v>1.7419447818512299</v>
      </c>
      <c r="AR14" s="16">
        <v>27.607887192750699</v>
      </c>
      <c r="AS14" s="42">
        <v>2.0752473490616299</v>
      </c>
      <c r="AT14" s="16">
        <v>21.002391915251899</v>
      </c>
      <c r="AU14" s="42">
        <v>1.8477592198644901</v>
      </c>
      <c r="AV14" s="16">
        <v>3.9583306882819298</v>
      </c>
      <c r="AW14" s="43">
        <v>1.1115460883472399</v>
      </c>
      <c r="AX14" s="44"/>
    </row>
    <row r="15" spans="1:50" x14ac:dyDescent="0.2">
      <c r="A15" s="15" t="s">
        <v>21</v>
      </c>
      <c r="B15" s="16">
        <v>2.39422580894181</v>
      </c>
      <c r="C15" s="42">
        <v>0.49494681307174698</v>
      </c>
      <c r="D15" s="16">
        <v>8.7859544917926193</v>
      </c>
      <c r="E15" s="42">
        <v>1.22154647679825</v>
      </c>
      <c r="F15" s="16">
        <v>31.8956767760647</v>
      </c>
      <c r="G15" s="42">
        <v>2.4265071968847001</v>
      </c>
      <c r="H15" s="16">
        <v>38.302920272609903</v>
      </c>
      <c r="I15" s="42">
        <v>2.2756207731995701</v>
      </c>
      <c r="J15" s="16">
        <v>11.8572954860946</v>
      </c>
      <c r="K15" s="43">
        <v>1.63859140442367</v>
      </c>
      <c r="L15" s="44"/>
      <c r="M15" s="15" t="s">
        <v>21</v>
      </c>
      <c r="N15" s="16">
        <v>7.2013269142047802</v>
      </c>
      <c r="O15" s="42">
        <v>1.12099170225588</v>
      </c>
      <c r="P15" s="16">
        <v>12.6685124091121</v>
      </c>
      <c r="Q15" s="42">
        <v>1.7388787624229001</v>
      </c>
      <c r="R15" s="16">
        <v>30.870616917015301</v>
      </c>
      <c r="S15" s="42">
        <v>2.6401586209803001</v>
      </c>
      <c r="T15" s="16">
        <v>27.850808740279799</v>
      </c>
      <c r="U15" s="42">
        <v>2.4971673315651901</v>
      </c>
      <c r="V15" s="16">
        <v>5.2801870774547197</v>
      </c>
      <c r="W15" s="43">
        <v>1.03726995210831</v>
      </c>
      <c r="X15" s="44"/>
      <c r="Y15" s="42"/>
      <c r="Z15" s="15" t="s">
        <v>21</v>
      </c>
      <c r="AA15" s="16">
        <v>17.160842945536999</v>
      </c>
      <c r="AB15" s="42">
        <v>1.6107617161593399</v>
      </c>
      <c r="AC15" s="16">
        <v>18.806080561127899</v>
      </c>
      <c r="AD15" s="42">
        <v>2.1044996803148401</v>
      </c>
      <c r="AE15" s="16">
        <v>28.893562067189698</v>
      </c>
      <c r="AF15" s="42">
        <v>2.6147125939162699</v>
      </c>
      <c r="AG15" s="16">
        <v>15.7229710849464</v>
      </c>
      <c r="AH15" s="42">
        <v>1.75928138237993</v>
      </c>
      <c r="AI15" s="16">
        <v>3.5888939754000702</v>
      </c>
      <c r="AJ15" s="43">
        <v>0.99230362625949597</v>
      </c>
      <c r="AK15" s="44"/>
      <c r="AL15" s="155"/>
      <c r="AM15" s="15" t="s">
        <v>21</v>
      </c>
      <c r="AN15" s="16">
        <v>24.126514174515499</v>
      </c>
      <c r="AO15" s="42">
        <v>3.21102150586445</v>
      </c>
      <c r="AP15" s="16">
        <v>17.856954444295098</v>
      </c>
      <c r="AQ15" s="42">
        <v>3.6433195778723402</v>
      </c>
      <c r="AR15" s="16">
        <v>21.3717828746497</v>
      </c>
      <c r="AS15" s="42">
        <v>3.842311385541</v>
      </c>
      <c r="AT15" s="16">
        <v>16.707493697936499</v>
      </c>
      <c r="AU15" s="42">
        <v>2.79944231222958</v>
      </c>
      <c r="AV15" s="16">
        <v>2.57775155587162</v>
      </c>
      <c r="AW15" s="43">
        <v>1.3941763525125199</v>
      </c>
      <c r="AX15" s="44"/>
    </row>
    <row r="16" spans="1:50" x14ac:dyDescent="0.2">
      <c r="A16" s="15" t="s">
        <v>22</v>
      </c>
      <c r="B16" s="16">
        <v>2.6445561091425098</v>
      </c>
      <c r="C16" s="42">
        <v>0.26807623954224902</v>
      </c>
      <c r="D16" s="16">
        <v>8.3998385379724692</v>
      </c>
      <c r="E16" s="42">
        <v>0.68870151872240604</v>
      </c>
      <c r="F16" s="16">
        <v>33.080616786941398</v>
      </c>
      <c r="G16" s="42">
        <v>1.07185913307749</v>
      </c>
      <c r="H16" s="16">
        <v>43.594035553906899</v>
      </c>
      <c r="I16" s="42">
        <v>1.15541552554448</v>
      </c>
      <c r="J16" s="16">
        <v>10.106236242352701</v>
      </c>
      <c r="K16" s="43">
        <v>0.93569216917280895</v>
      </c>
      <c r="L16" s="44"/>
      <c r="M16" s="15" t="s">
        <v>22</v>
      </c>
      <c r="N16" s="16">
        <v>5.3154328054206799</v>
      </c>
      <c r="O16" s="42">
        <v>0.590782549852367</v>
      </c>
      <c r="P16" s="16">
        <v>14.203666374866</v>
      </c>
      <c r="Q16" s="42">
        <v>0.97693070214951205</v>
      </c>
      <c r="R16" s="16">
        <v>37.027171116520599</v>
      </c>
      <c r="S16" s="42">
        <v>1.4198577600201301</v>
      </c>
      <c r="T16" s="16">
        <v>31.848556301577599</v>
      </c>
      <c r="U16" s="42">
        <v>1.32099192548857</v>
      </c>
      <c r="V16" s="16">
        <v>5.6198875294396302</v>
      </c>
      <c r="W16" s="43">
        <v>0.69994506576819104</v>
      </c>
      <c r="X16" s="44"/>
      <c r="Y16" s="42"/>
      <c r="Z16" s="15" t="s">
        <v>22</v>
      </c>
      <c r="AA16" s="16">
        <v>12.8216039491566</v>
      </c>
      <c r="AB16" s="42">
        <v>1.07009169396529</v>
      </c>
      <c r="AC16" s="16">
        <v>20.933968916737101</v>
      </c>
      <c r="AD16" s="42">
        <v>1.5863741663869899</v>
      </c>
      <c r="AE16" s="16">
        <v>32.853066518692998</v>
      </c>
      <c r="AF16" s="42">
        <v>1.89009516018357</v>
      </c>
      <c r="AG16" s="16">
        <v>21.632201789584499</v>
      </c>
      <c r="AH16" s="42">
        <v>1.7514097561742701</v>
      </c>
      <c r="AI16" s="16">
        <v>2.23749046785256</v>
      </c>
      <c r="AJ16" s="43">
        <v>0.665600196966597</v>
      </c>
      <c r="AK16" s="44"/>
      <c r="AL16" s="155"/>
      <c r="AM16" s="15" t="s">
        <v>22</v>
      </c>
      <c r="AN16" s="16">
        <v>13.139505405716299</v>
      </c>
      <c r="AO16" s="42">
        <v>1.30123651255731</v>
      </c>
      <c r="AP16" s="16">
        <v>18.6831465154558</v>
      </c>
      <c r="AQ16" s="42">
        <v>1.87062443942245</v>
      </c>
      <c r="AR16" s="16">
        <v>29.904816805874201</v>
      </c>
      <c r="AS16" s="42">
        <v>2.6807803772158301</v>
      </c>
      <c r="AT16" s="16">
        <v>24.560055233246601</v>
      </c>
      <c r="AU16" s="42">
        <v>2.5899269300549501</v>
      </c>
      <c r="AV16" s="16">
        <v>3.3262562893686898</v>
      </c>
      <c r="AW16" s="43">
        <v>1.02523103662488</v>
      </c>
      <c r="AX16" s="44"/>
    </row>
    <row r="17" spans="1:53" x14ac:dyDescent="0.2">
      <c r="A17" s="15" t="s">
        <v>23</v>
      </c>
      <c r="B17" s="16">
        <v>2.49739139933709</v>
      </c>
      <c r="C17" s="42">
        <v>0.32001998670373499</v>
      </c>
      <c r="D17" s="16">
        <v>12.0466403802138</v>
      </c>
      <c r="E17" s="42">
        <v>0.93062665539296696</v>
      </c>
      <c r="F17" s="16">
        <v>32.288836833179197</v>
      </c>
      <c r="G17" s="42">
        <v>1.01425664805992</v>
      </c>
      <c r="H17" s="16">
        <v>34.198481183912001</v>
      </c>
      <c r="I17" s="42">
        <v>1.1732629987894501</v>
      </c>
      <c r="J17" s="16">
        <v>7.8506428586136598</v>
      </c>
      <c r="K17" s="43">
        <v>0.94170656379870799</v>
      </c>
      <c r="L17" s="44"/>
      <c r="M17" s="15" t="s">
        <v>23</v>
      </c>
      <c r="N17" s="16">
        <v>8.4389285960443008</v>
      </c>
      <c r="O17" s="42">
        <v>0.80044875488054301</v>
      </c>
      <c r="P17" s="16">
        <v>15.4912982655104</v>
      </c>
      <c r="Q17" s="42">
        <v>1.0733963809776801</v>
      </c>
      <c r="R17" s="16">
        <v>31.612354202233298</v>
      </c>
      <c r="S17" s="42">
        <v>1.94763251349955</v>
      </c>
      <c r="T17" s="16">
        <v>23.059339901150601</v>
      </c>
      <c r="U17" s="42">
        <v>1.3680697817274201</v>
      </c>
      <c r="V17" s="16">
        <v>3.5993825492423301</v>
      </c>
      <c r="W17" s="43">
        <v>0.78966160213524605</v>
      </c>
      <c r="X17" s="44"/>
      <c r="Y17" s="42"/>
      <c r="Z17" s="15" t="s">
        <v>23</v>
      </c>
      <c r="AA17" s="16">
        <v>20.639410478938501</v>
      </c>
      <c r="AB17" s="42">
        <v>1.0571881986624201</v>
      </c>
      <c r="AC17" s="16">
        <v>17.6635291064967</v>
      </c>
      <c r="AD17" s="42">
        <v>1.0756624205746801</v>
      </c>
      <c r="AE17" s="16">
        <v>27.778378455299599</v>
      </c>
      <c r="AF17" s="42">
        <v>1.15681345697628</v>
      </c>
      <c r="AG17" s="16">
        <v>11.033826890677499</v>
      </c>
      <c r="AH17" s="42">
        <v>1.0247545356012999</v>
      </c>
      <c r="AI17" s="16">
        <v>1.47421183758074</v>
      </c>
      <c r="AJ17" s="43">
        <v>0.358424119896528</v>
      </c>
      <c r="AK17" s="44"/>
      <c r="AL17" s="155"/>
      <c r="AM17" s="15" t="s">
        <v>23</v>
      </c>
      <c r="AN17" s="16">
        <v>22.6726303894701</v>
      </c>
      <c r="AO17" s="42">
        <v>1.5433257950932699</v>
      </c>
      <c r="AP17" s="16">
        <v>15.167283678917499</v>
      </c>
      <c r="AQ17" s="42">
        <v>1.8722546484198901</v>
      </c>
      <c r="AR17" s="16">
        <v>23.175945708558</v>
      </c>
      <c r="AS17" s="42">
        <v>2.2580543773940698</v>
      </c>
      <c r="AT17" s="16">
        <v>16.0975991513452</v>
      </c>
      <c r="AU17" s="42">
        <v>1.72736531055742</v>
      </c>
      <c r="AV17" s="16">
        <v>2.2000573027489199</v>
      </c>
      <c r="AW17" s="43">
        <v>0.63665447093313399</v>
      </c>
      <c r="AX17" s="44"/>
    </row>
    <row r="18" spans="1:53" x14ac:dyDescent="0.2">
      <c r="A18" s="15" t="s">
        <v>24</v>
      </c>
      <c r="B18" s="16">
        <v>2.9432373147630702</v>
      </c>
      <c r="C18" s="42">
        <v>0.46194925420932198</v>
      </c>
      <c r="D18" s="16">
        <v>7.3717011532008296</v>
      </c>
      <c r="E18" s="42">
        <v>0.64046834881067005</v>
      </c>
      <c r="F18" s="16">
        <v>28.219433086915899</v>
      </c>
      <c r="G18" s="42">
        <v>1.2255957533084401</v>
      </c>
      <c r="H18" s="16">
        <v>44.192501446619403</v>
      </c>
      <c r="I18" s="42">
        <v>1.30149141906612</v>
      </c>
      <c r="J18" s="16">
        <v>13.7315962763582</v>
      </c>
      <c r="K18" s="43">
        <v>1.2633338036689099</v>
      </c>
      <c r="L18" s="44"/>
      <c r="M18" s="15" t="s">
        <v>24</v>
      </c>
      <c r="N18" s="16">
        <v>5.1696279318988303</v>
      </c>
      <c r="O18" s="42">
        <v>0.63989346050525997</v>
      </c>
      <c r="P18" s="16">
        <v>11.9034833240799</v>
      </c>
      <c r="Q18" s="42">
        <v>1.1498906956077299</v>
      </c>
      <c r="R18" s="16">
        <v>33.521934960995999</v>
      </c>
      <c r="S18" s="42">
        <v>1.8353071391978399</v>
      </c>
      <c r="T18" s="16">
        <v>33.556232299019001</v>
      </c>
      <c r="U18" s="42">
        <v>1.5703996147402399</v>
      </c>
      <c r="V18" s="16">
        <v>6.9855888186942199</v>
      </c>
      <c r="W18" s="43">
        <v>1.0118132105559301</v>
      </c>
      <c r="X18" s="44"/>
      <c r="Y18" s="42"/>
      <c r="Z18" s="15" t="s">
        <v>24</v>
      </c>
      <c r="AA18" s="16">
        <v>11.8397174170562</v>
      </c>
      <c r="AB18" s="42">
        <v>0.91809382577756304</v>
      </c>
      <c r="AC18" s="16">
        <v>16.4136417970408</v>
      </c>
      <c r="AD18" s="42">
        <v>1.4077531065141999</v>
      </c>
      <c r="AE18" s="16">
        <v>30.095144818580302</v>
      </c>
      <c r="AF18" s="42">
        <v>1.92016459218823</v>
      </c>
      <c r="AG18" s="16">
        <v>22.229406221478399</v>
      </c>
      <c r="AH18" s="42">
        <v>1.5554392340204499</v>
      </c>
      <c r="AI18" s="16">
        <v>4.1875202940976903</v>
      </c>
      <c r="AJ18" s="43">
        <v>0.93038990810226996</v>
      </c>
      <c r="AK18" s="44"/>
      <c r="AL18" s="155"/>
      <c r="AM18" s="15" t="s">
        <v>24</v>
      </c>
      <c r="AN18" s="16">
        <v>13.473446796530901</v>
      </c>
      <c r="AO18" s="42">
        <v>1.6057674625539999</v>
      </c>
      <c r="AP18" s="16">
        <v>10.1562317091318</v>
      </c>
      <c r="AQ18" s="42">
        <v>1.6136636315287001</v>
      </c>
      <c r="AR18" s="16">
        <v>27.7735673782175</v>
      </c>
      <c r="AS18" s="42">
        <v>2.7396976838012002</v>
      </c>
      <c r="AT18" s="16">
        <v>27.123911680111402</v>
      </c>
      <c r="AU18" s="42">
        <v>2.3411411728642202</v>
      </c>
      <c r="AV18" s="16">
        <v>6.3107499089882202</v>
      </c>
      <c r="AW18" s="43">
        <v>1.4622970713122501</v>
      </c>
      <c r="AX18" s="44"/>
    </row>
    <row r="19" spans="1:53" x14ac:dyDescent="0.2">
      <c r="A19" s="15" t="s">
        <v>25</v>
      </c>
      <c r="B19" s="16" t="s">
        <v>76</v>
      </c>
      <c r="C19" s="42" t="s">
        <v>76</v>
      </c>
      <c r="D19" s="16" t="s">
        <v>76</v>
      </c>
      <c r="E19" s="42" t="s">
        <v>76</v>
      </c>
      <c r="F19" s="16" t="s">
        <v>76</v>
      </c>
      <c r="G19" s="42" t="s">
        <v>76</v>
      </c>
      <c r="H19" s="16" t="s">
        <v>76</v>
      </c>
      <c r="I19" s="42" t="s">
        <v>76</v>
      </c>
      <c r="J19" s="16" t="s">
        <v>76</v>
      </c>
      <c r="K19" s="43" t="s">
        <v>76</v>
      </c>
      <c r="L19" s="44"/>
      <c r="M19" s="15" t="s">
        <v>25</v>
      </c>
      <c r="N19" s="16" t="s">
        <v>76</v>
      </c>
      <c r="O19" s="42" t="s">
        <v>76</v>
      </c>
      <c r="P19" s="16" t="s">
        <v>76</v>
      </c>
      <c r="Q19" s="42" t="s">
        <v>76</v>
      </c>
      <c r="R19" s="16" t="s">
        <v>76</v>
      </c>
      <c r="S19" s="42" t="s">
        <v>76</v>
      </c>
      <c r="T19" s="16" t="s">
        <v>76</v>
      </c>
      <c r="U19" s="42" t="s">
        <v>76</v>
      </c>
      <c r="V19" s="16" t="s">
        <v>76</v>
      </c>
      <c r="W19" s="43" t="s">
        <v>76</v>
      </c>
      <c r="X19" s="44"/>
      <c r="Y19" s="42"/>
      <c r="Z19" s="15" t="s">
        <v>25</v>
      </c>
      <c r="AA19" s="16" t="s">
        <v>76</v>
      </c>
      <c r="AB19" s="42" t="s">
        <v>76</v>
      </c>
      <c r="AC19" s="16" t="s">
        <v>76</v>
      </c>
      <c r="AD19" s="42" t="s">
        <v>76</v>
      </c>
      <c r="AE19" s="16" t="s">
        <v>76</v>
      </c>
      <c r="AF19" s="42" t="s">
        <v>76</v>
      </c>
      <c r="AG19" s="16" t="s">
        <v>76</v>
      </c>
      <c r="AH19" s="42" t="s">
        <v>76</v>
      </c>
      <c r="AI19" s="16" t="s">
        <v>76</v>
      </c>
      <c r="AJ19" s="43" t="s">
        <v>76</v>
      </c>
      <c r="AK19" s="44"/>
      <c r="AL19" s="155"/>
      <c r="AM19" s="15" t="s">
        <v>25</v>
      </c>
      <c r="AN19" s="16" t="s">
        <v>76</v>
      </c>
      <c r="AO19" s="42" t="s">
        <v>76</v>
      </c>
      <c r="AP19" s="16" t="s">
        <v>76</v>
      </c>
      <c r="AQ19" s="42" t="s">
        <v>76</v>
      </c>
      <c r="AR19" s="16" t="s">
        <v>76</v>
      </c>
      <c r="AS19" s="42" t="s">
        <v>76</v>
      </c>
      <c r="AT19" s="16" t="s">
        <v>76</v>
      </c>
      <c r="AU19" s="42" t="s">
        <v>76</v>
      </c>
      <c r="AV19" s="16" t="s">
        <v>76</v>
      </c>
      <c r="AW19" s="43" t="s">
        <v>76</v>
      </c>
      <c r="AX19" s="44"/>
    </row>
    <row r="20" spans="1:53" x14ac:dyDescent="0.2">
      <c r="A20" s="15" t="s">
        <v>26</v>
      </c>
      <c r="B20" s="16">
        <v>3.4604035891973401</v>
      </c>
      <c r="C20" s="42">
        <v>0.48747411446165501</v>
      </c>
      <c r="D20" s="16">
        <v>8.4428924868994706</v>
      </c>
      <c r="E20" s="42">
        <v>0.85393272536638198</v>
      </c>
      <c r="F20" s="16">
        <v>30.517575880070599</v>
      </c>
      <c r="G20" s="42">
        <v>1.6902776603679399</v>
      </c>
      <c r="H20" s="16">
        <v>42.097982722484097</v>
      </c>
      <c r="I20" s="42">
        <v>1.6162738708050099</v>
      </c>
      <c r="J20" s="16">
        <v>12.674971295979301</v>
      </c>
      <c r="K20" s="43">
        <v>1.0131365559304699</v>
      </c>
      <c r="L20" s="44"/>
      <c r="M20" s="15" t="s">
        <v>26</v>
      </c>
      <c r="N20" s="16">
        <v>8.5304873775401209</v>
      </c>
      <c r="O20" s="42">
        <v>0.92243164571918501</v>
      </c>
      <c r="P20" s="16">
        <v>17.218975169611799</v>
      </c>
      <c r="Q20" s="42">
        <v>1.3746007980220301</v>
      </c>
      <c r="R20" s="16">
        <v>34.434166265725203</v>
      </c>
      <c r="S20" s="42">
        <v>1.57988863185895</v>
      </c>
      <c r="T20" s="16">
        <v>28.871973661494302</v>
      </c>
      <c r="U20" s="42">
        <v>1.8034111726231701</v>
      </c>
      <c r="V20" s="16">
        <v>5.4066078468821903</v>
      </c>
      <c r="W20" s="43">
        <v>0.94693706514315301</v>
      </c>
      <c r="X20" s="44"/>
      <c r="Y20" s="42"/>
      <c r="Z20" s="15" t="s">
        <v>26</v>
      </c>
      <c r="AA20" s="16">
        <v>15.492361450553</v>
      </c>
      <c r="AB20" s="42">
        <v>1.3748558250576099</v>
      </c>
      <c r="AC20" s="16">
        <v>20.3218416768696</v>
      </c>
      <c r="AD20" s="42">
        <v>1.9152999111662801</v>
      </c>
      <c r="AE20" s="16">
        <v>33.323184422257903</v>
      </c>
      <c r="AF20" s="42">
        <v>1.8660581578670501</v>
      </c>
      <c r="AG20" s="16">
        <v>20.227769275347001</v>
      </c>
      <c r="AH20" s="42">
        <v>1.79494578842079</v>
      </c>
      <c r="AI20" s="16">
        <v>1.8173815874532</v>
      </c>
      <c r="AJ20" s="43">
        <v>0.57725500567003896</v>
      </c>
      <c r="AK20" s="44"/>
      <c r="AL20" s="155"/>
      <c r="AM20" s="15" t="s">
        <v>26</v>
      </c>
      <c r="AN20" s="16">
        <v>28.793208936724898</v>
      </c>
      <c r="AO20" s="42">
        <v>2.74464229024928</v>
      </c>
      <c r="AP20" s="16">
        <v>18.218964136755599</v>
      </c>
      <c r="AQ20" s="42">
        <v>2.7138057728525302</v>
      </c>
      <c r="AR20" s="16">
        <v>23.204941294742401</v>
      </c>
      <c r="AS20" s="42">
        <v>3.2268350547315601</v>
      </c>
      <c r="AT20" s="16">
        <v>14.4692492084791</v>
      </c>
      <c r="AU20" s="42">
        <v>2.2025425116485602</v>
      </c>
      <c r="AV20" s="16">
        <v>2.9759004548902999</v>
      </c>
      <c r="AW20" s="43">
        <v>1.05148863023521</v>
      </c>
      <c r="AX20" s="44"/>
    </row>
    <row r="21" spans="1:53" x14ac:dyDescent="0.2">
      <c r="A21" s="15" t="s">
        <v>27</v>
      </c>
      <c r="B21" s="16">
        <v>4.32414403158461</v>
      </c>
      <c r="C21" s="42">
        <v>0.56919918816178405</v>
      </c>
      <c r="D21" s="16">
        <v>9.4137002883808005</v>
      </c>
      <c r="E21" s="42">
        <v>1.06512507129469</v>
      </c>
      <c r="F21" s="16">
        <v>34.912854332926898</v>
      </c>
      <c r="G21" s="42">
        <v>1.55763602938839</v>
      </c>
      <c r="H21" s="16">
        <v>34.632965580241397</v>
      </c>
      <c r="I21" s="42">
        <v>1.4885773471596</v>
      </c>
      <c r="J21" s="16">
        <v>6.0344322367447703</v>
      </c>
      <c r="K21" s="43">
        <v>0.904542423650885</v>
      </c>
      <c r="L21" s="44"/>
      <c r="M21" s="15" t="s">
        <v>27</v>
      </c>
      <c r="N21" s="16">
        <v>9.4530882225375805</v>
      </c>
      <c r="O21" s="42">
        <v>0.80886395840894298</v>
      </c>
      <c r="P21" s="16">
        <v>13.6980343825907</v>
      </c>
      <c r="Q21" s="42">
        <v>1.1764911108104299</v>
      </c>
      <c r="R21" s="16">
        <v>33.417161550080202</v>
      </c>
      <c r="S21" s="42">
        <v>1.8051394376052701</v>
      </c>
      <c r="T21" s="16">
        <v>23.113447844689901</v>
      </c>
      <c r="U21" s="42">
        <v>1.6478337543220201</v>
      </c>
      <c r="V21" s="16">
        <v>2.72409110714591</v>
      </c>
      <c r="W21" s="43">
        <v>0.561044357907175</v>
      </c>
      <c r="X21" s="44"/>
      <c r="Y21" s="42"/>
      <c r="Z21" s="15" t="s">
        <v>27</v>
      </c>
      <c r="AA21" s="16">
        <v>22.827103850420801</v>
      </c>
      <c r="AB21" s="42">
        <v>1.5356277140615699</v>
      </c>
      <c r="AC21" s="16">
        <v>13.622398175655899</v>
      </c>
      <c r="AD21" s="42">
        <v>1.4515298693395899</v>
      </c>
      <c r="AE21" s="16">
        <v>24.277924861406401</v>
      </c>
      <c r="AF21" s="42">
        <v>1.79988657477855</v>
      </c>
      <c r="AG21" s="16">
        <v>13.037134257066899</v>
      </c>
      <c r="AH21" s="42">
        <v>1.40990196631708</v>
      </c>
      <c r="AI21" s="16">
        <v>1.27326573957133</v>
      </c>
      <c r="AJ21" s="43">
        <v>0.48834550240416402</v>
      </c>
      <c r="AK21" s="44"/>
      <c r="AL21" s="155"/>
      <c r="AM21" s="15" t="s">
        <v>27</v>
      </c>
      <c r="AN21" s="16">
        <v>24.771751434424601</v>
      </c>
      <c r="AO21" s="42">
        <v>2.5677901111656301</v>
      </c>
      <c r="AP21" s="16">
        <v>15.5991645391858</v>
      </c>
      <c r="AQ21" s="42">
        <v>2.4563823349631999</v>
      </c>
      <c r="AR21" s="16">
        <v>24.927703891044601</v>
      </c>
      <c r="AS21" s="42">
        <v>2.8145834077319498</v>
      </c>
      <c r="AT21" s="16">
        <v>12.6528161690176</v>
      </c>
      <c r="AU21" s="42">
        <v>2.1872148299524401</v>
      </c>
      <c r="AV21" s="16">
        <v>1.1685982120012399</v>
      </c>
      <c r="AW21" s="43">
        <v>0.783870603563525</v>
      </c>
      <c r="AX21" s="44"/>
    </row>
    <row r="22" spans="1:53" x14ac:dyDescent="0.2">
      <c r="A22" s="15" t="s">
        <v>28</v>
      </c>
      <c r="B22" s="16" t="s">
        <v>76</v>
      </c>
      <c r="C22" s="42" t="s">
        <v>76</v>
      </c>
      <c r="D22" s="16" t="s">
        <v>76</v>
      </c>
      <c r="E22" s="42" t="s">
        <v>76</v>
      </c>
      <c r="F22" s="16" t="s">
        <v>76</v>
      </c>
      <c r="G22" s="42" t="s">
        <v>76</v>
      </c>
      <c r="H22" s="16" t="s">
        <v>76</v>
      </c>
      <c r="I22" s="42" t="s">
        <v>76</v>
      </c>
      <c r="J22" s="16" t="s">
        <v>76</v>
      </c>
      <c r="K22" s="43" t="s">
        <v>76</v>
      </c>
      <c r="L22" s="44"/>
      <c r="M22" s="15" t="s">
        <v>28</v>
      </c>
      <c r="N22" s="16" t="s">
        <v>76</v>
      </c>
      <c r="O22" s="42" t="s">
        <v>76</v>
      </c>
      <c r="P22" s="16" t="s">
        <v>76</v>
      </c>
      <c r="Q22" s="42" t="s">
        <v>76</v>
      </c>
      <c r="R22" s="16" t="s">
        <v>76</v>
      </c>
      <c r="S22" s="42" t="s">
        <v>76</v>
      </c>
      <c r="T22" s="16" t="s">
        <v>76</v>
      </c>
      <c r="U22" s="42" t="s">
        <v>76</v>
      </c>
      <c r="V22" s="16" t="s">
        <v>76</v>
      </c>
      <c r="W22" s="43" t="s">
        <v>76</v>
      </c>
      <c r="X22" s="44"/>
      <c r="Y22" s="42"/>
      <c r="Z22" s="15" t="s">
        <v>28</v>
      </c>
      <c r="AA22" s="16" t="s">
        <v>76</v>
      </c>
      <c r="AB22" s="42" t="s">
        <v>76</v>
      </c>
      <c r="AC22" s="16" t="s">
        <v>76</v>
      </c>
      <c r="AD22" s="42" t="s">
        <v>76</v>
      </c>
      <c r="AE22" s="16" t="s">
        <v>76</v>
      </c>
      <c r="AF22" s="42" t="s">
        <v>76</v>
      </c>
      <c r="AG22" s="16" t="s">
        <v>76</v>
      </c>
      <c r="AH22" s="42" t="s">
        <v>76</v>
      </c>
      <c r="AI22" s="16" t="s">
        <v>76</v>
      </c>
      <c r="AJ22" s="43" t="s">
        <v>76</v>
      </c>
      <c r="AK22" s="44"/>
      <c r="AL22" s="155"/>
      <c r="AM22" s="15" t="s">
        <v>28</v>
      </c>
      <c r="AN22" s="16" t="s">
        <v>76</v>
      </c>
      <c r="AO22" s="42" t="s">
        <v>76</v>
      </c>
      <c r="AP22" s="16" t="s">
        <v>76</v>
      </c>
      <c r="AQ22" s="42" t="s">
        <v>76</v>
      </c>
      <c r="AR22" s="16" t="s">
        <v>76</v>
      </c>
      <c r="AS22" s="42" t="s">
        <v>76</v>
      </c>
      <c r="AT22" s="16" t="s">
        <v>76</v>
      </c>
      <c r="AU22" s="42" t="s">
        <v>76</v>
      </c>
      <c r="AV22" s="16" t="s">
        <v>76</v>
      </c>
      <c r="AW22" s="43" t="s">
        <v>76</v>
      </c>
      <c r="AX22" s="44"/>
    </row>
    <row r="23" spans="1:53" x14ac:dyDescent="0.2">
      <c r="A23" s="15" t="s">
        <v>29</v>
      </c>
      <c r="B23" s="16">
        <v>10.8522397142427</v>
      </c>
      <c r="C23" s="42">
        <v>1.2471665232331099</v>
      </c>
      <c r="D23" s="16">
        <v>6.7478936200728503</v>
      </c>
      <c r="E23" s="42">
        <v>0.96957838754871195</v>
      </c>
      <c r="F23" s="16">
        <v>22.215861420845101</v>
      </c>
      <c r="G23" s="42">
        <v>1.49983980866467</v>
      </c>
      <c r="H23" s="16">
        <v>36.2010338516221</v>
      </c>
      <c r="I23" s="42">
        <v>1.65205695029218</v>
      </c>
      <c r="J23" s="16">
        <v>15.7001975518235</v>
      </c>
      <c r="K23" s="43">
        <v>1.21466410353372</v>
      </c>
      <c r="L23" s="44"/>
      <c r="M23" s="15" t="s">
        <v>29</v>
      </c>
      <c r="N23" s="16">
        <v>17.586065325094602</v>
      </c>
      <c r="O23" s="42">
        <v>1.02661751699785</v>
      </c>
      <c r="P23" s="16">
        <v>8.8690623283430696</v>
      </c>
      <c r="Q23" s="42">
        <v>1.0139466276917199</v>
      </c>
      <c r="R23" s="16">
        <v>22.058599039727198</v>
      </c>
      <c r="S23" s="42">
        <v>1.4021421984333</v>
      </c>
      <c r="T23" s="16">
        <v>26.674323491223401</v>
      </c>
      <c r="U23" s="42">
        <v>1.3705544687484901</v>
      </c>
      <c r="V23" s="16">
        <v>7.4580011137964499</v>
      </c>
      <c r="W23" s="43">
        <v>0.92097932645398795</v>
      </c>
      <c r="X23" s="44"/>
      <c r="Y23" s="42"/>
      <c r="Z23" s="15" t="s">
        <v>29</v>
      </c>
      <c r="AA23" s="16">
        <v>29.8722814655093</v>
      </c>
      <c r="AB23" s="42">
        <v>1.69288635075586</v>
      </c>
      <c r="AC23" s="16">
        <v>8.2756410022881699</v>
      </c>
      <c r="AD23" s="42">
        <v>1.3717211695522999</v>
      </c>
      <c r="AE23" s="16">
        <v>16.798979571728999</v>
      </c>
      <c r="AF23" s="42">
        <v>1.7496745930140001</v>
      </c>
      <c r="AG23" s="16">
        <v>19.495937413586201</v>
      </c>
      <c r="AH23" s="42">
        <v>1.7755364111027101</v>
      </c>
      <c r="AI23" s="16">
        <v>4.2336999720375799</v>
      </c>
      <c r="AJ23" s="43">
        <v>0.89784895893507999</v>
      </c>
      <c r="AK23" s="44"/>
      <c r="AL23" s="155"/>
      <c r="AM23" s="15" t="s">
        <v>29</v>
      </c>
      <c r="AN23" s="16">
        <v>35.548795936852599</v>
      </c>
      <c r="AO23" s="42">
        <v>3.4582362617854199</v>
      </c>
      <c r="AP23" s="16">
        <v>9.3880625114813103</v>
      </c>
      <c r="AQ23" s="42">
        <v>2.4637747319547301</v>
      </c>
      <c r="AR23" s="16">
        <v>14.6954978505378</v>
      </c>
      <c r="AS23" s="42">
        <v>3.0770478855249399</v>
      </c>
      <c r="AT23" s="16">
        <v>16.8481576690677</v>
      </c>
      <c r="AU23" s="42">
        <v>2.7904479320387301</v>
      </c>
      <c r="AV23" s="16">
        <v>1.90294969369266</v>
      </c>
      <c r="AW23" s="43">
        <v>1.26635086573192</v>
      </c>
      <c r="AX23" s="44"/>
    </row>
    <row r="24" spans="1:53" x14ac:dyDescent="0.2">
      <c r="A24" s="15" t="s">
        <v>31</v>
      </c>
      <c r="B24" s="16">
        <v>9.1018494983966303</v>
      </c>
      <c r="C24" s="42">
        <v>0.71636392827300599</v>
      </c>
      <c r="D24" s="16">
        <v>8.3643832453020401</v>
      </c>
      <c r="E24" s="42">
        <v>0.86931400912383305</v>
      </c>
      <c r="F24" s="16">
        <v>34.511091525557298</v>
      </c>
      <c r="G24" s="42">
        <v>2.0408576235745701</v>
      </c>
      <c r="H24" s="16">
        <v>39.082911865112401</v>
      </c>
      <c r="I24" s="42">
        <v>1.61677566369657</v>
      </c>
      <c r="J24" s="16">
        <v>5.7514424248646998</v>
      </c>
      <c r="K24" s="43">
        <v>0.92104836371259502</v>
      </c>
      <c r="L24" s="44"/>
      <c r="M24" s="15" t="s">
        <v>31</v>
      </c>
      <c r="N24" s="16">
        <v>19.263921439050598</v>
      </c>
      <c r="O24" s="42">
        <v>0.85816695925272801</v>
      </c>
      <c r="P24" s="16">
        <v>10.8793068139504</v>
      </c>
      <c r="Q24" s="42">
        <v>0.96539283729868197</v>
      </c>
      <c r="R24" s="16">
        <v>33.0916885782433</v>
      </c>
      <c r="S24" s="42">
        <v>1.53216641461833</v>
      </c>
      <c r="T24" s="16">
        <v>28.131396798876001</v>
      </c>
      <c r="U24" s="42">
        <v>1.4152452747662601</v>
      </c>
      <c r="V24" s="16">
        <v>3.8808012716457001</v>
      </c>
      <c r="W24" s="43">
        <v>0.54322981239980705</v>
      </c>
      <c r="X24" s="44"/>
      <c r="Y24" s="42"/>
      <c r="Z24" s="15" t="s">
        <v>31</v>
      </c>
      <c r="AA24" s="16">
        <v>38.234585457963597</v>
      </c>
      <c r="AB24" s="42">
        <v>1.4571297971070201</v>
      </c>
      <c r="AC24" s="16">
        <v>11.1791180490288</v>
      </c>
      <c r="AD24" s="42">
        <v>1.22192928419948</v>
      </c>
      <c r="AE24" s="16">
        <v>25.235600572597502</v>
      </c>
      <c r="AF24" s="42">
        <v>1.6531077516447901</v>
      </c>
      <c r="AG24" s="16">
        <v>14.697182764985101</v>
      </c>
      <c r="AH24" s="42">
        <v>1.36404344222789</v>
      </c>
      <c r="AI24" s="16">
        <v>1.16805937576906</v>
      </c>
      <c r="AJ24" s="43">
        <v>0.43918385400052801</v>
      </c>
      <c r="AK24" s="44"/>
      <c r="AL24" s="155"/>
      <c r="AM24" s="15" t="s">
        <v>31</v>
      </c>
      <c r="AN24" s="16">
        <v>46.783617144760399</v>
      </c>
      <c r="AO24" s="42">
        <v>2.2100633861369201</v>
      </c>
      <c r="AP24" s="16">
        <v>10.526092922503601</v>
      </c>
      <c r="AQ24" s="42">
        <v>1.6253707385390299</v>
      </c>
      <c r="AR24" s="16">
        <v>20.3912309245848</v>
      </c>
      <c r="AS24" s="42">
        <v>2.0062036254151501</v>
      </c>
      <c r="AT24" s="16">
        <v>13.8461464712859</v>
      </c>
      <c r="AU24" s="42">
        <v>1.7451085444854799</v>
      </c>
      <c r="AV24" s="16">
        <v>2.1244587119415801</v>
      </c>
      <c r="AW24" s="43">
        <v>0.74996194098921698</v>
      </c>
      <c r="AX24" s="44"/>
    </row>
    <row r="25" spans="1:53" x14ac:dyDescent="0.2">
      <c r="A25" s="15" t="s">
        <v>32</v>
      </c>
      <c r="B25" s="16">
        <v>2.28311991774122</v>
      </c>
      <c r="C25" s="42">
        <v>0.34926282777245699</v>
      </c>
      <c r="D25" s="16">
        <v>7.3634418364489003</v>
      </c>
      <c r="E25" s="42">
        <v>0.66747008106300498</v>
      </c>
      <c r="F25" s="16">
        <v>31.066035935593</v>
      </c>
      <c r="G25" s="42">
        <v>1.1609799903063101</v>
      </c>
      <c r="H25" s="16">
        <v>45.694383786496601</v>
      </c>
      <c r="I25" s="42">
        <v>1.2455761954692299</v>
      </c>
      <c r="J25" s="16">
        <v>11.492521095863999</v>
      </c>
      <c r="K25" s="43">
        <v>0.84203566241466798</v>
      </c>
      <c r="L25" s="44"/>
      <c r="M25" s="15" t="s">
        <v>32</v>
      </c>
      <c r="N25" s="16">
        <v>3.6850181387366101</v>
      </c>
      <c r="O25" s="42">
        <v>0.56039881853920603</v>
      </c>
      <c r="P25" s="16">
        <v>13.460295858361199</v>
      </c>
      <c r="Q25" s="42">
        <v>1.29808318923308</v>
      </c>
      <c r="R25" s="16">
        <v>38.466726702587401</v>
      </c>
      <c r="S25" s="42">
        <v>1.8450951954144601</v>
      </c>
      <c r="T25" s="16">
        <v>34.7633357212531</v>
      </c>
      <c r="U25" s="42">
        <v>1.55323552686577</v>
      </c>
      <c r="V25" s="16">
        <v>5.9521408336169896</v>
      </c>
      <c r="W25" s="43">
        <v>1.0092654309006299</v>
      </c>
      <c r="X25" s="44"/>
      <c r="Y25" s="42"/>
      <c r="Z25" s="15" t="s">
        <v>32</v>
      </c>
      <c r="AA25" s="16">
        <v>12.1647950464851</v>
      </c>
      <c r="AB25" s="42">
        <v>1.4528787923428499</v>
      </c>
      <c r="AC25" s="16">
        <v>17.522251437864099</v>
      </c>
      <c r="AD25" s="42">
        <v>2.19144112889856</v>
      </c>
      <c r="AE25" s="16">
        <v>38.0344079234671</v>
      </c>
      <c r="AF25" s="42">
        <v>2.73651546357604</v>
      </c>
      <c r="AG25" s="16">
        <v>22.631048504856999</v>
      </c>
      <c r="AH25" s="42">
        <v>2.2580279313289</v>
      </c>
      <c r="AI25" s="16">
        <v>1.85332828535825</v>
      </c>
      <c r="AJ25" s="43">
        <v>0.89301355868653398</v>
      </c>
      <c r="AK25" s="44"/>
      <c r="AL25" s="155"/>
      <c r="AM25" s="15" t="s">
        <v>32</v>
      </c>
      <c r="AN25" s="16">
        <v>14.058944034462099</v>
      </c>
      <c r="AO25" s="42">
        <v>1.83625438482938</v>
      </c>
      <c r="AP25" s="16">
        <v>19.3262457134134</v>
      </c>
      <c r="AQ25" s="42">
        <v>2.1576909004637899</v>
      </c>
      <c r="AR25" s="16">
        <v>32.422064125271802</v>
      </c>
      <c r="AS25" s="42">
        <v>2.9473497263180599</v>
      </c>
      <c r="AT25" s="16">
        <v>21.632314955808202</v>
      </c>
      <c r="AU25" s="42">
        <v>2.6791056689864701</v>
      </c>
      <c r="AV25" s="16">
        <v>5.2753346871595799</v>
      </c>
      <c r="AW25" s="43">
        <v>1.3237280253661201</v>
      </c>
      <c r="AX25" s="44"/>
    </row>
    <row r="26" spans="1:53" x14ac:dyDescent="0.2">
      <c r="A26" s="15" t="s">
        <v>33</v>
      </c>
      <c r="B26" s="16">
        <v>3.0085868355323702</v>
      </c>
      <c r="C26" s="42">
        <v>0.37851975080419198</v>
      </c>
      <c r="D26" s="16">
        <v>6.0278476031116197</v>
      </c>
      <c r="E26" s="42">
        <v>0.74537735128490901</v>
      </c>
      <c r="F26" s="16">
        <v>30.848700974963201</v>
      </c>
      <c r="G26" s="42">
        <v>1.43762422661433</v>
      </c>
      <c r="H26" s="16">
        <v>47.462910659619098</v>
      </c>
      <c r="I26" s="42">
        <v>1.7867903884631899</v>
      </c>
      <c r="J26" s="16">
        <v>10.369495429381599</v>
      </c>
      <c r="K26" s="43">
        <v>0.900759453974881</v>
      </c>
      <c r="L26" s="44"/>
      <c r="M26" s="15" t="s">
        <v>33</v>
      </c>
      <c r="N26" s="16">
        <v>6.36470083315234</v>
      </c>
      <c r="O26" s="42">
        <v>0.66042291401705899</v>
      </c>
      <c r="P26" s="16">
        <v>13.345309610857001</v>
      </c>
      <c r="Q26" s="42">
        <v>1.2986547930813599</v>
      </c>
      <c r="R26" s="16">
        <v>36.619058092652502</v>
      </c>
      <c r="S26" s="42">
        <v>1.7229894049848</v>
      </c>
      <c r="T26" s="16">
        <v>32.654572587139398</v>
      </c>
      <c r="U26" s="42">
        <v>1.6413200997028099</v>
      </c>
      <c r="V26" s="16">
        <v>4.4810630716553499</v>
      </c>
      <c r="W26" s="43">
        <v>0.72964510545857397</v>
      </c>
      <c r="X26" s="44"/>
      <c r="Y26" s="42"/>
      <c r="Z26" s="15" t="s">
        <v>33</v>
      </c>
      <c r="AA26" s="16">
        <v>9.0842544044321407</v>
      </c>
      <c r="AB26" s="42">
        <v>0.97619472043665401</v>
      </c>
      <c r="AC26" s="16">
        <v>14.6811618929075</v>
      </c>
      <c r="AD26" s="42">
        <v>1.7364081835796099</v>
      </c>
      <c r="AE26" s="16">
        <v>35.901510995089403</v>
      </c>
      <c r="AF26" s="42">
        <v>2.57033834685449</v>
      </c>
      <c r="AG26" s="16">
        <v>25.350953390269801</v>
      </c>
      <c r="AH26" s="42">
        <v>1.88415628112573</v>
      </c>
      <c r="AI26" s="16">
        <v>2.8468956556678102</v>
      </c>
      <c r="AJ26" s="43">
        <v>0.84496992030422002</v>
      </c>
      <c r="AK26" s="44"/>
      <c r="AL26" s="155"/>
      <c r="AM26" s="15" t="s">
        <v>33</v>
      </c>
      <c r="AN26" s="16">
        <v>15.198829554574299</v>
      </c>
      <c r="AO26" s="42">
        <v>2.4636841383081198</v>
      </c>
      <c r="AP26" s="16">
        <v>20.447558397268601</v>
      </c>
      <c r="AQ26" s="42">
        <v>3.8570597137388298</v>
      </c>
      <c r="AR26" s="16">
        <v>27.6896226002026</v>
      </c>
      <c r="AS26" s="42">
        <v>4.3314567882294899</v>
      </c>
      <c r="AT26" s="16">
        <v>21.402197539398799</v>
      </c>
      <c r="AU26" s="42">
        <v>3.3216814317739498</v>
      </c>
      <c r="AV26" s="16">
        <v>1.5039460252183501</v>
      </c>
      <c r="AW26" s="43">
        <v>1.0668849621969101</v>
      </c>
      <c r="AX26" s="44"/>
    </row>
    <row r="27" spans="1:53" x14ac:dyDescent="0.2">
      <c r="A27" s="15" t="s">
        <v>34</v>
      </c>
      <c r="B27" s="16">
        <v>8.2524450590725706</v>
      </c>
      <c r="C27" s="42">
        <v>0.78015659354238198</v>
      </c>
      <c r="D27" s="16">
        <v>12.5084560306403</v>
      </c>
      <c r="E27" s="42">
        <v>1.2783642327453599</v>
      </c>
      <c r="F27" s="16">
        <v>24.613813135768901</v>
      </c>
      <c r="G27" s="42">
        <v>1.6231806290398001</v>
      </c>
      <c r="H27" s="16">
        <v>25.1482607714808</v>
      </c>
      <c r="I27" s="42">
        <v>1.6011760111975699</v>
      </c>
      <c r="J27" s="16">
        <v>8.2652856386461995</v>
      </c>
      <c r="K27" s="43">
        <v>0.96380088241887196</v>
      </c>
      <c r="L27" s="44"/>
      <c r="M27" s="15" t="s">
        <v>34</v>
      </c>
      <c r="N27" s="16">
        <v>16.485393558185301</v>
      </c>
      <c r="O27" s="42">
        <v>1.20576691816707</v>
      </c>
      <c r="P27" s="16">
        <v>15.5698820523663</v>
      </c>
      <c r="Q27" s="42">
        <v>1.4328317319685</v>
      </c>
      <c r="R27" s="16">
        <v>23.150350188386799</v>
      </c>
      <c r="S27" s="42">
        <v>1.6584640187634301</v>
      </c>
      <c r="T27" s="16">
        <v>15.9773696637134</v>
      </c>
      <c r="U27" s="42">
        <v>1.3315121570781301</v>
      </c>
      <c r="V27" s="16">
        <v>3.0390271492533598</v>
      </c>
      <c r="W27" s="43">
        <v>0.48590196627550097</v>
      </c>
      <c r="X27" s="44"/>
      <c r="Y27" s="42"/>
      <c r="Z27" s="15" t="s">
        <v>34</v>
      </c>
      <c r="AA27" s="16">
        <v>35.788590830981903</v>
      </c>
      <c r="AB27" s="42">
        <v>1.36221365673896</v>
      </c>
      <c r="AC27" s="16">
        <v>13.317516094055801</v>
      </c>
      <c r="AD27" s="42">
        <v>1.29214531313505</v>
      </c>
      <c r="AE27" s="16">
        <v>14.280495608610501</v>
      </c>
      <c r="AF27" s="42">
        <v>1.1458891610320501</v>
      </c>
      <c r="AG27" s="16">
        <v>7.5900261479636804</v>
      </c>
      <c r="AH27" s="42">
        <v>0.81536291133183603</v>
      </c>
      <c r="AI27" s="16">
        <v>1.29548837304188</v>
      </c>
      <c r="AJ27" s="43">
        <v>0.30965244707248901</v>
      </c>
      <c r="AK27" s="44"/>
      <c r="AL27" s="155"/>
      <c r="AM27" s="15" t="s">
        <v>34</v>
      </c>
      <c r="AN27" s="16">
        <v>38.6082099611316</v>
      </c>
      <c r="AO27" s="42">
        <v>2.78950734181868</v>
      </c>
      <c r="AP27" s="16">
        <v>8.8585698360542793</v>
      </c>
      <c r="AQ27" s="42">
        <v>1.5989787480839599</v>
      </c>
      <c r="AR27" s="16">
        <v>14.458424559503401</v>
      </c>
      <c r="AS27" s="42">
        <v>1.90935821601669</v>
      </c>
      <c r="AT27" s="16">
        <v>10.308396324268299</v>
      </c>
      <c r="AU27" s="42">
        <v>1.66936015101476</v>
      </c>
      <c r="AV27" s="16">
        <v>2.1569437611631299</v>
      </c>
      <c r="AW27" s="43">
        <v>0.77397313008722701</v>
      </c>
      <c r="AX27" s="44"/>
    </row>
    <row r="28" spans="1:53" x14ac:dyDescent="0.2">
      <c r="A28" s="15" t="s">
        <v>35</v>
      </c>
      <c r="B28" s="16">
        <v>5.6600722882732999</v>
      </c>
      <c r="C28" s="42">
        <v>0.65233651139929505</v>
      </c>
      <c r="D28" s="16">
        <v>8.36270780179421</v>
      </c>
      <c r="E28" s="42">
        <v>0.90802125545573897</v>
      </c>
      <c r="F28" s="16">
        <v>34.406697366022101</v>
      </c>
      <c r="G28" s="42">
        <v>1.60932484488375</v>
      </c>
      <c r="H28" s="16">
        <v>33.494965835664999</v>
      </c>
      <c r="I28" s="42">
        <v>1.4916174125072901</v>
      </c>
      <c r="J28" s="16">
        <v>5.3720409245758098</v>
      </c>
      <c r="K28" s="43">
        <v>0.82596477992031503</v>
      </c>
      <c r="L28" s="44"/>
      <c r="M28" s="15" t="s">
        <v>35</v>
      </c>
      <c r="N28" s="16">
        <v>16.741415611522601</v>
      </c>
      <c r="O28" s="42">
        <v>1.2773075298638501</v>
      </c>
      <c r="P28" s="16">
        <v>10.8272952093212</v>
      </c>
      <c r="Q28" s="42">
        <v>1.46053686836606</v>
      </c>
      <c r="R28" s="16">
        <v>32.638778415598402</v>
      </c>
      <c r="S28" s="42">
        <v>2.4316348211324499</v>
      </c>
      <c r="T28" s="16">
        <v>22.884957709402201</v>
      </c>
      <c r="U28" s="42">
        <v>2.23293453777171</v>
      </c>
      <c r="V28" s="16">
        <v>3.0452198832464998</v>
      </c>
      <c r="W28" s="43">
        <v>0.87938466919279401</v>
      </c>
      <c r="X28" s="44"/>
      <c r="Y28" s="42"/>
      <c r="Z28" s="15" t="s">
        <v>35</v>
      </c>
      <c r="AA28" s="16">
        <v>33.913767300903302</v>
      </c>
      <c r="AB28" s="42">
        <v>1.39503388541518</v>
      </c>
      <c r="AC28" s="16">
        <v>10.345065699712601</v>
      </c>
      <c r="AD28" s="42">
        <v>1.2208964677215499</v>
      </c>
      <c r="AE28" s="16">
        <v>26.2612496226864</v>
      </c>
      <c r="AF28" s="42">
        <v>1.57347757141589</v>
      </c>
      <c r="AG28" s="16">
        <v>15.0185171095871</v>
      </c>
      <c r="AH28" s="42">
        <v>1.2739053590320599</v>
      </c>
      <c r="AI28" s="16">
        <v>1.02868408251819</v>
      </c>
      <c r="AJ28" s="43">
        <v>0.38555604064924398</v>
      </c>
      <c r="AK28" s="44"/>
      <c r="AL28" s="155"/>
      <c r="AM28" s="15" t="s">
        <v>35</v>
      </c>
      <c r="AN28" s="16">
        <v>48.733278006736398</v>
      </c>
      <c r="AO28" s="42">
        <v>2.5845580317712802</v>
      </c>
      <c r="AP28" s="16">
        <v>6.9880912460996596</v>
      </c>
      <c r="AQ28" s="42">
        <v>1.61617407233521</v>
      </c>
      <c r="AR28" s="16">
        <v>18.420201582215999</v>
      </c>
      <c r="AS28" s="42">
        <v>2.5436016341641698</v>
      </c>
      <c r="AT28" s="16">
        <v>13.5495970349297</v>
      </c>
      <c r="AU28" s="42">
        <v>2.5304034568506202</v>
      </c>
      <c r="AV28" s="16">
        <v>1.0893574958655401</v>
      </c>
      <c r="AW28" s="43">
        <v>0.610260565510645</v>
      </c>
      <c r="AX28" s="44"/>
    </row>
    <row r="29" spans="1:53" x14ac:dyDescent="0.2">
      <c r="A29" s="15" t="s">
        <v>36</v>
      </c>
      <c r="B29" s="16" t="s">
        <v>76</v>
      </c>
      <c r="C29" s="42" t="s">
        <v>76</v>
      </c>
      <c r="D29" s="16" t="s">
        <v>76</v>
      </c>
      <c r="E29" s="42" t="s">
        <v>76</v>
      </c>
      <c r="F29" s="16" t="s">
        <v>76</v>
      </c>
      <c r="G29" s="42" t="s">
        <v>76</v>
      </c>
      <c r="H29" s="16" t="s">
        <v>76</v>
      </c>
      <c r="I29" s="42" t="s">
        <v>76</v>
      </c>
      <c r="J29" s="16" t="s">
        <v>76</v>
      </c>
      <c r="K29" s="43" t="s">
        <v>76</v>
      </c>
      <c r="L29" s="44"/>
      <c r="M29" s="15" t="s">
        <v>36</v>
      </c>
      <c r="N29" s="16" t="s">
        <v>76</v>
      </c>
      <c r="O29" s="42" t="s">
        <v>76</v>
      </c>
      <c r="P29" s="16" t="s">
        <v>76</v>
      </c>
      <c r="Q29" s="42" t="s">
        <v>76</v>
      </c>
      <c r="R29" s="16" t="s">
        <v>76</v>
      </c>
      <c r="S29" s="42" t="s">
        <v>76</v>
      </c>
      <c r="T29" s="16" t="s">
        <v>76</v>
      </c>
      <c r="U29" s="42" t="s">
        <v>76</v>
      </c>
      <c r="V29" s="16" t="s">
        <v>76</v>
      </c>
      <c r="W29" s="43" t="s">
        <v>76</v>
      </c>
      <c r="X29" s="44"/>
      <c r="Y29" s="42"/>
      <c r="Z29" s="15" t="s">
        <v>36</v>
      </c>
      <c r="AA29" s="16" t="s">
        <v>76</v>
      </c>
      <c r="AB29" s="42" t="s">
        <v>76</v>
      </c>
      <c r="AC29" s="16" t="s">
        <v>76</v>
      </c>
      <c r="AD29" s="42" t="s">
        <v>76</v>
      </c>
      <c r="AE29" s="16" t="s">
        <v>76</v>
      </c>
      <c r="AF29" s="42" t="s">
        <v>76</v>
      </c>
      <c r="AG29" s="16" t="s">
        <v>76</v>
      </c>
      <c r="AH29" s="42" t="s">
        <v>76</v>
      </c>
      <c r="AI29" s="16" t="s">
        <v>76</v>
      </c>
      <c r="AJ29" s="43" t="s">
        <v>76</v>
      </c>
      <c r="AK29" s="44"/>
      <c r="AL29" s="155"/>
      <c r="AM29" s="15" t="s">
        <v>36</v>
      </c>
      <c r="AN29" s="16" t="s">
        <v>76</v>
      </c>
      <c r="AO29" s="42" t="s">
        <v>76</v>
      </c>
      <c r="AP29" s="16" t="s">
        <v>76</v>
      </c>
      <c r="AQ29" s="42" t="s">
        <v>76</v>
      </c>
      <c r="AR29" s="16" t="s">
        <v>76</v>
      </c>
      <c r="AS29" s="42" t="s">
        <v>76</v>
      </c>
      <c r="AT29" s="16" t="s">
        <v>76</v>
      </c>
      <c r="AU29" s="42" t="s">
        <v>76</v>
      </c>
      <c r="AV29" s="16" t="s">
        <v>76</v>
      </c>
      <c r="AW29" s="43" t="s">
        <v>76</v>
      </c>
      <c r="AX29" s="44"/>
    </row>
    <row r="30" spans="1:53" x14ac:dyDescent="0.2">
      <c r="A30" s="15" t="s">
        <v>37</v>
      </c>
      <c r="B30" s="16">
        <v>2.0645126850896598</v>
      </c>
      <c r="C30" s="42">
        <v>0.39168833242503898</v>
      </c>
      <c r="D30" s="16">
        <v>6.7644603494165203</v>
      </c>
      <c r="E30" s="42">
        <v>0.80763596805569504</v>
      </c>
      <c r="F30" s="16">
        <v>28.2203841645123</v>
      </c>
      <c r="G30" s="42">
        <v>1.3273217074033401</v>
      </c>
      <c r="H30" s="16">
        <v>45.763457789205397</v>
      </c>
      <c r="I30" s="42">
        <v>1.3258072811341599</v>
      </c>
      <c r="J30" s="16">
        <v>14.7826543915419</v>
      </c>
      <c r="K30" s="43">
        <v>1.0569481446144999</v>
      </c>
      <c r="L30" s="44"/>
      <c r="M30" s="15" t="s">
        <v>37</v>
      </c>
      <c r="N30" s="16">
        <v>5.2085681855207699</v>
      </c>
      <c r="O30" s="42">
        <v>0.726557828823306</v>
      </c>
      <c r="P30" s="16">
        <v>14.6419997486573</v>
      </c>
      <c r="Q30" s="42">
        <v>1.1497813796823599</v>
      </c>
      <c r="R30" s="16">
        <v>33.910816587363399</v>
      </c>
      <c r="S30" s="42">
        <v>1.7644535240316099</v>
      </c>
      <c r="T30" s="16">
        <v>34.5440604909546</v>
      </c>
      <c r="U30" s="42">
        <v>2.0053441148898701</v>
      </c>
      <c r="V30" s="16">
        <v>6.4320635688730396</v>
      </c>
      <c r="W30" s="43">
        <v>1.0315628150719101</v>
      </c>
      <c r="X30" s="44"/>
      <c r="Y30" s="42"/>
      <c r="Z30" s="15" t="s">
        <v>37</v>
      </c>
      <c r="AA30" s="16">
        <v>7.3592900238817602</v>
      </c>
      <c r="AB30" s="42">
        <v>1.0713782110746199</v>
      </c>
      <c r="AC30" s="16">
        <v>20.118662250138499</v>
      </c>
      <c r="AD30" s="42">
        <v>1.74139757736298</v>
      </c>
      <c r="AE30" s="16">
        <v>35.165742628806797</v>
      </c>
      <c r="AF30" s="42">
        <v>2.2255605291651799</v>
      </c>
      <c r="AG30" s="16">
        <v>24.5628874390578</v>
      </c>
      <c r="AH30" s="42">
        <v>1.9788694267054501</v>
      </c>
      <c r="AI30" s="16">
        <v>4.6121243404922598</v>
      </c>
      <c r="AJ30" s="43">
        <v>1.11082023858854</v>
      </c>
      <c r="AK30" s="44"/>
      <c r="AL30" s="155"/>
      <c r="AM30" s="15" t="s">
        <v>37</v>
      </c>
      <c r="AN30" s="16">
        <v>13.529596275639999</v>
      </c>
      <c r="AO30" s="42">
        <v>2.6102391969032301</v>
      </c>
      <c r="AP30" s="16">
        <v>19.4127073822733</v>
      </c>
      <c r="AQ30" s="42">
        <v>2.9139871254525702</v>
      </c>
      <c r="AR30" s="16">
        <v>26.8926466307474</v>
      </c>
      <c r="AS30" s="42">
        <v>3.4680875992018798</v>
      </c>
      <c r="AT30" s="16">
        <v>23.6964252082984</v>
      </c>
      <c r="AU30" s="42">
        <v>3.4026392677745698</v>
      </c>
      <c r="AV30" s="16">
        <v>3.77896754934102</v>
      </c>
      <c r="AW30" s="43">
        <v>1.7036818225325201</v>
      </c>
      <c r="AX30" s="44"/>
    </row>
    <row r="31" spans="1:53" x14ac:dyDescent="0.2">
      <c r="A31" s="15" t="s">
        <v>38</v>
      </c>
      <c r="B31" s="16">
        <v>2.4027058529363901</v>
      </c>
      <c r="C31" s="42">
        <v>0.40356904480572597</v>
      </c>
      <c r="D31" s="16">
        <v>11.0463793523598</v>
      </c>
      <c r="E31" s="42">
        <v>0.93423244914630699</v>
      </c>
      <c r="F31" s="16">
        <v>35.059816967323997</v>
      </c>
      <c r="G31" s="42">
        <v>1.26137073766956</v>
      </c>
      <c r="H31" s="16">
        <v>38.736480096484797</v>
      </c>
      <c r="I31" s="42">
        <v>1.4412267693827701</v>
      </c>
      <c r="J31" s="16">
        <v>9.2092183886791403</v>
      </c>
      <c r="K31" s="43">
        <v>0.87718706490902698</v>
      </c>
      <c r="L31" s="44"/>
      <c r="M31" s="15" t="s">
        <v>38</v>
      </c>
      <c r="N31" s="16">
        <v>7.6934097036217199</v>
      </c>
      <c r="O31" s="42">
        <v>0.81415872409478796</v>
      </c>
      <c r="P31" s="16">
        <v>19.277188938064999</v>
      </c>
      <c r="Q31" s="42">
        <v>1.6871408109664401</v>
      </c>
      <c r="R31" s="16">
        <v>38.035366653620301</v>
      </c>
      <c r="S31" s="42">
        <v>1.7649107628844001</v>
      </c>
      <c r="T31" s="16">
        <v>25.564798517404601</v>
      </c>
      <c r="U31" s="42">
        <v>1.5268327682540599</v>
      </c>
      <c r="V31" s="16">
        <v>3.56807379721677</v>
      </c>
      <c r="W31" s="43">
        <v>0.75501980655701395</v>
      </c>
      <c r="X31" s="44"/>
      <c r="Y31" s="42"/>
      <c r="Z31" s="15" t="s">
        <v>38</v>
      </c>
      <c r="AA31" s="16">
        <v>16.9439267977566</v>
      </c>
      <c r="AB31" s="42">
        <v>1.5331705381138101</v>
      </c>
      <c r="AC31" s="16">
        <v>23.471899120379302</v>
      </c>
      <c r="AD31" s="42">
        <v>2.0643315762888901</v>
      </c>
      <c r="AE31" s="16">
        <v>32.984527975378498</v>
      </c>
      <c r="AF31" s="42">
        <v>2.1583266334675701</v>
      </c>
      <c r="AG31" s="16">
        <v>15.1713899911051</v>
      </c>
      <c r="AH31" s="42">
        <v>1.88951812261667</v>
      </c>
      <c r="AI31" s="16">
        <v>2.0455607533436702</v>
      </c>
      <c r="AJ31" s="43">
        <v>0.62828623071511502</v>
      </c>
      <c r="AK31" s="44"/>
      <c r="AL31" s="155"/>
      <c r="AM31" s="15" t="s">
        <v>38</v>
      </c>
      <c r="AN31" s="16">
        <v>21.4747004455736</v>
      </c>
      <c r="AO31" s="42">
        <v>2.9255017875676801</v>
      </c>
      <c r="AP31" s="16">
        <v>20.1982340342818</v>
      </c>
      <c r="AQ31" s="42">
        <v>3.2704664485298398</v>
      </c>
      <c r="AR31" s="16">
        <v>30.0550272587748</v>
      </c>
      <c r="AS31" s="42">
        <v>3.5285993531865301</v>
      </c>
      <c r="AT31" s="16">
        <v>15.0702761771725</v>
      </c>
      <c r="AU31" s="42">
        <v>2.63578408843604</v>
      </c>
      <c r="AV31" s="16">
        <v>1.7661893159158299</v>
      </c>
      <c r="AW31" s="43">
        <v>0.94179038834078899</v>
      </c>
      <c r="AX31" s="44"/>
      <c r="AY31" s="6"/>
      <c r="AZ31" s="6"/>
      <c r="BA31" s="6"/>
    </row>
    <row r="32" spans="1:53" x14ac:dyDescent="0.2">
      <c r="A32" s="15"/>
      <c r="B32"/>
      <c r="C32"/>
      <c r="D32"/>
      <c r="E32"/>
      <c r="F32"/>
      <c r="G32"/>
      <c r="H32"/>
      <c r="I32"/>
      <c r="J32"/>
      <c r="K32" s="13"/>
      <c r="L32" s="44"/>
      <c r="M32" s="15"/>
      <c r="N32"/>
      <c r="O32"/>
      <c r="P32"/>
      <c r="Q32"/>
      <c r="R32"/>
      <c r="S32"/>
      <c r="T32"/>
      <c r="U32"/>
      <c r="V32"/>
      <c r="W32" s="13"/>
      <c r="X32" s="44"/>
      <c r="Y32"/>
      <c r="Z32" s="15"/>
      <c r="AA32"/>
      <c r="AB32"/>
      <c r="AC32"/>
      <c r="AD32"/>
      <c r="AE32"/>
      <c r="AF32"/>
      <c r="AG32"/>
      <c r="AH32"/>
      <c r="AI32"/>
      <c r="AJ32" s="13"/>
      <c r="AK32" s="44"/>
      <c r="AL32" s="155"/>
      <c r="AM32" s="15"/>
      <c r="AN32"/>
      <c r="AO32"/>
      <c r="AP32"/>
      <c r="AQ32"/>
      <c r="AR32"/>
      <c r="AS32"/>
      <c r="AT32"/>
      <c r="AU32"/>
      <c r="AV32"/>
      <c r="AW32" s="13"/>
      <c r="AX32" s="44"/>
      <c r="AY32" s="6"/>
      <c r="AZ32" s="6"/>
      <c r="BA32" s="6"/>
    </row>
    <row r="33" spans="1:53" x14ac:dyDescent="0.2">
      <c r="A33" s="14" t="s">
        <v>39</v>
      </c>
      <c r="B33"/>
      <c r="C33"/>
      <c r="D33"/>
      <c r="E33"/>
      <c r="F33"/>
      <c r="G33"/>
      <c r="H33"/>
      <c r="I33"/>
      <c r="J33"/>
      <c r="K33" s="13"/>
      <c r="L33" s="44"/>
      <c r="M33" s="14" t="s">
        <v>39</v>
      </c>
      <c r="N33"/>
      <c r="O33"/>
      <c r="P33"/>
      <c r="Q33"/>
      <c r="R33"/>
      <c r="S33"/>
      <c r="T33"/>
      <c r="U33"/>
      <c r="V33"/>
      <c r="W33" s="13"/>
      <c r="X33" s="44"/>
      <c r="Y33"/>
      <c r="Z33" s="14" t="s">
        <v>39</v>
      </c>
      <c r="AA33"/>
      <c r="AB33"/>
      <c r="AC33"/>
      <c r="AD33"/>
      <c r="AE33"/>
      <c r="AF33"/>
      <c r="AG33"/>
      <c r="AH33"/>
      <c r="AI33"/>
      <c r="AJ33" s="13"/>
      <c r="AK33" s="44"/>
      <c r="AL33" s="210"/>
      <c r="AM33" s="14" t="s">
        <v>39</v>
      </c>
      <c r="AN33"/>
      <c r="AO33"/>
      <c r="AP33"/>
      <c r="AQ33"/>
      <c r="AR33"/>
      <c r="AS33"/>
      <c r="AT33"/>
      <c r="AU33"/>
      <c r="AV33"/>
      <c r="AW33" s="13"/>
      <c r="AX33" s="44"/>
      <c r="AY33" s="6"/>
      <c r="AZ33" s="6"/>
      <c r="BA33" s="6"/>
    </row>
    <row r="34" spans="1:53" x14ac:dyDescent="0.2">
      <c r="A34" s="15" t="s">
        <v>40</v>
      </c>
      <c r="B34" s="16">
        <v>2.6816050954046302</v>
      </c>
      <c r="C34" s="42">
        <v>0.36788794691488802</v>
      </c>
      <c r="D34" s="16">
        <v>10.636443783781599</v>
      </c>
      <c r="E34" s="42">
        <v>0.97249046745012901</v>
      </c>
      <c r="F34" s="16">
        <v>32.468079481279197</v>
      </c>
      <c r="G34" s="42">
        <v>1.3675324926557</v>
      </c>
      <c r="H34" s="16">
        <v>41.546322701720896</v>
      </c>
      <c r="I34" s="42">
        <v>1.4368222180435699</v>
      </c>
      <c r="J34" s="16">
        <v>10.079188564421401</v>
      </c>
      <c r="K34" s="43">
        <v>0.88612430106849305</v>
      </c>
      <c r="L34" s="44"/>
      <c r="M34" s="15" t="s">
        <v>40</v>
      </c>
      <c r="N34" s="16">
        <v>7.8119831443901298</v>
      </c>
      <c r="O34" s="42">
        <v>0.79647056436819297</v>
      </c>
      <c r="P34" s="16">
        <v>17.7667991778338</v>
      </c>
      <c r="Q34" s="42">
        <v>1.5868708221629</v>
      </c>
      <c r="R34" s="16">
        <v>36.806486206293201</v>
      </c>
      <c r="S34" s="42">
        <v>2.1095013897345498</v>
      </c>
      <c r="T34" s="16">
        <v>27.996724881352701</v>
      </c>
      <c r="U34" s="42">
        <v>1.90942600831507</v>
      </c>
      <c r="V34" s="16">
        <v>3.73084865144207</v>
      </c>
      <c r="W34" s="43">
        <v>0.70045938483602699</v>
      </c>
      <c r="X34" s="44"/>
      <c r="Y34" s="42"/>
      <c r="Z34" s="15" t="s">
        <v>40</v>
      </c>
      <c r="AA34" s="16">
        <v>17.6879676395424</v>
      </c>
      <c r="AB34" s="42">
        <v>1.12975310968336</v>
      </c>
      <c r="AC34" s="16">
        <v>21.412282201109001</v>
      </c>
      <c r="AD34" s="42">
        <v>1.9883523266621901</v>
      </c>
      <c r="AE34" s="16">
        <v>33.170498052068702</v>
      </c>
      <c r="AF34" s="42">
        <v>2.2314057277555999</v>
      </c>
      <c r="AG34" s="16">
        <v>17.889306948861599</v>
      </c>
      <c r="AH34" s="42">
        <v>1.81066470607726</v>
      </c>
      <c r="AI34" s="16">
        <v>2.1925489692901201</v>
      </c>
      <c r="AJ34" s="43">
        <v>0.645997415830873</v>
      </c>
      <c r="AK34" s="44"/>
      <c r="AL34" s="210"/>
      <c r="AM34" s="15" t="s">
        <v>40</v>
      </c>
      <c r="AN34" s="16">
        <v>27.761502679616498</v>
      </c>
      <c r="AO34" s="42">
        <v>2.0393574974782198</v>
      </c>
      <c r="AP34" s="16">
        <v>25.783199136960398</v>
      </c>
      <c r="AQ34" s="42">
        <v>2.7204279392716399</v>
      </c>
      <c r="AR34" s="16">
        <v>26.044440766923699</v>
      </c>
      <c r="AS34" s="42">
        <v>2.6002333129760999</v>
      </c>
      <c r="AT34" s="16">
        <v>12.6103790624234</v>
      </c>
      <c r="AU34" s="42">
        <v>1.8958282748422901</v>
      </c>
      <c r="AV34" s="16">
        <v>1.77808065146508</v>
      </c>
      <c r="AW34" s="43">
        <v>0.73980898215119295</v>
      </c>
      <c r="AX34" s="44"/>
      <c r="AY34" s="6"/>
      <c r="AZ34" s="6"/>
      <c r="BA34" s="6"/>
    </row>
    <row r="35" spans="1:53" x14ac:dyDescent="0.2">
      <c r="A35" s="15" t="s">
        <v>41</v>
      </c>
      <c r="B35" s="16">
        <v>2.8080835634253898</v>
      </c>
      <c r="C35" s="42">
        <v>0.43096630487347098</v>
      </c>
      <c r="D35" s="16">
        <v>7.8329120079226904</v>
      </c>
      <c r="E35" s="42">
        <v>0.900623230346277</v>
      </c>
      <c r="F35" s="16">
        <v>29.729032449406901</v>
      </c>
      <c r="G35" s="42">
        <v>1.63059591785337</v>
      </c>
      <c r="H35" s="16">
        <v>44.8486272036237</v>
      </c>
      <c r="I35" s="42">
        <v>1.8343465541509201</v>
      </c>
      <c r="J35" s="16">
        <v>12.407715007004199</v>
      </c>
      <c r="K35" s="43">
        <v>1.2338587396616301</v>
      </c>
      <c r="L35" s="44"/>
      <c r="M35" s="15" t="s">
        <v>41</v>
      </c>
      <c r="N35" s="16">
        <v>6.9408966318817296</v>
      </c>
      <c r="O35" s="42">
        <v>0.76028172455992804</v>
      </c>
      <c r="P35" s="16">
        <v>16.744906738887899</v>
      </c>
      <c r="Q35" s="42">
        <v>1.46441971315867</v>
      </c>
      <c r="R35" s="16">
        <v>39.200767957725802</v>
      </c>
      <c r="S35" s="42">
        <v>1.8655060599398301</v>
      </c>
      <c r="T35" s="16">
        <v>29.172692647748299</v>
      </c>
      <c r="U35" s="42">
        <v>1.4814667284882801</v>
      </c>
      <c r="V35" s="16">
        <v>3.9116100883392102</v>
      </c>
      <c r="W35" s="43">
        <v>0.64142419268857898</v>
      </c>
      <c r="X35" s="44"/>
      <c r="Y35" s="42"/>
      <c r="Z35" s="15" t="s">
        <v>41</v>
      </c>
      <c r="AA35" s="16">
        <v>14.953891628591499</v>
      </c>
      <c r="AB35" s="42">
        <v>1.44848135240834</v>
      </c>
      <c r="AC35" s="16">
        <v>19.7262161698848</v>
      </c>
      <c r="AD35" s="42">
        <v>2.4250730118878598</v>
      </c>
      <c r="AE35" s="16">
        <v>37.839663554622597</v>
      </c>
      <c r="AF35" s="42">
        <v>2.4261096238719899</v>
      </c>
      <c r="AG35" s="16">
        <v>17.211632628253302</v>
      </c>
      <c r="AH35" s="42">
        <v>2.3997326351069499</v>
      </c>
      <c r="AI35" s="16">
        <v>2.1829366990658898</v>
      </c>
      <c r="AJ35" s="43">
        <v>0.90970652341367697</v>
      </c>
      <c r="AK35" s="44"/>
      <c r="AL35" s="210"/>
      <c r="AM35" s="15" t="s">
        <v>41</v>
      </c>
      <c r="AN35" s="16">
        <v>18.188691532726999</v>
      </c>
      <c r="AO35" s="42">
        <v>2.10264030437604</v>
      </c>
      <c r="AP35" s="16">
        <v>22.2743885963685</v>
      </c>
      <c r="AQ35" s="42">
        <v>2.78007223137549</v>
      </c>
      <c r="AR35" s="16">
        <v>34.035221968905198</v>
      </c>
      <c r="AS35" s="42">
        <v>3.18271279669999</v>
      </c>
      <c r="AT35" s="16">
        <v>16.587479871365701</v>
      </c>
      <c r="AU35" s="42">
        <v>2.5034780236765801</v>
      </c>
      <c r="AV35" s="16">
        <v>0</v>
      </c>
      <c r="AW35" s="43">
        <v>0</v>
      </c>
      <c r="AX35" s="44"/>
      <c r="AY35" s="6"/>
      <c r="AZ35" s="6"/>
      <c r="BA35" s="6"/>
    </row>
    <row r="36" spans="1:53" x14ac:dyDescent="0.2">
      <c r="A36" s="15" t="s">
        <v>42</v>
      </c>
      <c r="B36" s="16">
        <v>3.5586536926813199</v>
      </c>
      <c r="C36" s="42">
        <v>0.71712936890262702</v>
      </c>
      <c r="D36" s="16">
        <v>8.2954089423005897</v>
      </c>
      <c r="E36" s="42">
        <v>1.5247646886592201</v>
      </c>
      <c r="F36" s="16">
        <v>35.259069135973498</v>
      </c>
      <c r="G36" s="42">
        <v>1.8069854928944</v>
      </c>
      <c r="H36" s="16">
        <v>43.394807320159501</v>
      </c>
      <c r="I36" s="42">
        <v>2.1619706549013298</v>
      </c>
      <c r="J36" s="16">
        <v>8.7284982197118204</v>
      </c>
      <c r="K36" s="43">
        <v>1.43745785082252</v>
      </c>
      <c r="L36" s="44"/>
      <c r="M36" s="15" t="s">
        <v>42</v>
      </c>
      <c r="N36" s="16">
        <v>11.3377443703666</v>
      </c>
      <c r="O36" s="42">
        <v>1.1587720699241899</v>
      </c>
      <c r="P36" s="16">
        <v>16.604576980801401</v>
      </c>
      <c r="Q36" s="42">
        <v>2.2797468420763298</v>
      </c>
      <c r="R36" s="16">
        <v>39.7378873112024</v>
      </c>
      <c r="S36" s="42">
        <v>2.29321128437038</v>
      </c>
      <c r="T36" s="16">
        <v>27.959581443201898</v>
      </c>
      <c r="U36" s="42">
        <v>2.34314722187943</v>
      </c>
      <c r="V36" s="16">
        <v>2.8368665568374101</v>
      </c>
      <c r="W36" s="43">
        <v>0.82106787444126805</v>
      </c>
      <c r="X36" s="44"/>
      <c r="Y36" s="42"/>
      <c r="Z36" s="15" t="s">
        <v>42</v>
      </c>
      <c r="AA36" s="16">
        <v>24.8956702584901</v>
      </c>
      <c r="AB36" s="42">
        <v>2.30620529114996</v>
      </c>
      <c r="AC36" s="16">
        <v>23.3213677069594</v>
      </c>
      <c r="AD36" s="42">
        <v>3.4300832769895901</v>
      </c>
      <c r="AE36" s="16">
        <v>35.6545893554282</v>
      </c>
      <c r="AF36" s="42">
        <v>3.3051292811485702</v>
      </c>
      <c r="AG36" s="16">
        <v>11.9548381773913</v>
      </c>
      <c r="AH36" s="42">
        <v>2.4681640331855399</v>
      </c>
      <c r="AI36" s="16">
        <v>0.97630674911749105</v>
      </c>
      <c r="AJ36" s="43">
        <v>0.62098299650361799</v>
      </c>
      <c r="AK36" s="44"/>
      <c r="AL36" s="210"/>
      <c r="AM36" s="15" t="s">
        <v>42</v>
      </c>
      <c r="AN36" s="16">
        <v>27.095240818449099</v>
      </c>
      <c r="AO36" s="42">
        <v>2.7597684385294499</v>
      </c>
      <c r="AP36" s="16">
        <v>23.426938741414801</v>
      </c>
      <c r="AQ36" s="42">
        <v>3.4522033491551598</v>
      </c>
      <c r="AR36" s="16">
        <v>28.733102270924999</v>
      </c>
      <c r="AS36" s="42">
        <v>3.9679355385986299</v>
      </c>
      <c r="AT36" s="16">
        <v>16.8311403532234</v>
      </c>
      <c r="AU36" s="42">
        <v>3.4205325764561501</v>
      </c>
      <c r="AV36" s="16">
        <v>0</v>
      </c>
      <c r="AW36" s="43">
        <v>0</v>
      </c>
      <c r="AX36" s="44"/>
      <c r="AY36" s="6"/>
      <c r="AZ36" s="6"/>
      <c r="BA36" s="6"/>
    </row>
    <row r="37" spans="1:53" x14ac:dyDescent="0.2">
      <c r="A37" s="15" t="s">
        <v>43</v>
      </c>
      <c r="B37" s="16">
        <v>2.8279758214494599</v>
      </c>
      <c r="C37" s="42">
        <v>0.42036291288371302</v>
      </c>
      <c r="D37" s="16">
        <v>7.8451695012539302</v>
      </c>
      <c r="E37" s="42">
        <v>0.88608304835184304</v>
      </c>
      <c r="F37" s="16">
        <v>29.875594259375099</v>
      </c>
      <c r="G37" s="42">
        <v>1.5963412944801201</v>
      </c>
      <c r="H37" s="16">
        <v>44.810096813037703</v>
      </c>
      <c r="I37" s="42">
        <v>1.7988499476082001</v>
      </c>
      <c r="J37" s="16">
        <v>12.310205225031</v>
      </c>
      <c r="K37" s="43">
        <v>1.2060627675935101</v>
      </c>
      <c r="L37" s="44"/>
      <c r="M37" s="15" t="s">
        <v>43</v>
      </c>
      <c r="N37" s="16">
        <v>7.0778479047567799</v>
      </c>
      <c r="O37" s="42">
        <v>0.73640075435988195</v>
      </c>
      <c r="P37" s="16">
        <v>16.7405358031323</v>
      </c>
      <c r="Q37" s="42">
        <v>1.44369771543522</v>
      </c>
      <c r="R37" s="16">
        <v>39.217497938730297</v>
      </c>
      <c r="S37" s="42">
        <v>1.81773795386816</v>
      </c>
      <c r="T37" s="16">
        <v>29.134907140156699</v>
      </c>
      <c r="U37" s="42">
        <v>1.4456898796739901</v>
      </c>
      <c r="V37" s="16">
        <v>3.8781344022550401</v>
      </c>
      <c r="W37" s="43">
        <v>0.62294856085586603</v>
      </c>
      <c r="X37" s="44"/>
      <c r="Y37" s="42"/>
      <c r="Z37" s="15" t="s">
        <v>43</v>
      </c>
      <c r="AA37" s="16">
        <v>15.290497543615</v>
      </c>
      <c r="AB37" s="42">
        <v>1.40607721527782</v>
      </c>
      <c r="AC37" s="16">
        <v>19.847939788749802</v>
      </c>
      <c r="AD37" s="42">
        <v>2.31999175637546</v>
      </c>
      <c r="AE37" s="16">
        <v>37.765681933466503</v>
      </c>
      <c r="AF37" s="42">
        <v>2.361053000234</v>
      </c>
      <c r="AG37" s="16">
        <v>17.033649575914801</v>
      </c>
      <c r="AH37" s="42">
        <v>2.32364698336335</v>
      </c>
      <c r="AI37" s="16">
        <v>2.1420829651901698</v>
      </c>
      <c r="AJ37" s="43">
        <v>0.88088948330782002</v>
      </c>
      <c r="AK37" s="44"/>
      <c r="AL37" s="210"/>
      <c r="AM37" s="15" t="s">
        <v>43</v>
      </c>
      <c r="AN37" s="16">
        <v>18.400625214369999</v>
      </c>
      <c r="AO37" s="42">
        <v>2.0559123788193898</v>
      </c>
      <c r="AP37" s="16">
        <v>22.301813830056801</v>
      </c>
      <c r="AQ37" s="42">
        <v>2.72069483345087</v>
      </c>
      <c r="AR37" s="16">
        <v>33.9090566368493</v>
      </c>
      <c r="AS37" s="42">
        <v>3.1169446296474099</v>
      </c>
      <c r="AT37" s="16">
        <v>16.593277836586001</v>
      </c>
      <c r="AU37" s="42">
        <v>2.4519747071329401</v>
      </c>
      <c r="AV37" s="16">
        <v>0.92811395523562701</v>
      </c>
      <c r="AW37" s="43">
        <v>0.94647524919993598</v>
      </c>
      <c r="AX37" s="44"/>
      <c r="AY37" s="6"/>
      <c r="AZ37" s="6"/>
      <c r="BA37" s="6"/>
    </row>
    <row r="38" spans="1:53" x14ac:dyDescent="0.2">
      <c r="A38" s="20"/>
      <c r="B38"/>
      <c r="C38"/>
      <c r="D38"/>
      <c r="E38"/>
      <c r="F38"/>
      <c r="G38"/>
      <c r="H38"/>
      <c r="I38"/>
      <c r="J38"/>
      <c r="K38" s="13"/>
      <c r="L38" s="44"/>
      <c r="M38" s="20"/>
      <c r="N38"/>
      <c r="O38"/>
      <c r="P38"/>
      <c r="Q38"/>
      <c r="R38"/>
      <c r="S38"/>
      <c r="T38"/>
      <c r="U38"/>
      <c r="V38"/>
      <c r="W38" s="13"/>
      <c r="X38" s="44"/>
      <c r="Y38"/>
      <c r="Z38" s="20"/>
      <c r="AA38"/>
      <c r="AB38"/>
      <c r="AC38"/>
      <c r="AD38"/>
      <c r="AE38"/>
      <c r="AF38"/>
      <c r="AG38"/>
      <c r="AH38"/>
      <c r="AI38"/>
      <c r="AJ38" s="13"/>
      <c r="AK38" s="44"/>
      <c r="AL38" s="210"/>
      <c r="AM38" s="20"/>
      <c r="AN38"/>
      <c r="AO38"/>
      <c r="AP38"/>
      <c r="AQ38"/>
      <c r="AR38"/>
      <c r="AS38"/>
      <c r="AT38"/>
      <c r="AU38"/>
      <c r="AV38"/>
      <c r="AW38" s="13"/>
      <c r="AX38" s="44"/>
      <c r="AY38" s="6"/>
      <c r="AZ38" s="6"/>
      <c r="BA38" s="6"/>
    </row>
    <row r="39" spans="1:53" x14ac:dyDescent="0.2">
      <c r="A39" s="14" t="s">
        <v>44</v>
      </c>
      <c r="B39" s="64">
        <f>AVERAGE(B12:B19,B20:B31,B34,B37)</f>
        <v>4.1081241433876059</v>
      </c>
      <c r="C39" s="143">
        <f>SQRT(SUMSQ(C12:C19,C20:C31,C34,C37)/(COUNT(C12:C19,C20:C31,C34,C37)*COUNT(C12:C19,C20:C31,C34,C37)))</f>
        <v>0.12527242369088057</v>
      </c>
      <c r="D39" s="64">
        <f t="shared" ref="D39" si="0">AVERAGE(D12:D19,D20:D31,D34,D37)</f>
        <v>8.6070608027646838</v>
      </c>
      <c r="E39" s="143">
        <f t="shared" ref="E39" si="1">SQRT(SUMSQ(E12:E19,E20:E31,E34,E37)/(COUNT(E12:E19,E20:E31,E34,E37)*COUNT(E12:E19,E20:E31,E34,E37)))</f>
        <v>0.20548215854406537</v>
      </c>
      <c r="F39" s="64">
        <f t="shared" ref="F39" si="2">AVERAGE(F12:F19,F20:F31,F34,F37)</f>
        <v>30.873634420626068</v>
      </c>
      <c r="G39" s="143">
        <f t="shared" ref="G39" si="3">SQRT(SUMSQ(G12:G19,G20:G31,G34,G37)/(COUNT(G12:G19,G20:G31,G34,G37)*COUNT(G12:G19,G20:G31,G34,G37)))</f>
        <v>0.34213449085280973</v>
      </c>
      <c r="H39" s="64">
        <f t="shared" ref="H39" si="4">AVERAGE(H12:H19,H20:H31,H34,H37)</f>
        <v>39.965970427553977</v>
      </c>
      <c r="I39" s="143">
        <f t="shared" ref="I39" si="5">SQRT(SUMSQ(I12:I19,I20:I31,I34,I37)/(COUNT(I12:I19,I20:I31,I34,I37)*COUNT(I12:I19,I20:I31,I34,I37)))</f>
        <v>0.34580742398758868</v>
      </c>
      <c r="J39" s="64">
        <f t="shared" ref="J39" si="6">AVERAGE(J12:J19,J20:J31,J34,J37)</f>
        <v>10.292417915680446</v>
      </c>
      <c r="K39" s="55">
        <f t="shared" ref="K39" si="7">SQRT(SUMSQ(K12:K19,K20:K31,K34,K37)/(COUNT(K12:K19,K20:K31,K34,K37)*COUNT(K12:K19,K20:K31,K34,K37)))</f>
        <v>0.23334391399506182</v>
      </c>
      <c r="L39" s="44"/>
      <c r="M39" s="14" t="s">
        <v>44</v>
      </c>
      <c r="N39" s="64">
        <f>AVERAGE(N12:N19,N20:N31,N34,N37)</f>
        <v>9.1550200119159868</v>
      </c>
      <c r="O39" s="143">
        <f>SQRT(SUMSQ(O12:O19,O20:O31,O34,O37)/(COUNT(O12:O19,O20:O31,O34,O37)*COUNT(O12:O19,O20:O31,O34,O37)))</f>
        <v>0.19519001214370221</v>
      </c>
      <c r="P39" s="64">
        <f t="shared" ref="P39" si="8">AVERAGE(P12:P19,P20:P31,P34,P37)</f>
        <v>14.010522060002677</v>
      </c>
      <c r="Q39" s="143">
        <f t="shared" ref="Q39" si="9">SQRT(SUMSQ(Q12:Q19,Q20:Q31,Q34,Q37)/(COUNT(Q12:Q19,Q20:Q31,Q34,Q37)*COUNT(Q12:Q19,Q20:Q31,Q34,Q37)))</f>
        <v>0.29635955424630755</v>
      </c>
      <c r="R39" s="64">
        <f t="shared" ref="R39" si="10">AVERAGE(R12:R19,R20:R31,R34,R37)</f>
        <v>33.54567510872905</v>
      </c>
      <c r="S39" s="143">
        <f t="shared" ref="S39" si="11">SQRT(SUMSQ(S12:S19,S20:S31,S34,S37)/(COUNT(S12:S19,S20:S31,S34,S37)*COUNT(S12:S19,S20:S31,S34,S37)))</f>
        <v>0.42401706102487829</v>
      </c>
      <c r="T39" s="64">
        <f t="shared" ref="T39" si="12">AVERAGE(T12:T19,T20:T31,T34,T37)</f>
        <v>28.230608195505361</v>
      </c>
      <c r="U39" s="143">
        <f t="shared" ref="U39" si="13">SQRT(SUMSQ(U12:U19,U20:U31,U34,U37)/(COUNT(U12:U19,U20:U31,U34,U37)*COUNT(U12:U19,U20:U31,U34,U37)))</f>
        <v>0.38785661927873449</v>
      </c>
      <c r="V39" s="64">
        <f t="shared" ref="V39" si="14">AVERAGE(V12:V19,V20:V31,V34,V37)</f>
        <v>4.6542957267087512</v>
      </c>
      <c r="W39" s="55">
        <f t="shared" ref="W39" si="15">SQRT(SUMSQ(W12:W19,W20:W31,W34,W37)/(COUNT(W12:W19,W20:W31,W34,W37)*COUNT(W12:W19,W20:W31,W34,W37)))</f>
        <v>0.18847592429728707</v>
      </c>
      <c r="X39" s="44"/>
      <c r="Y39" s="143"/>
      <c r="Z39" s="14" t="s">
        <v>44</v>
      </c>
      <c r="AA39" s="64">
        <f>AVERAGE(AA12:AA19,AA20:AA31,AA34,AA37)</f>
        <v>19.435283700705455</v>
      </c>
      <c r="AB39" s="143">
        <f>SQRT(SUMSQ(AB12:AB19,AB20:AB31,AB34,AB37)/(COUNT(AB12:AB19,AB20:AB31,AB34,AB37)*COUNT(AB12:AB19,AB20:AB31,AB34,AB37)))</f>
        <v>0.30329344993965929</v>
      </c>
      <c r="AC39" s="64">
        <f t="shared" ref="AC39" si="16">AVERAGE(AC12:AC19,AC20:AC31,AC34,AC37)</f>
        <v>16.499519574133</v>
      </c>
      <c r="AD39" s="143">
        <f t="shared" ref="AD39" si="17">SQRT(SUMSQ(AD12:AD19,AD20:AD31,AD34,AD37)/(COUNT(AD12:AD19,AD20:AD31,AD34,AD37)*COUNT(AD12:AD19,AD20:AD31,AD34,AD37)))</f>
        <v>0.38000927172660787</v>
      </c>
      <c r="AE39" s="64">
        <f t="shared" ref="AE39" si="18">AVERAGE(AE12:AE19,AE20:AE31,AE34,AE37)</f>
        <v>29.673034183274826</v>
      </c>
      <c r="AF39" s="143">
        <f t="shared" ref="AF39" si="19">SQRT(SUMSQ(AF12:AF19,AF20:AF31,AF34,AF37)/(COUNT(AF12:AF19,AF20:AF31,AF34,AF37)*COUNT(AF12:AF19,AF20:AF31,AF34,AF37)))</f>
        <v>0.46057700019755787</v>
      </c>
      <c r="AG39" s="64">
        <f t="shared" ref="AG39" si="20">AVERAGE(AG12:AG19,AG20:AG31,AG34,AG37)</f>
        <v>17.89764546675034</v>
      </c>
      <c r="AH39" s="143">
        <f t="shared" ref="AH39" si="21">SQRT(SUMSQ(AH12:AH19,AH20:AH31,AH34,AH37)/(COUNT(AH12:AH19,AH20:AH31,AH34,AH37)*COUNT(AH12:AH19,AH20:AH31,AH34,AH37)))</f>
        <v>0.39197858439539107</v>
      </c>
      <c r="AI39" s="64">
        <f t="shared" ref="AI39" si="22">AVERAGE(AI12:AI19,AI20:AI31,AI34,AI37)</f>
        <v>2.3217228760847592</v>
      </c>
      <c r="AJ39" s="55">
        <f t="shared" ref="AJ39" si="23">SQRT(SUMSQ(AJ12:AJ19,AJ20:AJ31,AJ34,AJ37)/(COUNT(AJ12:AJ19,AJ20:AJ31,AJ34,AJ37)*COUNT(AJ12:AJ19,AJ20:AJ31,AJ34,AJ37)))</f>
        <v>0.16418893830030096</v>
      </c>
      <c r="AK39" s="44"/>
      <c r="AL39" s="210"/>
      <c r="AM39" s="14" t="s">
        <v>44</v>
      </c>
      <c r="AN39" s="64">
        <f>AVERAGE(AN12:AN19,AN20:AN31,AN34,AN37)</f>
        <v>24.636759705590507</v>
      </c>
      <c r="AO39" s="143">
        <f>SQRT(SUMSQ(AO12:AO19,AO20:AO31,AO34,AO37)/(COUNT(AO12:AO19,AO20:AO31,AO34,AO37)*COUNT(AO12:AO19,AO20:AO31,AO34,AO37)))</f>
        <v>0.54594862463096794</v>
      </c>
      <c r="AP39" s="64">
        <f t="shared" ref="AP39" si="24">AVERAGE(AP12:AP19,AP20:AP31,AP34,AP37)</f>
        <v>16.067346995873404</v>
      </c>
      <c r="AQ39" s="143">
        <f t="shared" ref="AQ39" si="25">SQRT(SUMSQ(AQ12:AQ19,AQ20:AQ31,AQ34,AQ37)/(COUNT(AQ12:AQ19,AQ20:AQ31,AQ34,AQ37)*COUNT(AQ12:AQ19,AQ20:AQ31,AQ34,AQ37)))</f>
        <v>0.5661394786746663</v>
      </c>
      <c r="AR39" s="64">
        <f t="shared" ref="AR39" si="26">AVERAGE(AR12:AR19,AR20:AR31,AR34,AR37)</f>
        <v>24.826153405694257</v>
      </c>
      <c r="AS39" s="143">
        <f t="shared" ref="AS39" si="27">SQRT(SUMSQ(AS12:AS19,AS20:AS31,AS34,AS37)/(COUNT(AS12:AS19,AS20:AS31,AS34,AS37)*COUNT(AS12:AS19,AS20:AS31,AS34,AS37)))</f>
        <v>0.6811226142437502</v>
      </c>
      <c r="AT39" s="64">
        <f t="shared" ref="AT39" si="28">AVERAGE(AT12:AT19,AT20:AT31,AT34,AT37)</f>
        <v>17.416387151014835</v>
      </c>
      <c r="AU39" s="143">
        <f t="shared" ref="AU39" si="29">SQRT(SUMSQ(AU12:AU19,AU20:AU31,AU34,AU37)/(COUNT(AU12:AU19,AU20:AU31,AU34,AU37)*COUNT(AU12:AU19,AU20:AU31,AU34,AU37)))</f>
        <v>0.56924715438406503</v>
      </c>
      <c r="AV39" s="64">
        <f t="shared" ref="AV39" si="30">AVERAGE(AV12:AV19,AV20:AV31,AV34,AV37)</f>
        <v>2.5944133729535284</v>
      </c>
      <c r="AW39" s="55">
        <f t="shared" ref="AW39" si="31">SQRT(SUMSQ(AW12:AW19,AW20:AW31,AW34,AW37)/(COUNT(AW12:AW19,AW20:AW31,AW34,AW37)*COUNT(AW12:AW19,AW20:AW31,AW34,AW37)))</f>
        <v>0.24818522780520932</v>
      </c>
      <c r="AX39" s="44"/>
      <c r="AY39" s="6"/>
      <c r="AZ39" s="6"/>
      <c r="BA39" s="6"/>
    </row>
    <row r="40" spans="1:53" x14ac:dyDescent="0.2">
      <c r="A40" s="31"/>
      <c r="B40" s="122"/>
      <c r="C40" s="122"/>
      <c r="D40" s="122"/>
      <c r="E40" s="122"/>
      <c r="F40" s="122"/>
      <c r="G40" s="122"/>
      <c r="H40" s="122"/>
      <c r="I40" s="122"/>
      <c r="J40" s="122"/>
      <c r="K40" s="48"/>
      <c r="L40" s="44"/>
      <c r="M40" s="31"/>
      <c r="N40" s="122"/>
      <c r="O40" s="122"/>
      <c r="P40" s="122"/>
      <c r="Q40" s="122"/>
      <c r="R40" s="122"/>
      <c r="S40" s="122"/>
      <c r="T40" s="122"/>
      <c r="U40" s="122"/>
      <c r="V40" s="122"/>
      <c r="W40" s="48"/>
      <c r="X40" s="44"/>
      <c r="Y40" s="13"/>
      <c r="Z40" s="240"/>
      <c r="AA40" s="122"/>
      <c r="AB40" s="122"/>
      <c r="AC40" s="122"/>
      <c r="AD40" s="122"/>
      <c r="AE40" s="122"/>
      <c r="AF40" s="122"/>
      <c r="AG40" s="122"/>
      <c r="AH40" s="122"/>
      <c r="AI40" s="122"/>
      <c r="AJ40" s="48"/>
      <c r="AK40" s="44"/>
      <c r="AL40" s="7"/>
      <c r="AM40" s="31"/>
      <c r="AN40" s="122"/>
      <c r="AO40" s="122"/>
      <c r="AP40" s="122"/>
      <c r="AQ40" s="122"/>
      <c r="AR40" s="122"/>
      <c r="AS40" s="122"/>
      <c r="AT40" s="122"/>
      <c r="AU40" s="122"/>
      <c r="AV40" s="122"/>
      <c r="AW40" s="48"/>
      <c r="AX40" s="44"/>
      <c r="AY40" s="7"/>
      <c r="AZ40" s="7"/>
      <c r="BA40" s="6"/>
    </row>
    <row r="41" spans="1:53" x14ac:dyDescent="0.2">
      <c r="A41" s="25" t="s">
        <v>45</v>
      </c>
      <c r="B41" s="7"/>
      <c r="C41" s="7"/>
      <c r="D41" s="7"/>
      <c r="E41" s="7"/>
      <c r="F41" s="7"/>
      <c r="G41" s="7"/>
      <c r="H41" s="7"/>
      <c r="I41" s="7"/>
      <c r="J41" s="7"/>
      <c r="K41" s="13"/>
      <c r="L41" s="44"/>
      <c r="M41" s="25" t="s">
        <v>45</v>
      </c>
      <c r="N41" s="7"/>
      <c r="O41" s="7"/>
      <c r="P41" s="7"/>
      <c r="Q41" s="7"/>
      <c r="R41" s="7"/>
      <c r="S41" s="7"/>
      <c r="T41" s="7"/>
      <c r="U41" s="7"/>
      <c r="V41" s="7"/>
      <c r="W41" s="13"/>
      <c r="X41" s="44"/>
      <c r="Y41" s="13"/>
      <c r="Z41" s="49" t="s">
        <v>45</v>
      </c>
      <c r="AA41" s="7"/>
      <c r="AB41" s="7"/>
      <c r="AC41" s="7"/>
      <c r="AD41" s="7"/>
      <c r="AE41" s="7"/>
      <c r="AF41" s="7"/>
      <c r="AG41" s="7"/>
      <c r="AH41" s="7"/>
      <c r="AI41" s="7"/>
      <c r="AJ41" s="13"/>
      <c r="AK41" s="44"/>
      <c r="AL41" s="7"/>
      <c r="AM41" s="25" t="s">
        <v>45</v>
      </c>
      <c r="AN41" s="7"/>
      <c r="AO41" s="7"/>
      <c r="AP41" s="7"/>
      <c r="AQ41" s="7"/>
      <c r="AR41" s="7"/>
      <c r="AS41" s="7"/>
      <c r="AT41" s="7"/>
      <c r="AU41" s="7"/>
      <c r="AV41" s="7"/>
      <c r="AW41" s="13"/>
      <c r="AX41" s="44"/>
      <c r="AY41" s="7"/>
      <c r="AZ41" s="7"/>
      <c r="BA41" s="6"/>
    </row>
    <row r="42" spans="1:53" ht="12.75" customHeight="1" x14ac:dyDescent="0.2">
      <c r="A42" s="15" t="s">
        <v>68</v>
      </c>
      <c r="B42" s="27" t="s">
        <v>76</v>
      </c>
      <c r="C42" s="174" t="s">
        <v>76</v>
      </c>
      <c r="D42" s="27" t="s">
        <v>76</v>
      </c>
      <c r="E42" s="174" t="s">
        <v>76</v>
      </c>
      <c r="F42" s="27" t="s">
        <v>76</v>
      </c>
      <c r="G42" s="174" t="s">
        <v>76</v>
      </c>
      <c r="H42" s="27" t="s">
        <v>76</v>
      </c>
      <c r="I42" s="174" t="s">
        <v>76</v>
      </c>
      <c r="J42" s="27" t="s">
        <v>76</v>
      </c>
      <c r="K42" s="43" t="s">
        <v>76</v>
      </c>
      <c r="L42" s="44"/>
      <c r="M42" s="15" t="s">
        <v>68</v>
      </c>
      <c r="N42" s="27" t="s">
        <v>76</v>
      </c>
      <c r="O42" s="174" t="s">
        <v>76</v>
      </c>
      <c r="P42" s="27" t="s">
        <v>76</v>
      </c>
      <c r="Q42" s="174" t="s">
        <v>76</v>
      </c>
      <c r="R42" s="27" t="s">
        <v>76</v>
      </c>
      <c r="S42" s="174" t="s">
        <v>76</v>
      </c>
      <c r="T42" s="27" t="s">
        <v>76</v>
      </c>
      <c r="U42" s="174" t="s">
        <v>76</v>
      </c>
      <c r="V42" s="27" t="s">
        <v>76</v>
      </c>
      <c r="W42" s="43" t="s">
        <v>76</v>
      </c>
      <c r="X42" s="44"/>
      <c r="Y42" s="43"/>
      <c r="Z42" s="217" t="s">
        <v>68</v>
      </c>
      <c r="AA42" s="27" t="s">
        <v>76</v>
      </c>
      <c r="AB42" s="174" t="s">
        <v>76</v>
      </c>
      <c r="AC42" s="27" t="s">
        <v>76</v>
      </c>
      <c r="AD42" s="174" t="s">
        <v>76</v>
      </c>
      <c r="AE42" s="27" t="s">
        <v>76</v>
      </c>
      <c r="AF42" s="174" t="s">
        <v>76</v>
      </c>
      <c r="AG42" s="27" t="s">
        <v>76</v>
      </c>
      <c r="AH42" s="174" t="s">
        <v>76</v>
      </c>
      <c r="AI42" s="27" t="s">
        <v>76</v>
      </c>
      <c r="AJ42" s="43" t="s">
        <v>76</v>
      </c>
      <c r="AK42" s="44"/>
      <c r="AL42" s="27"/>
      <c r="AM42" s="15" t="s">
        <v>68</v>
      </c>
      <c r="AN42" s="27" t="s">
        <v>76</v>
      </c>
      <c r="AO42" s="174" t="s">
        <v>76</v>
      </c>
      <c r="AP42" s="27" t="s">
        <v>76</v>
      </c>
      <c r="AQ42" s="174" t="s">
        <v>76</v>
      </c>
      <c r="AR42" s="27" t="s">
        <v>76</v>
      </c>
      <c r="AS42" s="174" t="s">
        <v>76</v>
      </c>
      <c r="AT42" s="27" t="s">
        <v>76</v>
      </c>
      <c r="AU42" s="174" t="s">
        <v>76</v>
      </c>
      <c r="AV42" s="27" t="s">
        <v>76</v>
      </c>
      <c r="AW42" s="43" t="s">
        <v>76</v>
      </c>
      <c r="AX42" s="44"/>
      <c r="AY42" s="27"/>
      <c r="AZ42" s="174"/>
      <c r="BA42" s="6"/>
    </row>
    <row r="43" spans="1:53" ht="12.75" customHeight="1" x14ac:dyDescent="0.2">
      <c r="A43" s="26" t="s">
        <v>316</v>
      </c>
      <c r="B43" s="117">
        <v>9.0903734151057307</v>
      </c>
      <c r="C43" s="148">
        <v>1.2220181598322699</v>
      </c>
      <c r="D43" s="117">
        <v>14.612871908825801</v>
      </c>
      <c r="E43" s="148">
        <v>2.1720427857437299</v>
      </c>
      <c r="F43" s="117">
        <v>30.629659217887799</v>
      </c>
      <c r="G43" s="148">
        <v>1.96655099473905</v>
      </c>
      <c r="H43" s="117">
        <v>25.753856291865901</v>
      </c>
      <c r="I43" s="148">
        <v>1.7800213227542001</v>
      </c>
      <c r="J43" s="117">
        <v>7.6489405180350696</v>
      </c>
      <c r="K43" s="50">
        <v>1.72470609099252</v>
      </c>
      <c r="L43" s="44"/>
      <c r="M43" s="26" t="s">
        <v>316</v>
      </c>
      <c r="N43" s="117">
        <v>18.451054217529599</v>
      </c>
      <c r="O43" s="148">
        <v>2.6035989974042</v>
      </c>
      <c r="P43" s="117">
        <v>13.064660191672001</v>
      </c>
      <c r="Q43" s="148">
        <v>1.8807201556097599</v>
      </c>
      <c r="R43" s="117">
        <v>24.9469319505647</v>
      </c>
      <c r="S43" s="148">
        <v>2.6616404473527702</v>
      </c>
      <c r="T43" s="117">
        <v>19.180733819288498</v>
      </c>
      <c r="U43" s="148">
        <v>1.5943780761277899</v>
      </c>
      <c r="V43" s="117">
        <v>5.1618836322466999</v>
      </c>
      <c r="W43" s="50">
        <v>1.4955117212695701</v>
      </c>
      <c r="X43" s="44"/>
      <c r="Y43" s="72"/>
      <c r="Z43" s="241" t="s">
        <v>316</v>
      </c>
      <c r="AA43" s="117">
        <v>26.728026416816601</v>
      </c>
      <c r="AB43" s="148">
        <v>3.0221320018765399</v>
      </c>
      <c r="AC43" s="117">
        <v>16.8115525609179</v>
      </c>
      <c r="AD43" s="148">
        <v>3.04054766558786</v>
      </c>
      <c r="AE43" s="117">
        <v>24.524278708345499</v>
      </c>
      <c r="AF43" s="148">
        <v>2.6841198105166701</v>
      </c>
      <c r="AG43" s="117">
        <v>14.560567874101601</v>
      </c>
      <c r="AH43" s="148">
        <v>2.2626105218126198</v>
      </c>
      <c r="AI43" s="117">
        <v>4.3145815924967099</v>
      </c>
      <c r="AJ43" s="50">
        <v>1.37368248928012</v>
      </c>
      <c r="AK43" s="44"/>
      <c r="AL43" s="174"/>
      <c r="AM43" s="26" t="s">
        <v>316</v>
      </c>
      <c r="AN43" s="117">
        <v>43.455594067186397</v>
      </c>
      <c r="AO43" s="148">
        <v>5.6093909577092198</v>
      </c>
      <c r="AP43" s="117">
        <v>8.6784509179223708</v>
      </c>
      <c r="AQ43" s="148">
        <v>3.0827300546505501</v>
      </c>
      <c r="AR43" s="117">
        <v>20.355008953509401</v>
      </c>
      <c r="AS43" s="148">
        <v>4.7385018382660702</v>
      </c>
      <c r="AT43" s="117">
        <v>13.7159978767647</v>
      </c>
      <c r="AU43" s="148">
        <v>4.95040320146021</v>
      </c>
      <c r="AV43" s="117">
        <v>3.1861598943148501</v>
      </c>
      <c r="AW43" s="50">
        <v>2.7069003375598402</v>
      </c>
      <c r="AX43" s="44"/>
      <c r="AY43" s="6"/>
      <c r="AZ43" s="6"/>
      <c r="BA43" s="6"/>
    </row>
    <row r="44" spans="1:53" ht="105.75" customHeight="1" x14ac:dyDescent="0.2">
      <c r="A44" s="252" t="s">
        <v>47</v>
      </c>
      <c r="B44" s="252"/>
      <c r="C44" s="252"/>
      <c r="D44" s="252"/>
      <c r="E44" s="252"/>
      <c r="F44" s="252"/>
      <c r="G44" s="252"/>
      <c r="H44" s="252"/>
      <c r="I44" s="252"/>
      <c r="J44" s="252"/>
      <c r="K44" s="252"/>
      <c r="M44" s="268" t="s">
        <v>47</v>
      </c>
      <c r="N44" s="268"/>
      <c r="O44" s="268"/>
      <c r="P44" s="268"/>
      <c r="Q44" s="268"/>
      <c r="R44" s="268"/>
      <c r="S44" s="268"/>
      <c r="T44" s="268"/>
      <c r="U44" s="268"/>
      <c r="V44" s="268"/>
      <c r="W44" s="268"/>
      <c r="X44" s="149"/>
      <c r="Y44" s="149"/>
      <c r="Z44" s="268" t="s">
        <v>47</v>
      </c>
      <c r="AA44" s="268"/>
      <c r="AB44" s="268"/>
      <c r="AC44" s="268"/>
      <c r="AD44" s="268"/>
      <c r="AE44" s="268"/>
      <c r="AF44" s="268"/>
      <c r="AG44" s="268"/>
      <c r="AH44" s="268"/>
      <c r="AI44" s="268"/>
      <c r="AJ44" s="268"/>
      <c r="AK44" s="149"/>
      <c r="AL44" s="149"/>
      <c r="AM44" s="268" t="s">
        <v>47</v>
      </c>
      <c r="AN44" s="268"/>
      <c r="AO44" s="268"/>
      <c r="AP44" s="268"/>
      <c r="AQ44" s="268"/>
      <c r="AR44" s="268"/>
      <c r="AS44" s="268"/>
      <c r="AT44" s="268"/>
      <c r="AU44" s="268"/>
      <c r="AV44" s="268"/>
      <c r="AW44" s="268"/>
      <c r="AY44" s="6"/>
      <c r="AZ44" s="6"/>
      <c r="BA44" s="6"/>
    </row>
    <row r="45" spans="1:53" ht="90" customHeight="1" x14ac:dyDescent="0.2">
      <c r="A45" s="252" t="s">
        <v>317</v>
      </c>
      <c r="B45" s="252"/>
      <c r="C45" s="252"/>
      <c r="D45" s="252"/>
      <c r="E45" s="252"/>
      <c r="F45" s="252"/>
      <c r="G45" s="252"/>
      <c r="H45" s="252"/>
      <c r="I45" s="252"/>
      <c r="J45" s="252"/>
      <c r="K45" s="252"/>
      <c r="L45" s="149"/>
      <c r="M45" s="252" t="s">
        <v>317</v>
      </c>
      <c r="N45" s="252"/>
      <c r="O45" s="252"/>
      <c r="P45" s="252"/>
      <c r="Q45" s="252"/>
      <c r="R45" s="252"/>
      <c r="S45" s="252"/>
      <c r="T45" s="252"/>
      <c r="U45" s="252"/>
      <c r="V45" s="252"/>
      <c r="W45" s="252"/>
      <c r="X45" s="211"/>
      <c r="Y45" s="211"/>
      <c r="Z45" s="252" t="s">
        <v>317</v>
      </c>
      <c r="AA45" s="252"/>
      <c r="AB45" s="252"/>
      <c r="AC45" s="252"/>
      <c r="AD45" s="252"/>
      <c r="AE45" s="252"/>
      <c r="AF45" s="252"/>
      <c r="AG45" s="252"/>
      <c r="AH45" s="252"/>
      <c r="AI45" s="252"/>
      <c r="AJ45" s="252"/>
      <c r="AK45" s="211"/>
      <c r="AL45" s="211"/>
      <c r="AM45" s="252" t="s">
        <v>317</v>
      </c>
      <c r="AN45" s="252"/>
      <c r="AO45" s="252"/>
      <c r="AP45" s="252"/>
      <c r="AQ45" s="252"/>
      <c r="AR45" s="252"/>
      <c r="AS45" s="252"/>
      <c r="AT45" s="252"/>
      <c r="AU45" s="252"/>
      <c r="AV45" s="252"/>
      <c r="AW45" s="252"/>
    </row>
    <row r="46" spans="1:53" x14ac:dyDescent="0.2">
      <c r="A46" s="28" t="s">
        <v>51</v>
      </c>
      <c r="B46" s="32"/>
      <c r="C46" s="32"/>
      <c r="D46" s="32"/>
      <c r="E46" s="32"/>
      <c r="F46" s="32"/>
      <c r="G46" s="32"/>
      <c r="H46" s="32"/>
      <c r="I46" s="32"/>
      <c r="J46" s="32"/>
      <c r="K46" s="32"/>
      <c r="M46" s="28" t="s">
        <v>69</v>
      </c>
      <c r="N46" s="32"/>
      <c r="O46" s="32"/>
      <c r="P46" s="32"/>
      <c r="Q46" s="32"/>
      <c r="R46" s="32"/>
      <c r="S46" s="32"/>
      <c r="T46" s="32"/>
      <c r="U46" s="32"/>
      <c r="V46" s="32"/>
      <c r="W46" s="32"/>
      <c r="X46" s="32"/>
      <c r="Y46" s="32"/>
      <c r="Z46" s="28" t="s">
        <v>69</v>
      </c>
      <c r="AA46" s="32"/>
      <c r="AB46" s="32"/>
      <c r="AC46" s="32"/>
      <c r="AD46" s="32"/>
      <c r="AE46" s="32"/>
      <c r="AF46" s="32"/>
      <c r="AG46" s="32"/>
      <c r="AH46" s="32"/>
      <c r="AI46" s="32"/>
      <c r="AJ46" s="32"/>
      <c r="AK46" s="32"/>
      <c r="AL46" s="32"/>
      <c r="AM46" s="28" t="s">
        <v>69</v>
      </c>
      <c r="AN46" s="32"/>
      <c r="AO46" s="32"/>
      <c r="AP46" s="32"/>
      <c r="AQ46" s="32"/>
      <c r="AR46" s="32"/>
      <c r="AS46" s="32"/>
      <c r="AT46" s="32"/>
      <c r="AU46" s="32"/>
      <c r="AV46" s="32"/>
      <c r="AW46" s="32"/>
    </row>
    <row r="47" spans="1:53" ht="54" customHeight="1" x14ac:dyDescent="0.2">
      <c r="A47" s="253" t="s">
        <v>277</v>
      </c>
      <c r="B47" s="253"/>
      <c r="C47" s="253"/>
      <c r="D47" s="253"/>
      <c r="E47" s="253"/>
      <c r="F47" s="253"/>
      <c r="G47" s="253"/>
      <c r="H47" s="253"/>
      <c r="I47" s="253"/>
      <c r="J47" s="253"/>
      <c r="K47" s="253"/>
      <c r="L47" s="253"/>
      <c r="M47" s="253" t="s">
        <v>278</v>
      </c>
      <c r="N47" s="253"/>
      <c r="O47" s="253"/>
      <c r="P47" s="253"/>
      <c r="Q47" s="253"/>
      <c r="R47" s="253"/>
      <c r="S47" s="253"/>
      <c r="T47" s="253"/>
      <c r="U47" s="253"/>
      <c r="V47" s="253"/>
      <c r="W47" s="253"/>
      <c r="X47" s="253"/>
      <c r="Y47" s="51"/>
      <c r="Z47" s="253" t="s">
        <v>278</v>
      </c>
      <c r="AA47" s="253"/>
      <c r="AB47" s="253"/>
      <c r="AC47" s="253"/>
      <c r="AD47" s="253"/>
      <c r="AE47" s="253"/>
      <c r="AF47" s="253"/>
      <c r="AG47" s="253"/>
      <c r="AH47" s="253"/>
      <c r="AI47" s="253"/>
      <c r="AJ47" s="253"/>
      <c r="AK47" s="253"/>
      <c r="AL47" s="51"/>
      <c r="AM47" s="253" t="s">
        <v>278</v>
      </c>
      <c r="AN47" s="253"/>
      <c r="AO47" s="253"/>
      <c r="AP47" s="253"/>
      <c r="AQ47" s="253"/>
      <c r="AR47" s="253"/>
      <c r="AS47" s="253"/>
      <c r="AT47" s="253"/>
      <c r="AU47" s="253"/>
      <c r="AV47" s="253"/>
      <c r="AW47" s="253"/>
      <c r="AX47" s="253"/>
    </row>
    <row r="48" spans="1:53" x14ac:dyDescent="0.2">
      <c r="A48" s="253"/>
      <c r="B48" s="253"/>
      <c r="C48" s="253"/>
      <c r="D48" s="253"/>
      <c r="E48" s="253"/>
      <c r="F48" s="253"/>
      <c r="G48" s="253"/>
      <c r="H48" s="253"/>
      <c r="I48" s="253"/>
      <c r="J48" s="253"/>
      <c r="K48" s="253"/>
      <c r="L48" s="253"/>
      <c r="M48" s="253"/>
      <c r="N48" s="253"/>
      <c r="O48" s="253"/>
      <c r="P48" s="253"/>
      <c r="Q48" s="253"/>
      <c r="R48" s="253"/>
      <c r="S48" s="253"/>
      <c r="T48" s="253"/>
      <c r="U48" s="253"/>
      <c r="V48" s="253"/>
      <c r="W48" s="253"/>
      <c r="X48" s="253"/>
      <c r="Z48" s="253"/>
      <c r="AA48" s="253"/>
      <c r="AB48" s="253"/>
      <c r="AC48" s="253"/>
      <c r="AD48" s="253"/>
      <c r="AE48" s="253"/>
      <c r="AF48" s="253"/>
      <c r="AG48" s="253"/>
      <c r="AH48" s="253"/>
      <c r="AI48" s="253"/>
      <c r="AJ48" s="253"/>
      <c r="AK48" s="253"/>
      <c r="AM48" s="253"/>
      <c r="AN48" s="253"/>
      <c r="AO48" s="253"/>
      <c r="AP48" s="253"/>
      <c r="AQ48" s="253"/>
      <c r="AR48" s="253"/>
      <c r="AS48" s="253"/>
      <c r="AT48" s="253"/>
      <c r="AU48" s="253"/>
      <c r="AV48" s="253"/>
      <c r="AW48" s="253"/>
      <c r="AX48" s="253"/>
    </row>
    <row r="49" spans="1:39" x14ac:dyDescent="0.2">
      <c r="A49" s="28" t="s">
        <v>48</v>
      </c>
      <c r="B49" s="29"/>
      <c r="M49" s="28" t="s">
        <v>48</v>
      </c>
      <c r="Z49" s="28" t="s">
        <v>48</v>
      </c>
      <c r="AM49" s="28" t="s">
        <v>48</v>
      </c>
    </row>
  </sheetData>
  <mergeCells count="40">
    <mergeCell ref="A45:K45"/>
    <mergeCell ref="M45:W45"/>
    <mergeCell ref="Z45:AJ45"/>
    <mergeCell ref="AM45:AW45"/>
    <mergeCell ref="A47:L48"/>
    <mergeCell ref="M47:X48"/>
    <mergeCell ref="Z47:AK48"/>
    <mergeCell ref="AM47:AX48"/>
    <mergeCell ref="AT8:AU8"/>
    <mergeCell ref="AV8:AW8"/>
    <mergeCell ref="A44:K44"/>
    <mergeCell ref="M44:W44"/>
    <mergeCell ref="Z44:AJ44"/>
    <mergeCell ref="AM44:AW44"/>
    <mergeCell ref="AE8:AF8"/>
    <mergeCell ref="AG8:AH8"/>
    <mergeCell ref="AI8:AJ8"/>
    <mergeCell ref="AN8:AO8"/>
    <mergeCell ref="AP8:AQ8"/>
    <mergeCell ref="AR8:AS8"/>
    <mergeCell ref="AC8:AD8"/>
    <mergeCell ref="B8:C8"/>
    <mergeCell ref="D8:E8"/>
    <mergeCell ref="F8:G8"/>
    <mergeCell ref="T8:U8"/>
    <mergeCell ref="V8:W8"/>
    <mergeCell ref="AA8:AB8"/>
    <mergeCell ref="A2:K4"/>
    <mergeCell ref="M2:W4"/>
    <mergeCell ref="Z2:AJ4"/>
    <mergeCell ref="H8:I8"/>
    <mergeCell ref="J8:K8"/>
    <mergeCell ref="N8:O8"/>
    <mergeCell ref="P8:Q8"/>
    <mergeCell ref="R8:S8"/>
    <mergeCell ref="AM2:AW4"/>
    <mergeCell ref="B7:K7"/>
    <mergeCell ref="N7:W7"/>
    <mergeCell ref="AA7:AJ7"/>
    <mergeCell ref="AN7:AW7"/>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00B050"/>
  </sheetPr>
  <dimension ref="A1:U57"/>
  <sheetViews>
    <sheetView topLeftCell="A25" zoomScaleNormal="100" workbookViewId="0">
      <selection activeCell="I33" sqref="I33"/>
    </sheetView>
  </sheetViews>
  <sheetFormatPr defaultRowHeight="12.75" x14ac:dyDescent="0.2"/>
  <cols>
    <col min="1" max="1" width="16.7109375" style="1" customWidth="1"/>
    <col min="2" max="2" width="4" style="1" customWidth="1"/>
    <col min="3" max="3" width="4.42578125" style="1" customWidth="1"/>
    <col min="4" max="4" width="5" style="1" customWidth="1"/>
    <col min="5" max="5" width="4.42578125" style="1" customWidth="1"/>
    <col min="6" max="6" width="4.5703125" style="1" bestFit="1" customWidth="1"/>
    <col min="7" max="7" width="5.140625" style="1" customWidth="1"/>
    <col min="8" max="8" width="4.85546875" style="1" customWidth="1"/>
    <col min="9" max="9" width="4.5703125" style="1" bestFit="1" customWidth="1"/>
    <col min="10" max="11" width="4.42578125" style="1" customWidth="1"/>
    <col min="12" max="12" width="4.5703125" style="1" bestFit="1" customWidth="1"/>
    <col min="13" max="13" width="5" style="1" customWidth="1"/>
    <col min="14" max="14" width="4.42578125" style="1" customWidth="1"/>
    <col min="15" max="15" width="4.5703125" style="1" bestFit="1" customWidth="1"/>
    <col min="16" max="16" width="5.5703125" style="1" customWidth="1"/>
    <col min="17" max="16384" width="9.140625" style="1"/>
  </cols>
  <sheetData>
    <row r="1" spans="1:20" x14ac:dyDescent="0.2">
      <c r="A1" s="2" t="s">
        <v>279</v>
      </c>
      <c r="B1" s="2"/>
      <c r="C1" s="2"/>
      <c r="D1" s="2"/>
      <c r="E1" s="2"/>
      <c r="F1" s="2"/>
      <c r="G1" s="2"/>
      <c r="H1" s="2"/>
      <c r="I1" s="2"/>
      <c r="J1" s="2"/>
      <c r="K1" s="2"/>
      <c r="L1" s="2"/>
      <c r="M1" s="2"/>
      <c r="N1" s="2"/>
      <c r="O1" s="2"/>
      <c r="P1" s="2"/>
    </row>
    <row r="2" spans="1:20" ht="12.75" customHeight="1" x14ac:dyDescent="0.2">
      <c r="A2" s="249" t="s">
        <v>280</v>
      </c>
      <c r="B2" s="249"/>
      <c r="C2" s="249"/>
      <c r="D2" s="249"/>
      <c r="E2" s="249"/>
      <c r="F2" s="249"/>
      <c r="G2" s="249"/>
      <c r="H2" s="249"/>
      <c r="I2" s="249"/>
      <c r="J2" s="249"/>
      <c r="K2" s="249"/>
      <c r="L2" s="249"/>
      <c r="M2" s="249"/>
      <c r="N2" s="249"/>
      <c r="O2" s="249"/>
      <c r="P2" s="249"/>
    </row>
    <row r="3" spans="1:20" x14ac:dyDescent="0.2">
      <c r="A3" s="249"/>
      <c r="B3" s="249"/>
      <c r="C3" s="249"/>
      <c r="D3" s="249"/>
      <c r="E3" s="249"/>
      <c r="F3" s="249"/>
      <c r="G3" s="249"/>
      <c r="H3" s="249"/>
      <c r="I3" s="249"/>
      <c r="J3" s="249"/>
      <c r="K3" s="249"/>
      <c r="L3" s="249"/>
      <c r="M3" s="249"/>
      <c r="N3" s="249"/>
      <c r="O3" s="249"/>
      <c r="P3" s="249"/>
    </row>
    <row r="4" spans="1:20" x14ac:dyDescent="0.2">
      <c r="A4" s="249"/>
      <c r="B4" s="249"/>
      <c r="C4" s="249"/>
      <c r="D4" s="249"/>
      <c r="E4" s="249"/>
      <c r="F4" s="249"/>
      <c r="G4" s="249"/>
      <c r="H4" s="249"/>
      <c r="I4" s="249"/>
      <c r="J4" s="249"/>
      <c r="K4" s="249"/>
      <c r="L4" s="249"/>
      <c r="M4" s="249"/>
      <c r="N4" s="249"/>
      <c r="O4" s="249"/>
      <c r="P4" s="249"/>
    </row>
    <row r="5" spans="1:20" x14ac:dyDescent="0.2">
      <c r="A5" s="30"/>
      <c r="B5" s="30"/>
      <c r="C5" s="30"/>
      <c r="D5" s="30"/>
      <c r="E5" s="30"/>
      <c r="F5" s="30"/>
      <c r="G5" s="30"/>
      <c r="H5" s="30"/>
      <c r="I5" s="30"/>
      <c r="J5" s="30"/>
      <c r="K5" s="30"/>
      <c r="L5" s="30"/>
      <c r="M5" s="30"/>
      <c r="N5" s="30"/>
      <c r="O5" s="30"/>
      <c r="P5" s="30"/>
    </row>
    <row r="6" spans="1:20" ht="15" customHeight="1" x14ac:dyDescent="0.25">
      <c r="A6" s="5"/>
      <c r="B6" s="6"/>
      <c r="C6" s="6"/>
      <c r="D6" s="6"/>
      <c r="E6" s="6"/>
      <c r="F6" s="6"/>
      <c r="G6" s="6"/>
      <c r="H6" s="6"/>
      <c r="I6" s="6"/>
      <c r="J6" s="6"/>
      <c r="K6" s="6"/>
      <c r="L6" s="6"/>
      <c r="M6" s="6"/>
      <c r="N6" s="6"/>
      <c r="O6" s="6"/>
      <c r="P6" s="6"/>
    </row>
    <row r="7" spans="1:20" ht="15" customHeight="1" x14ac:dyDescent="0.25">
      <c r="A7" s="5"/>
      <c r="B7"/>
      <c r="C7"/>
      <c r="D7"/>
      <c r="E7"/>
      <c r="F7"/>
      <c r="G7"/>
      <c r="H7"/>
      <c r="I7"/>
      <c r="J7"/>
      <c r="K7"/>
      <c r="L7"/>
      <c r="M7"/>
      <c r="N7"/>
      <c r="O7"/>
      <c r="P7"/>
    </row>
    <row r="8" spans="1:20" ht="68.25" customHeight="1" x14ac:dyDescent="0.2">
      <c r="A8"/>
      <c r="B8" s="278" t="s">
        <v>281</v>
      </c>
      <c r="C8" s="279"/>
      <c r="D8" s="280"/>
      <c r="E8" s="278" t="s">
        <v>282</v>
      </c>
      <c r="F8" s="279"/>
      <c r="G8" s="280"/>
      <c r="H8" s="278" t="s">
        <v>283</v>
      </c>
      <c r="I8" s="279"/>
      <c r="J8" s="280"/>
      <c r="K8" s="278" t="s">
        <v>284</v>
      </c>
      <c r="L8" s="279"/>
      <c r="M8" s="280"/>
      <c r="N8" s="278" t="s">
        <v>285</v>
      </c>
      <c r="O8" s="279"/>
      <c r="P8" s="280"/>
    </row>
    <row r="9" spans="1:20"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56" t="s">
        <v>86</v>
      </c>
      <c r="N9" s="9" t="s">
        <v>85</v>
      </c>
      <c r="O9" s="56" t="s">
        <v>15</v>
      </c>
      <c r="P9" s="10" t="s">
        <v>86</v>
      </c>
    </row>
    <row r="10" spans="1:20" x14ac:dyDescent="0.2">
      <c r="A10" s="12" t="s">
        <v>16</v>
      </c>
      <c r="B10" s="36"/>
      <c r="C10" s="36"/>
      <c r="D10" s="36"/>
      <c r="E10" s="36"/>
      <c r="F10" s="36"/>
      <c r="G10" s="36"/>
      <c r="H10" s="36"/>
      <c r="I10" s="36"/>
      <c r="J10" s="36"/>
      <c r="K10" s="36"/>
      <c r="L10" s="36"/>
      <c r="M10" s="36"/>
      <c r="N10" s="36"/>
      <c r="O10" s="36"/>
      <c r="P10" s="40"/>
    </row>
    <row r="11" spans="1:20" x14ac:dyDescent="0.2">
      <c r="A11" s="14" t="s">
        <v>17</v>
      </c>
      <c r="B11"/>
      <c r="C11"/>
      <c r="D11"/>
      <c r="E11"/>
      <c r="F11"/>
      <c r="G11"/>
      <c r="H11"/>
      <c r="I11"/>
      <c r="J11"/>
      <c r="K11"/>
      <c r="L11"/>
      <c r="M11"/>
      <c r="N11"/>
      <c r="O11"/>
      <c r="P11" s="13"/>
      <c r="Q11" s="113"/>
      <c r="R11" s="113"/>
      <c r="S11" s="197"/>
      <c r="T11" s="113"/>
    </row>
    <row r="12" spans="1:20" x14ac:dyDescent="0.2">
      <c r="A12" s="15" t="s">
        <v>18</v>
      </c>
      <c r="B12" s="16">
        <v>1</v>
      </c>
      <c r="C12" s="57" t="s">
        <v>87</v>
      </c>
      <c r="D12" s="58">
        <v>2669</v>
      </c>
      <c r="E12" s="16">
        <v>2.51470091107947</v>
      </c>
      <c r="F12" s="17">
        <v>2.2204460492503101E-16</v>
      </c>
      <c r="G12" s="58">
        <v>2318</v>
      </c>
      <c r="H12" s="16">
        <v>3.3918880093289698</v>
      </c>
      <c r="I12" s="17">
        <v>3.4180658303739599E-10</v>
      </c>
      <c r="J12" s="58">
        <v>298</v>
      </c>
      <c r="K12" s="16">
        <v>5.5357360235674902</v>
      </c>
      <c r="L12" s="17">
        <v>0</v>
      </c>
      <c r="M12" s="58">
        <v>1186</v>
      </c>
      <c r="N12" s="16">
        <v>4.4243289802792303</v>
      </c>
      <c r="O12" s="17">
        <v>0</v>
      </c>
      <c r="P12" s="59">
        <v>809</v>
      </c>
    </row>
    <row r="13" spans="1:20" ht="12.75" customHeight="1" x14ac:dyDescent="0.2">
      <c r="A13" s="15" t="s">
        <v>19</v>
      </c>
      <c r="B13" s="16">
        <v>1</v>
      </c>
      <c r="C13" s="57" t="s">
        <v>87</v>
      </c>
      <c r="D13" s="58">
        <v>1793</v>
      </c>
      <c r="E13" s="16">
        <v>2.9849596589920999</v>
      </c>
      <c r="F13" s="17">
        <v>0</v>
      </c>
      <c r="G13" s="58">
        <v>1778</v>
      </c>
      <c r="H13" s="16">
        <v>2.6706758903815802</v>
      </c>
      <c r="I13" s="17">
        <v>2.00853034103998E-4</v>
      </c>
      <c r="J13" s="58">
        <v>95</v>
      </c>
      <c r="K13" s="16">
        <v>7.1387562730907099</v>
      </c>
      <c r="L13" s="17">
        <v>0</v>
      </c>
      <c r="M13" s="58">
        <v>646</v>
      </c>
      <c r="N13" s="16">
        <v>3.3955543527088601</v>
      </c>
      <c r="O13" s="17">
        <v>2.2204460492503101E-16</v>
      </c>
      <c r="P13" s="59">
        <v>631</v>
      </c>
    </row>
    <row r="14" spans="1:20" x14ac:dyDescent="0.2">
      <c r="A14" s="15" t="s">
        <v>20</v>
      </c>
      <c r="B14" s="16">
        <v>1</v>
      </c>
      <c r="C14" s="57" t="s">
        <v>87</v>
      </c>
      <c r="D14" s="58">
        <v>10824</v>
      </c>
      <c r="E14" s="16">
        <v>3.0278863652253301</v>
      </c>
      <c r="F14" s="17">
        <v>0</v>
      </c>
      <c r="G14" s="58">
        <v>9375</v>
      </c>
      <c r="H14" s="16">
        <v>6.39917934741369</v>
      </c>
      <c r="I14" s="17">
        <v>2.2204460492503101E-16</v>
      </c>
      <c r="J14" s="58">
        <v>658</v>
      </c>
      <c r="K14" s="16">
        <v>9.9995420711408993</v>
      </c>
      <c r="L14" s="17">
        <v>0</v>
      </c>
      <c r="M14" s="58">
        <v>3040</v>
      </c>
      <c r="N14" s="16">
        <v>4.8691152520418797</v>
      </c>
      <c r="O14" s="17">
        <v>0</v>
      </c>
      <c r="P14" s="59">
        <v>2874</v>
      </c>
    </row>
    <row r="15" spans="1:20" x14ac:dyDescent="0.2">
      <c r="A15" s="15" t="s">
        <v>21</v>
      </c>
      <c r="B15" s="16">
        <v>1</v>
      </c>
      <c r="C15" s="57" t="s">
        <v>87</v>
      </c>
      <c r="D15" s="58">
        <v>1764</v>
      </c>
      <c r="E15" s="16">
        <v>2.2999107277791402</v>
      </c>
      <c r="F15" s="17">
        <v>2.8574698163197399E-11</v>
      </c>
      <c r="G15" s="58">
        <v>2567</v>
      </c>
      <c r="H15" s="16">
        <v>2.4690882429780299</v>
      </c>
      <c r="I15" s="17">
        <v>5.5958312129381398E-2</v>
      </c>
      <c r="J15" s="58">
        <v>42</v>
      </c>
      <c r="K15" s="16">
        <v>6.8506861658371001</v>
      </c>
      <c r="L15" s="17">
        <v>0</v>
      </c>
      <c r="M15" s="58">
        <v>521</v>
      </c>
      <c r="N15" s="16">
        <v>3.2025521572245501</v>
      </c>
      <c r="O15" s="17">
        <v>3.5380365304149602E-11</v>
      </c>
      <c r="P15" s="59">
        <v>1120</v>
      </c>
    </row>
    <row r="16" spans="1:20" x14ac:dyDescent="0.2">
      <c r="A16" s="15" t="s">
        <v>22</v>
      </c>
      <c r="B16" s="16">
        <v>1</v>
      </c>
      <c r="C16" s="57" t="s">
        <v>87</v>
      </c>
      <c r="D16" s="58">
        <v>2883</v>
      </c>
      <c r="E16" s="16">
        <v>2.8554417459586801</v>
      </c>
      <c r="F16" s="17">
        <v>0</v>
      </c>
      <c r="G16" s="58">
        <v>2363</v>
      </c>
      <c r="H16" s="16">
        <v>2.6439459564983401</v>
      </c>
      <c r="I16" s="17">
        <v>4.5443015972201899E-5</v>
      </c>
      <c r="J16" s="58">
        <v>154</v>
      </c>
      <c r="K16" s="16">
        <v>7.3760405402044</v>
      </c>
      <c r="L16" s="17">
        <v>0</v>
      </c>
      <c r="M16" s="58">
        <v>1207</v>
      </c>
      <c r="N16" s="16">
        <v>6.65134258119918</v>
      </c>
      <c r="O16" s="17">
        <v>0</v>
      </c>
      <c r="P16" s="59">
        <v>594</v>
      </c>
    </row>
    <row r="17" spans="1:16" x14ac:dyDescent="0.2">
      <c r="A17" s="15" t="s">
        <v>23</v>
      </c>
      <c r="B17" s="16">
        <v>1</v>
      </c>
      <c r="C17" s="57" t="s">
        <v>87</v>
      </c>
      <c r="D17" s="58">
        <v>2622</v>
      </c>
      <c r="E17" s="16">
        <v>2.2564993503975801</v>
      </c>
      <c r="F17" s="17">
        <v>0</v>
      </c>
      <c r="G17" s="58">
        <v>2984</v>
      </c>
      <c r="H17" s="16">
        <v>3.4097470639731</v>
      </c>
      <c r="I17" s="17">
        <v>4.7147342074893598E-6</v>
      </c>
      <c r="J17" s="58">
        <v>68</v>
      </c>
      <c r="K17" s="16">
        <v>5.0249694734245303</v>
      </c>
      <c r="L17" s="17">
        <v>0</v>
      </c>
      <c r="M17" s="58">
        <v>854</v>
      </c>
      <c r="N17" s="16">
        <v>3.1083019697726399</v>
      </c>
      <c r="O17" s="17">
        <v>0</v>
      </c>
      <c r="P17" s="59">
        <v>993</v>
      </c>
    </row>
    <row r="18" spans="1:16" x14ac:dyDescent="0.2">
      <c r="A18" s="15" t="s">
        <v>24</v>
      </c>
      <c r="B18" s="16">
        <v>1</v>
      </c>
      <c r="C18" s="57" t="s">
        <v>87</v>
      </c>
      <c r="D18" s="58">
        <v>1917</v>
      </c>
      <c r="E18" s="16">
        <v>2.8258306070833501</v>
      </c>
      <c r="F18" s="17">
        <v>0</v>
      </c>
      <c r="G18" s="58">
        <v>2276</v>
      </c>
      <c r="H18" s="16">
        <v>4.0654789074468898</v>
      </c>
      <c r="I18" s="17">
        <v>2.4044515816168399E-6</v>
      </c>
      <c r="J18" s="58">
        <v>62</v>
      </c>
      <c r="K18" s="16">
        <v>5.8887090038057801</v>
      </c>
      <c r="L18" s="17">
        <v>0</v>
      </c>
      <c r="M18" s="58">
        <v>610</v>
      </c>
      <c r="N18" s="16">
        <v>7.0827770111622197</v>
      </c>
      <c r="O18" s="17">
        <v>0</v>
      </c>
      <c r="P18" s="59">
        <v>559</v>
      </c>
    </row>
    <row r="19" spans="1:16" x14ac:dyDescent="0.2">
      <c r="A19" s="15" t="s">
        <v>25</v>
      </c>
      <c r="B19" s="16">
        <v>1</v>
      </c>
      <c r="C19" s="57" t="s">
        <v>87</v>
      </c>
      <c r="D19" s="58">
        <v>2153</v>
      </c>
      <c r="E19" s="16">
        <v>2.4678412333516002</v>
      </c>
      <c r="F19" s="17">
        <v>0</v>
      </c>
      <c r="G19" s="58">
        <v>2310</v>
      </c>
      <c r="H19" s="16">
        <v>3.7982729108278099</v>
      </c>
      <c r="I19" s="17">
        <v>2.01816341416361E-12</v>
      </c>
      <c r="J19" s="58">
        <v>198</v>
      </c>
      <c r="K19" s="16">
        <v>7.70052169807854</v>
      </c>
      <c r="L19" s="17">
        <v>0</v>
      </c>
      <c r="M19" s="58">
        <v>974</v>
      </c>
      <c r="N19" s="16">
        <v>3.03478468065587</v>
      </c>
      <c r="O19" s="17">
        <v>0</v>
      </c>
      <c r="P19" s="59">
        <v>1223</v>
      </c>
    </row>
    <row r="20" spans="1:16" x14ac:dyDescent="0.2">
      <c r="A20" s="15" t="s">
        <v>26</v>
      </c>
      <c r="B20" s="16">
        <v>1</v>
      </c>
      <c r="C20" s="57" t="s">
        <v>87</v>
      </c>
      <c r="D20" s="58">
        <v>1758</v>
      </c>
      <c r="E20" s="16">
        <v>3.1260275367681301</v>
      </c>
      <c r="F20" s="17">
        <v>0</v>
      </c>
      <c r="G20" s="58">
        <v>2297</v>
      </c>
      <c r="H20" s="16">
        <v>6.2485689061881704</v>
      </c>
      <c r="I20" s="17">
        <v>2.69377108796931E-6</v>
      </c>
      <c r="J20" s="58">
        <v>48</v>
      </c>
      <c r="K20" s="16">
        <v>7.6357872056370999</v>
      </c>
      <c r="L20" s="17">
        <v>0</v>
      </c>
      <c r="M20" s="58">
        <v>514</v>
      </c>
      <c r="N20" s="16">
        <v>4.5084288565995996</v>
      </c>
      <c r="O20" s="17">
        <v>0</v>
      </c>
      <c r="P20" s="59">
        <v>684</v>
      </c>
    </row>
    <row r="21" spans="1:16" x14ac:dyDescent="0.2">
      <c r="A21" s="15" t="s">
        <v>27</v>
      </c>
      <c r="B21" s="16">
        <v>1</v>
      </c>
      <c r="C21" s="57" t="s">
        <v>87</v>
      </c>
      <c r="D21" s="58">
        <v>1791</v>
      </c>
      <c r="E21" s="16">
        <v>2.0336510996485102</v>
      </c>
      <c r="F21" s="17">
        <v>5.1381121579652204E-13</v>
      </c>
      <c r="G21" s="58">
        <v>2153</v>
      </c>
      <c r="H21" s="16">
        <v>5.6656133056548796</v>
      </c>
      <c r="I21" s="17">
        <v>3.2338576261281601E-10</v>
      </c>
      <c r="J21" s="58">
        <v>121</v>
      </c>
      <c r="K21" s="16">
        <v>6.9764919839360999</v>
      </c>
      <c r="L21" s="17">
        <v>0</v>
      </c>
      <c r="M21" s="58">
        <v>795</v>
      </c>
      <c r="N21" s="16">
        <v>3.9670534800428401</v>
      </c>
      <c r="O21" s="17">
        <v>0</v>
      </c>
      <c r="P21" s="59">
        <v>1082</v>
      </c>
    </row>
    <row r="22" spans="1:16" x14ac:dyDescent="0.2">
      <c r="A22" s="15" t="s">
        <v>28</v>
      </c>
      <c r="B22" s="16">
        <v>1</v>
      </c>
      <c r="C22" s="57" t="s">
        <v>87</v>
      </c>
      <c r="D22" s="58">
        <v>1198</v>
      </c>
      <c r="E22" s="16">
        <v>1.68560055806475</v>
      </c>
      <c r="F22" s="17">
        <v>1.44711554050936E-6</v>
      </c>
      <c r="G22" s="58">
        <v>1155</v>
      </c>
      <c r="H22" s="16">
        <v>2.6715148961720598</v>
      </c>
      <c r="I22" s="17">
        <v>2.3337928211466501E-3</v>
      </c>
      <c r="J22" s="58">
        <v>86</v>
      </c>
      <c r="K22" s="16">
        <v>4.8557603129428104</v>
      </c>
      <c r="L22" s="17">
        <v>0</v>
      </c>
      <c r="M22" s="58">
        <v>1002</v>
      </c>
      <c r="N22" s="16">
        <v>3.4216118909751998</v>
      </c>
      <c r="O22" s="17">
        <v>0</v>
      </c>
      <c r="P22" s="59">
        <v>1107</v>
      </c>
    </row>
    <row r="23" spans="1:16" x14ac:dyDescent="0.2">
      <c r="A23" s="15" t="s">
        <v>29</v>
      </c>
      <c r="B23" s="16">
        <v>1</v>
      </c>
      <c r="C23" s="57" t="s">
        <v>87</v>
      </c>
      <c r="D23" s="58">
        <v>1440</v>
      </c>
      <c r="E23" s="16">
        <v>2.1220472748548902</v>
      </c>
      <c r="F23" s="17">
        <v>6.2741811746036495E-11</v>
      </c>
      <c r="G23" s="58">
        <v>2282</v>
      </c>
      <c r="H23" s="16">
        <v>2.3614888618674099</v>
      </c>
      <c r="I23" s="17">
        <v>6.3248092771181402E-2</v>
      </c>
      <c r="J23" s="58">
        <v>31</v>
      </c>
      <c r="K23" s="16">
        <v>4.8663399933504303</v>
      </c>
      <c r="L23" s="17">
        <v>0</v>
      </c>
      <c r="M23" s="58">
        <v>392</v>
      </c>
      <c r="N23" s="16">
        <v>2.7836566009578401</v>
      </c>
      <c r="O23" s="17">
        <v>1.6589773998987299E-10</v>
      </c>
      <c r="P23" s="59">
        <v>716</v>
      </c>
    </row>
    <row r="24" spans="1:16" x14ac:dyDescent="0.2">
      <c r="A24" s="15" t="s">
        <v>31</v>
      </c>
      <c r="B24" s="16">
        <v>1</v>
      </c>
      <c r="C24" s="57" t="s">
        <v>87</v>
      </c>
      <c r="D24" s="58">
        <v>1443</v>
      </c>
      <c r="E24" s="16">
        <v>2.0288353001450798</v>
      </c>
      <c r="F24" s="17">
        <v>4.71622740860767E-13</v>
      </c>
      <c r="G24" s="58">
        <v>2879</v>
      </c>
      <c r="H24" s="16">
        <v>4.0996467741918998</v>
      </c>
      <c r="I24" s="17">
        <v>6.1766843944055505E-4</v>
      </c>
      <c r="J24" s="58">
        <v>47</v>
      </c>
      <c r="K24" s="16">
        <v>6.3500718955305704</v>
      </c>
      <c r="L24" s="17">
        <v>0</v>
      </c>
      <c r="M24" s="58">
        <v>879</v>
      </c>
      <c r="N24" s="16">
        <v>2.1196318047736602</v>
      </c>
      <c r="O24" s="17">
        <v>1.3696754841419099E-10</v>
      </c>
      <c r="P24" s="59">
        <v>1348</v>
      </c>
    </row>
    <row r="25" spans="1:16" x14ac:dyDescent="0.2">
      <c r="A25" s="15" t="s">
        <v>32</v>
      </c>
      <c r="B25" s="16">
        <v>1</v>
      </c>
      <c r="C25" s="57" t="s">
        <v>87</v>
      </c>
      <c r="D25" s="58">
        <v>1994</v>
      </c>
      <c r="E25" s="16">
        <v>2.1589330289770299</v>
      </c>
      <c r="F25" s="17">
        <v>3.0420110874729299E-13</v>
      </c>
      <c r="G25" s="58">
        <v>1245</v>
      </c>
      <c r="H25" s="16">
        <v>3.5336845212413799</v>
      </c>
      <c r="I25" s="17">
        <v>2.7555735471196401E-12</v>
      </c>
      <c r="J25" s="58">
        <v>266</v>
      </c>
      <c r="K25" s="16">
        <v>6.1733358019030398</v>
      </c>
      <c r="L25" s="17">
        <v>0</v>
      </c>
      <c r="M25" s="58">
        <v>960</v>
      </c>
      <c r="N25" s="16">
        <v>4.6802973644134198</v>
      </c>
      <c r="O25" s="17">
        <v>0</v>
      </c>
      <c r="P25" s="59">
        <v>590</v>
      </c>
    </row>
    <row r="26" spans="1:16" x14ac:dyDescent="0.2">
      <c r="A26" s="15" t="s">
        <v>33</v>
      </c>
      <c r="B26" s="16">
        <v>1</v>
      </c>
      <c r="C26" s="57" t="s">
        <v>87</v>
      </c>
      <c r="D26" s="58">
        <v>1790</v>
      </c>
      <c r="E26" s="16">
        <v>3.32445265807974</v>
      </c>
      <c r="F26" s="17">
        <v>0</v>
      </c>
      <c r="G26" s="58">
        <v>1375</v>
      </c>
      <c r="H26" s="16">
        <v>3.03207937207159</v>
      </c>
      <c r="I26" s="17">
        <v>1.7993595791798701E-5</v>
      </c>
      <c r="J26" s="58">
        <v>129</v>
      </c>
      <c r="K26" s="16">
        <v>6.4144365950628996</v>
      </c>
      <c r="L26" s="17">
        <v>0</v>
      </c>
      <c r="M26" s="58">
        <v>751</v>
      </c>
      <c r="N26" s="16">
        <v>7.4196378112666999</v>
      </c>
      <c r="O26" s="17">
        <v>0</v>
      </c>
      <c r="P26" s="59">
        <v>422</v>
      </c>
    </row>
    <row r="27" spans="1:16" x14ac:dyDescent="0.2">
      <c r="A27" s="15" t="s">
        <v>34</v>
      </c>
      <c r="B27" s="16">
        <v>1</v>
      </c>
      <c r="C27" s="57" t="s">
        <v>87</v>
      </c>
      <c r="D27" s="58">
        <v>1884</v>
      </c>
      <c r="E27" s="16">
        <v>3.4128456503131601</v>
      </c>
      <c r="F27" s="17">
        <v>0</v>
      </c>
      <c r="G27" s="58">
        <v>4217</v>
      </c>
      <c r="H27" s="16" t="s">
        <v>30</v>
      </c>
      <c r="I27" s="19" t="s">
        <v>30</v>
      </c>
      <c r="J27" s="58">
        <v>26</v>
      </c>
      <c r="K27" s="16">
        <v>6.3755843885302204</v>
      </c>
      <c r="L27" s="17">
        <v>0</v>
      </c>
      <c r="M27" s="58">
        <v>657</v>
      </c>
      <c r="N27" s="16">
        <v>3.2953590557819199</v>
      </c>
      <c r="O27" s="17">
        <v>0</v>
      </c>
      <c r="P27" s="59">
        <v>2485</v>
      </c>
    </row>
    <row r="28" spans="1:16" x14ac:dyDescent="0.2">
      <c r="A28" s="15" t="s">
        <v>35</v>
      </c>
      <c r="B28" s="16">
        <v>1</v>
      </c>
      <c r="C28" s="57" t="s">
        <v>87</v>
      </c>
      <c r="D28" s="58">
        <v>1525</v>
      </c>
      <c r="E28" s="16">
        <v>1.7224512864054999</v>
      </c>
      <c r="F28" s="17">
        <v>4.9706826876772003E-8</v>
      </c>
      <c r="G28" s="58">
        <v>2170</v>
      </c>
      <c r="H28" s="16">
        <v>2.5786658122731301</v>
      </c>
      <c r="I28" s="17">
        <v>1.73413188122176E-2</v>
      </c>
      <c r="J28" s="58">
        <v>31</v>
      </c>
      <c r="K28" s="16">
        <v>4.4305673677164101</v>
      </c>
      <c r="L28" s="17">
        <v>0</v>
      </c>
      <c r="M28" s="58">
        <v>484</v>
      </c>
      <c r="N28" s="16">
        <v>2.59274395416407</v>
      </c>
      <c r="O28" s="17">
        <v>1.9984014443252802E-15</v>
      </c>
      <c r="P28" s="59">
        <v>1436</v>
      </c>
    </row>
    <row r="29" spans="1:16" x14ac:dyDescent="0.2">
      <c r="A29" s="15" t="s">
        <v>36</v>
      </c>
      <c r="B29" s="16">
        <v>1</v>
      </c>
      <c r="C29" s="57" t="s">
        <v>87</v>
      </c>
      <c r="D29" s="58">
        <v>1171</v>
      </c>
      <c r="E29" s="16">
        <v>1.8588332766501801</v>
      </c>
      <c r="F29" s="17">
        <v>1.9321586997023099E-8</v>
      </c>
      <c r="G29" s="58">
        <v>1368</v>
      </c>
      <c r="H29" s="16">
        <v>3.5606237047401401</v>
      </c>
      <c r="I29" s="17">
        <v>2.01516958675541E-8</v>
      </c>
      <c r="J29" s="58">
        <v>180</v>
      </c>
      <c r="K29" s="16">
        <v>7.4526289398669903</v>
      </c>
      <c r="L29" s="17">
        <v>0</v>
      </c>
      <c r="M29" s="58">
        <v>1958</v>
      </c>
      <c r="N29" s="16">
        <v>3.3757749342538999</v>
      </c>
      <c r="O29" s="17">
        <v>0</v>
      </c>
      <c r="P29" s="59">
        <v>1243</v>
      </c>
    </row>
    <row r="30" spans="1:16" x14ac:dyDescent="0.2">
      <c r="A30" s="15" t="s">
        <v>37</v>
      </c>
      <c r="B30" s="16">
        <v>1</v>
      </c>
      <c r="C30" s="57" t="s">
        <v>87</v>
      </c>
      <c r="D30" s="58">
        <v>1787</v>
      </c>
      <c r="E30" s="16">
        <v>3.04932489227141</v>
      </c>
      <c r="F30" s="17">
        <v>0</v>
      </c>
      <c r="G30" s="58">
        <v>1546</v>
      </c>
      <c r="H30" s="16">
        <v>6.7974246262452098</v>
      </c>
      <c r="I30" s="17">
        <v>9.2734708800890108E-12</v>
      </c>
      <c r="J30" s="58">
        <v>94</v>
      </c>
      <c r="K30" s="16">
        <v>6.4061457221477198</v>
      </c>
      <c r="L30" s="17">
        <v>0</v>
      </c>
      <c r="M30" s="58">
        <v>567</v>
      </c>
      <c r="N30" s="16">
        <v>9.3327471794501005</v>
      </c>
      <c r="O30" s="17">
        <v>0</v>
      </c>
      <c r="P30" s="59">
        <v>412</v>
      </c>
    </row>
    <row r="31" spans="1:16" x14ac:dyDescent="0.2">
      <c r="A31" s="15" t="s">
        <v>38</v>
      </c>
      <c r="B31" s="16">
        <v>1</v>
      </c>
      <c r="C31" s="57" t="s">
        <v>87</v>
      </c>
      <c r="D31" s="58">
        <v>1933</v>
      </c>
      <c r="E31" s="16">
        <v>3.0994669192867099</v>
      </c>
      <c r="F31" s="17">
        <v>0</v>
      </c>
      <c r="G31" s="58">
        <v>1943</v>
      </c>
      <c r="H31" s="16">
        <v>5.4130343286056304</v>
      </c>
      <c r="I31" s="17">
        <v>7.6674312232683004E-7</v>
      </c>
      <c r="J31" s="58">
        <v>50</v>
      </c>
      <c r="K31" s="16">
        <v>8.60442978795915</v>
      </c>
      <c r="L31" s="17">
        <v>0</v>
      </c>
      <c r="M31" s="58">
        <v>394</v>
      </c>
      <c r="N31" s="16">
        <v>4.2713925153073502</v>
      </c>
      <c r="O31" s="17">
        <v>0</v>
      </c>
      <c r="P31" s="59">
        <v>527</v>
      </c>
    </row>
    <row r="32" spans="1:16" x14ac:dyDescent="0.2">
      <c r="A32" s="15"/>
      <c r="B32"/>
      <c r="C32" s="60"/>
      <c r="D32" s="73"/>
      <c r="E32"/>
      <c r="F32" s="17"/>
      <c r="G32" s="73"/>
      <c r="H32"/>
      <c r="I32" s="17"/>
      <c r="J32" s="73"/>
      <c r="K32"/>
      <c r="L32" s="17"/>
      <c r="M32" s="73"/>
      <c r="N32"/>
      <c r="O32" s="17"/>
      <c r="P32" s="74"/>
    </row>
    <row r="33" spans="1:16" x14ac:dyDescent="0.2">
      <c r="A33" s="14" t="s">
        <v>39</v>
      </c>
      <c r="B33"/>
      <c r="C33" s="60"/>
      <c r="D33" s="73"/>
      <c r="E33"/>
      <c r="F33" s="17"/>
      <c r="G33" s="73"/>
      <c r="H33"/>
      <c r="I33" s="17"/>
      <c r="J33" s="73"/>
      <c r="K33"/>
      <c r="L33" s="17"/>
      <c r="M33" s="73"/>
      <c r="N33"/>
      <c r="O33" s="17"/>
      <c r="P33" s="74"/>
    </row>
    <row r="34" spans="1:16" x14ac:dyDescent="0.2">
      <c r="A34" s="15" t="s">
        <v>40</v>
      </c>
      <c r="B34" s="16">
        <v>1</v>
      </c>
      <c r="C34" s="57" t="s">
        <v>87</v>
      </c>
      <c r="D34" s="58">
        <v>1677</v>
      </c>
      <c r="E34" s="16">
        <v>3.1426757221074602</v>
      </c>
      <c r="F34" s="17">
        <v>0</v>
      </c>
      <c r="G34" s="58">
        <v>1639</v>
      </c>
      <c r="H34" s="16">
        <v>4.5414875675651603</v>
      </c>
      <c r="I34" s="17">
        <v>1.1213303234836E-5</v>
      </c>
      <c r="J34" s="58">
        <v>64</v>
      </c>
      <c r="K34" s="16">
        <v>6.7398478971210203</v>
      </c>
      <c r="L34" s="17">
        <v>0</v>
      </c>
      <c r="M34" s="58">
        <v>496</v>
      </c>
      <c r="N34" s="16">
        <v>3.77609527047573</v>
      </c>
      <c r="O34" s="17">
        <v>0</v>
      </c>
      <c r="P34" s="59">
        <v>1016</v>
      </c>
    </row>
    <row r="35" spans="1:16" x14ac:dyDescent="0.2">
      <c r="A35" s="15" t="s">
        <v>41</v>
      </c>
      <c r="B35" s="16">
        <v>1</v>
      </c>
      <c r="C35" s="57" t="s">
        <v>87</v>
      </c>
      <c r="D35" s="58">
        <v>1593</v>
      </c>
      <c r="E35" s="16">
        <v>2.2444620785699199</v>
      </c>
      <c r="F35" s="17">
        <v>2.66453525910038E-15</v>
      </c>
      <c r="G35" s="58">
        <v>1786</v>
      </c>
      <c r="H35" s="16">
        <v>3.2256489486900701</v>
      </c>
      <c r="I35" s="17">
        <v>3.8686160430678698E-7</v>
      </c>
      <c r="J35" s="58">
        <v>123</v>
      </c>
      <c r="K35" s="16">
        <v>7.3104310605029204</v>
      </c>
      <c r="L35" s="17">
        <v>0</v>
      </c>
      <c r="M35" s="58">
        <v>789</v>
      </c>
      <c r="N35" s="16">
        <v>4.3899263456590596</v>
      </c>
      <c r="O35" s="17">
        <v>0</v>
      </c>
      <c r="P35" s="59">
        <v>711</v>
      </c>
    </row>
    <row r="36" spans="1:16" x14ac:dyDescent="0.2">
      <c r="A36" s="15" t="s">
        <v>42</v>
      </c>
      <c r="B36" s="16">
        <v>1</v>
      </c>
      <c r="C36" s="57" t="s">
        <v>87</v>
      </c>
      <c r="D36" s="58">
        <v>960</v>
      </c>
      <c r="E36" s="16">
        <v>2.4592990387070701</v>
      </c>
      <c r="F36" s="17">
        <v>2.9874591689349498E-10</v>
      </c>
      <c r="G36" s="58">
        <v>1165</v>
      </c>
      <c r="H36" s="16">
        <v>3.6923125333631899</v>
      </c>
      <c r="I36" s="17">
        <v>5.5866076846822202E-6</v>
      </c>
      <c r="J36" s="58">
        <v>75</v>
      </c>
      <c r="K36" s="16">
        <v>7.7484572332098196</v>
      </c>
      <c r="L36" s="17">
        <v>0</v>
      </c>
      <c r="M36" s="58">
        <v>592</v>
      </c>
      <c r="N36" s="16">
        <v>6.2894133911234498</v>
      </c>
      <c r="O36" s="17">
        <v>0</v>
      </c>
      <c r="P36" s="59">
        <v>783</v>
      </c>
    </row>
    <row r="37" spans="1:16" x14ac:dyDescent="0.2">
      <c r="A37" s="15" t="s">
        <v>43</v>
      </c>
      <c r="B37" s="16">
        <v>1</v>
      </c>
      <c r="C37" s="57" t="s">
        <v>87</v>
      </c>
      <c r="D37" s="58">
        <v>2553</v>
      </c>
      <c r="E37" s="16">
        <v>2.2518354738279198</v>
      </c>
      <c r="F37" s="17">
        <v>6.6613381477509402E-16</v>
      </c>
      <c r="G37" s="58">
        <v>2951</v>
      </c>
      <c r="H37" s="16">
        <v>3.2393057620958401</v>
      </c>
      <c r="I37" s="17">
        <v>1.80962872464718E-7</v>
      </c>
      <c r="J37" s="58">
        <v>198</v>
      </c>
      <c r="K37" s="16">
        <v>7.3212294222564598</v>
      </c>
      <c r="L37" s="17">
        <v>0</v>
      </c>
      <c r="M37" s="58">
        <v>1381</v>
      </c>
      <c r="N37" s="16">
        <v>4.4665229068826999</v>
      </c>
      <c r="O37" s="17">
        <v>0</v>
      </c>
      <c r="P37" s="59">
        <v>1494</v>
      </c>
    </row>
    <row r="38" spans="1:16" x14ac:dyDescent="0.2">
      <c r="A38" s="20"/>
      <c r="B38"/>
      <c r="C38" s="60"/>
      <c r="D38"/>
      <c r="E38"/>
      <c r="F38" s="17"/>
      <c r="G38"/>
      <c r="H38"/>
      <c r="I38" s="17"/>
      <c r="J38"/>
      <c r="K38"/>
      <c r="L38" s="17"/>
      <c r="M38"/>
      <c r="N38"/>
      <c r="O38" s="17"/>
      <c r="P38" s="13"/>
    </row>
    <row r="39" spans="1:16" x14ac:dyDescent="0.2">
      <c r="A39" s="128" t="s">
        <v>44</v>
      </c>
      <c r="B39" s="64">
        <v>1</v>
      </c>
      <c r="C39" s="213" t="s">
        <v>87</v>
      </c>
      <c r="D39" s="218">
        <v>50569</v>
      </c>
      <c r="E39" s="64">
        <v>2.54740498310872</v>
      </c>
      <c r="F39" s="125">
        <v>0</v>
      </c>
      <c r="G39" s="218">
        <v>55191</v>
      </c>
      <c r="H39" s="64">
        <v>3.42209697156337</v>
      </c>
      <c r="I39" s="125">
        <v>0</v>
      </c>
      <c r="J39" s="218">
        <v>2946</v>
      </c>
      <c r="K39" s="64">
        <v>6.50592650535273</v>
      </c>
      <c r="L39" s="125">
        <v>0</v>
      </c>
      <c r="M39" s="218">
        <v>20268</v>
      </c>
      <c r="N39" s="64">
        <v>4.0388375670247498</v>
      </c>
      <c r="O39" s="125">
        <v>0</v>
      </c>
      <c r="P39" s="59">
        <v>23365</v>
      </c>
    </row>
    <row r="40" spans="1:16" x14ac:dyDescent="0.2">
      <c r="A40" s="31"/>
      <c r="B40" s="122"/>
      <c r="C40" s="214"/>
      <c r="D40" s="123"/>
      <c r="E40" s="122"/>
      <c r="F40" s="223"/>
      <c r="G40" s="123"/>
      <c r="H40" s="122"/>
      <c r="I40" s="223"/>
      <c r="J40" s="123"/>
      <c r="K40" s="122"/>
      <c r="L40" s="223"/>
      <c r="M40" s="123"/>
      <c r="N40" s="122"/>
      <c r="O40" s="223"/>
      <c r="P40" s="124"/>
    </row>
    <row r="41" spans="1:16" x14ac:dyDescent="0.2">
      <c r="A41" s="25" t="s">
        <v>45</v>
      </c>
      <c r="B41" s="7"/>
      <c r="C41" s="65"/>
      <c r="D41" s="76"/>
      <c r="E41" s="7"/>
      <c r="F41" s="125"/>
      <c r="G41" s="76"/>
      <c r="H41" s="7"/>
      <c r="I41" s="125"/>
      <c r="J41" s="76"/>
      <c r="K41" s="7"/>
      <c r="L41" s="125"/>
      <c r="M41" s="76"/>
      <c r="N41" s="7"/>
      <c r="O41" s="125"/>
      <c r="P41" s="74"/>
    </row>
    <row r="42" spans="1:16" ht="12.75" customHeight="1" x14ac:dyDescent="0.2">
      <c r="A42" s="15" t="s">
        <v>68</v>
      </c>
      <c r="B42" s="27">
        <v>1</v>
      </c>
      <c r="C42" s="213" t="s">
        <v>87</v>
      </c>
      <c r="D42" s="218">
        <v>1319</v>
      </c>
      <c r="E42" s="27">
        <v>1.9098795396164401</v>
      </c>
      <c r="F42" s="125">
        <v>2.5796962344060098E-9</v>
      </c>
      <c r="G42" s="218">
        <v>1447</v>
      </c>
      <c r="H42" s="27">
        <v>2.87806389439007</v>
      </c>
      <c r="I42" s="125">
        <v>3.5234141672459999E-3</v>
      </c>
      <c r="J42" s="218">
        <v>56</v>
      </c>
      <c r="K42" s="27">
        <v>2.9658432316601999</v>
      </c>
      <c r="L42" s="125">
        <v>4.66293670342566E-14</v>
      </c>
      <c r="M42" s="218">
        <v>537</v>
      </c>
      <c r="N42" s="27">
        <v>1.88044766817724</v>
      </c>
      <c r="O42" s="125">
        <v>2.0447454860406099E-6</v>
      </c>
      <c r="P42" s="59">
        <v>956</v>
      </c>
    </row>
    <row r="43" spans="1:16" ht="12.75" customHeight="1" x14ac:dyDescent="0.2">
      <c r="A43" s="26" t="s">
        <v>316</v>
      </c>
      <c r="B43" s="117">
        <v>1</v>
      </c>
      <c r="C43" s="61" t="s">
        <v>87</v>
      </c>
      <c r="D43" s="75">
        <v>1360</v>
      </c>
      <c r="E43" s="117">
        <v>1.0878604916486501</v>
      </c>
      <c r="F43" s="23">
        <v>0.46285393794588398</v>
      </c>
      <c r="G43" s="75">
        <v>1186</v>
      </c>
      <c r="H43" s="117" t="s">
        <v>30</v>
      </c>
      <c r="I43" s="126" t="s">
        <v>30</v>
      </c>
      <c r="J43" s="75">
        <v>11</v>
      </c>
      <c r="K43" s="117">
        <v>2.7276709748789698</v>
      </c>
      <c r="L43" s="23">
        <v>3.2461709387376897E-4</v>
      </c>
      <c r="M43" s="75">
        <v>90</v>
      </c>
      <c r="N43" s="117">
        <v>1.47408081362793</v>
      </c>
      <c r="O43" s="23">
        <v>7.1954433410138102E-2</v>
      </c>
      <c r="P43" s="66">
        <v>732</v>
      </c>
    </row>
    <row r="44" spans="1:16" ht="99.75" customHeight="1" x14ac:dyDescent="0.2">
      <c r="A44" s="252" t="s">
        <v>47</v>
      </c>
      <c r="B44" s="252"/>
      <c r="C44" s="252"/>
      <c r="D44" s="252"/>
      <c r="E44" s="252"/>
      <c r="F44" s="252"/>
      <c r="G44" s="252"/>
      <c r="H44" s="252"/>
      <c r="I44" s="252"/>
      <c r="J44" s="252"/>
      <c r="K44" s="252"/>
      <c r="L44" s="252"/>
      <c r="M44" s="252"/>
      <c r="N44" s="252"/>
      <c r="O44" s="252"/>
      <c r="P44" s="252"/>
    </row>
    <row r="45" spans="1:16" ht="66" customHeight="1" x14ac:dyDescent="0.2">
      <c r="A45" s="252" t="s">
        <v>317</v>
      </c>
      <c r="B45" s="252"/>
      <c r="C45" s="252"/>
      <c r="D45" s="252"/>
      <c r="E45" s="252"/>
      <c r="F45" s="252"/>
      <c r="G45" s="252"/>
      <c r="H45" s="252"/>
      <c r="I45" s="252"/>
      <c r="J45" s="252"/>
      <c r="K45" s="252"/>
      <c r="L45" s="252"/>
      <c r="M45" s="252"/>
      <c r="N45" s="252"/>
      <c r="O45" s="252"/>
      <c r="P45" s="252"/>
    </row>
    <row r="46" spans="1:16" x14ac:dyDescent="0.2">
      <c r="A46" s="253" t="s">
        <v>286</v>
      </c>
      <c r="B46" s="253"/>
      <c r="C46" s="253"/>
      <c r="D46" s="253"/>
      <c r="E46" s="253"/>
      <c r="F46" s="253"/>
      <c r="G46" s="253"/>
      <c r="H46" s="253"/>
      <c r="I46" s="253"/>
      <c r="J46" s="253"/>
      <c r="K46" s="253"/>
      <c r="L46" s="253"/>
      <c r="M46" s="253"/>
      <c r="N46" s="253"/>
      <c r="O46" s="253"/>
      <c r="P46" s="253"/>
    </row>
    <row r="47" spans="1:16" ht="12.75" customHeight="1" x14ac:dyDescent="0.2">
      <c r="A47" s="253"/>
      <c r="B47" s="253"/>
      <c r="C47" s="253"/>
      <c r="D47" s="253"/>
      <c r="E47" s="253"/>
      <c r="F47" s="253"/>
      <c r="G47" s="253"/>
      <c r="H47" s="253"/>
      <c r="I47" s="253"/>
      <c r="J47" s="253"/>
      <c r="K47" s="253"/>
      <c r="L47" s="253"/>
      <c r="M47" s="253"/>
      <c r="N47" s="253"/>
      <c r="O47" s="253"/>
      <c r="P47" s="253"/>
    </row>
    <row r="48" spans="1:16" x14ac:dyDescent="0.2">
      <c r="A48" s="253"/>
      <c r="B48" s="253"/>
      <c r="C48" s="253"/>
      <c r="D48" s="253"/>
      <c r="E48" s="253"/>
      <c r="F48" s="253"/>
      <c r="G48" s="253"/>
      <c r="H48" s="253"/>
      <c r="I48" s="253"/>
      <c r="J48" s="253"/>
      <c r="K48" s="253"/>
      <c r="L48" s="253"/>
      <c r="M48" s="253"/>
      <c r="N48" s="253"/>
      <c r="O48" s="253"/>
      <c r="P48" s="253"/>
    </row>
    <row r="49" spans="1:21" ht="23.25" customHeight="1" x14ac:dyDescent="0.2">
      <c r="A49" s="253"/>
      <c r="B49" s="253"/>
      <c r="C49" s="253"/>
      <c r="D49" s="253"/>
      <c r="E49" s="253"/>
      <c r="F49" s="253"/>
      <c r="G49" s="253"/>
      <c r="H49" s="253"/>
      <c r="I49" s="253"/>
      <c r="J49" s="253"/>
      <c r="K49" s="253"/>
      <c r="L49" s="253"/>
      <c r="M49" s="253"/>
      <c r="N49" s="253"/>
      <c r="O49" s="253"/>
      <c r="P49" s="253"/>
    </row>
    <row r="50" spans="1:21" x14ac:dyDescent="0.2">
      <c r="A50" s="28" t="s">
        <v>48</v>
      </c>
      <c r="B50" s="29"/>
    </row>
    <row r="51" spans="1:21" x14ac:dyDescent="0.2">
      <c r="P51"/>
    </row>
    <row r="52" spans="1:21" x14ac:dyDescent="0.2">
      <c r="A52"/>
      <c r="B52"/>
      <c r="C52"/>
      <c r="D52"/>
      <c r="E52"/>
      <c r="F52"/>
      <c r="G52"/>
      <c r="H52"/>
      <c r="I52"/>
      <c r="J52"/>
      <c r="K52"/>
      <c r="L52"/>
      <c r="M52"/>
      <c r="N52"/>
      <c r="O52" s="68"/>
      <c r="P52" s="68"/>
      <c r="Q52"/>
      <c r="R52"/>
      <c r="S52"/>
      <c r="T52"/>
      <c r="U52"/>
    </row>
    <row r="53" spans="1:21" x14ac:dyDescent="0.2">
      <c r="A53"/>
      <c r="B53"/>
      <c r="C53"/>
      <c r="D53"/>
      <c r="E53"/>
      <c r="F53"/>
      <c r="G53"/>
      <c r="H53"/>
      <c r="I53"/>
      <c r="J53"/>
      <c r="K53"/>
      <c r="L53"/>
      <c r="M53"/>
      <c r="N53"/>
      <c r="Q53"/>
      <c r="R53"/>
      <c r="S53"/>
      <c r="T53"/>
      <c r="U53"/>
    </row>
    <row r="54" spans="1:21" x14ac:dyDescent="0.2">
      <c r="A54"/>
      <c r="B54"/>
      <c r="C54"/>
      <c r="D54"/>
      <c r="E54"/>
      <c r="F54"/>
      <c r="G54"/>
      <c r="H54"/>
      <c r="I54"/>
      <c r="J54"/>
      <c r="K54"/>
      <c r="L54"/>
      <c r="M54"/>
      <c r="N54"/>
      <c r="O54"/>
      <c r="P54"/>
      <c r="Q54"/>
      <c r="R54"/>
      <c r="S54"/>
      <c r="T54"/>
      <c r="U54"/>
    </row>
    <row r="55" spans="1:21" x14ac:dyDescent="0.2">
      <c r="A55"/>
      <c r="B55"/>
      <c r="C55"/>
      <c r="D55"/>
      <c r="E55"/>
      <c r="F55"/>
      <c r="G55"/>
      <c r="H55"/>
      <c r="I55"/>
      <c r="J55"/>
      <c r="K55"/>
      <c r="L55"/>
      <c r="M55"/>
      <c r="N55"/>
    </row>
    <row r="56" spans="1:21" x14ac:dyDescent="0.2">
      <c r="A56"/>
      <c r="B56"/>
      <c r="C56"/>
      <c r="D56"/>
      <c r="E56"/>
      <c r="F56"/>
      <c r="G56"/>
      <c r="H56"/>
      <c r="I56"/>
      <c r="J56"/>
      <c r="K56"/>
      <c r="L56"/>
      <c r="M56"/>
      <c r="N56"/>
    </row>
    <row r="57" spans="1:21" x14ac:dyDescent="0.2">
      <c r="A57"/>
      <c r="B57"/>
      <c r="C57"/>
      <c r="D57"/>
      <c r="E57"/>
      <c r="F57"/>
      <c r="G57"/>
      <c r="H57"/>
      <c r="I57"/>
      <c r="J57"/>
      <c r="K57"/>
      <c r="L57"/>
      <c r="M57"/>
      <c r="N57"/>
    </row>
  </sheetData>
  <mergeCells count="9">
    <mergeCell ref="A44:P44"/>
    <mergeCell ref="A46:P49"/>
    <mergeCell ref="A2:P4"/>
    <mergeCell ref="B8:D8"/>
    <mergeCell ref="E8:G8"/>
    <mergeCell ref="H8:J8"/>
    <mergeCell ref="K8:M8"/>
    <mergeCell ref="N8:P8"/>
    <mergeCell ref="A45:P45"/>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92D050"/>
  </sheetPr>
  <dimension ref="A1:U58"/>
  <sheetViews>
    <sheetView zoomScaleNormal="100" workbookViewId="0">
      <selection activeCell="G42" sqref="G42"/>
    </sheetView>
  </sheetViews>
  <sheetFormatPr defaultRowHeight="12.75" x14ac:dyDescent="0.2"/>
  <cols>
    <col min="1" max="1" width="16.7109375" style="1" customWidth="1"/>
    <col min="2" max="2" width="4" style="1" customWidth="1"/>
    <col min="3" max="3" width="4.42578125" style="1" customWidth="1"/>
    <col min="4" max="4" width="5" style="1" customWidth="1"/>
    <col min="5" max="5" width="4.42578125" style="1" customWidth="1"/>
    <col min="6" max="6" width="4.85546875" style="1" bestFit="1" customWidth="1"/>
    <col min="7" max="7" width="5.140625" style="1" customWidth="1"/>
    <col min="8" max="8" width="4.85546875" style="1" customWidth="1"/>
    <col min="9" max="9" width="4.85546875" style="1" bestFit="1" customWidth="1"/>
    <col min="10" max="11" width="4.42578125" style="1" customWidth="1"/>
    <col min="12" max="12" width="4.85546875" style="1" bestFit="1" customWidth="1"/>
    <col min="13" max="13" width="5" style="1" customWidth="1"/>
    <col min="14" max="14" width="4.42578125" style="1" customWidth="1"/>
    <col min="15" max="15" width="4.85546875" style="1" bestFit="1" customWidth="1"/>
    <col min="16" max="16" width="5.5703125" style="1" customWidth="1"/>
    <col min="17" max="16384" width="9.140625" style="1"/>
  </cols>
  <sheetData>
    <row r="1" spans="1:16" x14ac:dyDescent="0.2">
      <c r="A1" s="2" t="s">
        <v>287</v>
      </c>
      <c r="B1" s="2"/>
      <c r="C1" s="2"/>
      <c r="D1" s="2"/>
      <c r="E1" s="2"/>
      <c r="F1" s="2"/>
      <c r="G1" s="2"/>
      <c r="H1" s="2"/>
      <c r="I1" s="2"/>
      <c r="J1" s="2"/>
      <c r="K1" s="2"/>
      <c r="L1" s="2"/>
      <c r="M1" s="2"/>
      <c r="N1" s="2"/>
      <c r="O1" s="2"/>
      <c r="P1" s="2"/>
    </row>
    <row r="2" spans="1:16" ht="12.75" customHeight="1" x14ac:dyDescent="0.2">
      <c r="A2" s="249" t="s">
        <v>288</v>
      </c>
      <c r="B2" s="249"/>
      <c r="C2" s="249"/>
      <c r="D2" s="249"/>
      <c r="E2" s="249"/>
      <c r="F2" s="249"/>
      <c r="G2" s="249"/>
      <c r="H2" s="249"/>
      <c r="I2" s="249"/>
      <c r="J2" s="249"/>
      <c r="K2" s="249"/>
      <c r="L2" s="249"/>
      <c r="M2" s="249"/>
      <c r="N2" s="249"/>
      <c r="O2" s="249"/>
      <c r="P2" s="249"/>
    </row>
    <row r="3" spans="1:16" x14ac:dyDescent="0.2">
      <c r="A3" s="249"/>
      <c r="B3" s="249"/>
      <c r="C3" s="249"/>
      <c r="D3" s="249"/>
      <c r="E3" s="249"/>
      <c r="F3" s="249"/>
      <c r="G3" s="249"/>
      <c r="H3" s="249"/>
      <c r="I3" s="249"/>
      <c r="J3" s="249"/>
      <c r="K3" s="249"/>
      <c r="L3" s="249"/>
      <c r="M3" s="249"/>
      <c r="N3" s="249"/>
      <c r="O3" s="249"/>
      <c r="P3" s="249"/>
    </row>
    <row r="4" spans="1:16" x14ac:dyDescent="0.2">
      <c r="A4" s="249"/>
      <c r="B4" s="249"/>
      <c r="C4" s="249"/>
      <c r="D4" s="249"/>
      <c r="E4" s="249"/>
      <c r="F4" s="249"/>
      <c r="G4" s="249"/>
      <c r="H4" s="249"/>
      <c r="I4" s="249"/>
      <c r="J4" s="249"/>
      <c r="K4" s="249"/>
      <c r="L4" s="249"/>
      <c r="M4" s="249"/>
      <c r="N4" s="249"/>
      <c r="O4" s="249"/>
      <c r="P4" s="249"/>
    </row>
    <row r="5" spans="1:16" x14ac:dyDescent="0.2">
      <c r="A5" s="30"/>
      <c r="B5" s="30"/>
      <c r="C5" s="30"/>
      <c r="D5" s="30"/>
      <c r="E5" s="30"/>
      <c r="F5" s="30"/>
      <c r="G5" s="30"/>
      <c r="H5" s="30"/>
      <c r="I5" s="30"/>
      <c r="J5" s="30"/>
      <c r="K5" s="30"/>
      <c r="L5" s="30"/>
      <c r="M5" s="30"/>
      <c r="N5" s="30"/>
      <c r="O5" s="30"/>
      <c r="P5" s="30"/>
    </row>
    <row r="6" spans="1:16" ht="15" customHeight="1" x14ac:dyDescent="0.25">
      <c r="A6" s="5"/>
      <c r="B6" s="6"/>
      <c r="C6" s="6"/>
      <c r="D6" s="6"/>
      <c r="E6" s="6"/>
      <c r="F6" s="6"/>
      <c r="G6" s="6"/>
      <c r="H6" s="6"/>
      <c r="I6" s="6"/>
      <c r="J6" s="6"/>
      <c r="K6" s="6"/>
      <c r="L6" s="6"/>
      <c r="M6" s="6"/>
      <c r="N6" s="6"/>
      <c r="O6" s="6"/>
      <c r="P6" s="6"/>
    </row>
    <row r="7" spans="1:16" ht="15" customHeight="1" x14ac:dyDescent="0.25">
      <c r="A7" s="5"/>
      <c r="B7"/>
      <c r="C7"/>
      <c r="D7"/>
      <c r="E7"/>
      <c r="F7"/>
      <c r="G7"/>
      <c r="H7"/>
      <c r="I7"/>
      <c r="J7"/>
      <c r="K7"/>
      <c r="L7"/>
      <c r="M7"/>
      <c r="N7"/>
      <c r="O7"/>
      <c r="P7"/>
    </row>
    <row r="8" spans="1:16" ht="78" customHeight="1" x14ac:dyDescent="0.2">
      <c r="A8"/>
      <c r="B8" s="278" t="s">
        <v>281</v>
      </c>
      <c r="C8" s="279"/>
      <c r="D8" s="280"/>
      <c r="E8" s="278" t="s">
        <v>289</v>
      </c>
      <c r="F8" s="279"/>
      <c r="G8" s="280"/>
      <c r="H8" s="278" t="s">
        <v>283</v>
      </c>
      <c r="I8" s="279"/>
      <c r="J8" s="280"/>
      <c r="K8" s="278" t="s">
        <v>290</v>
      </c>
      <c r="L8" s="279"/>
      <c r="M8" s="280"/>
      <c r="N8" s="278" t="s">
        <v>285</v>
      </c>
      <c r="O8" s="279"/>
      <c r="P8" s="280"/>
    </row>
    <row r="9" spans="1:16"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56" t="s">
        <v>86</v>
      </c>
      <c r="N9" s="9" t="s">
        <v>85</v>
      </c>
      <c r="O9" s="56" t="s">
        <v>15</v>
      </c>
      <c r="P9" s="10" t="s">
        <v>86</v>
      </c>
    </row>
    <row r="10" spans="1:16" x14ac:dyDescent="0.2">
      <c r="A10" s="12" t="s">
        <v>16</v>
      </c>
      <c r="B10" s="36"/>
      <c r="C10" s="36"/>
      <c r="D10" s="36"/>
      <c r="E10" s="36"/>
      <c r="F10" s="36"/>
      <c r="G10" s="36"/>
      <c r="H10" s="36"/>
      <c r="I10" s="36"/>
      <c r="J10" s="36"/>
      <c r="K10" s="36"/>
      <c r="L10" s="36"/>
      <c r="M10" s="36"/>
      <c r="N10" s="36"/>
      <c r="O10" s="36"/>
      <c r="P10" s="40"/>
    </row>
    <row r="11" spans="1:16" x14ac:dyDescent="0.2">
      <c r="A11" s="14" t="s">
        <v>17</v>
      </c>
      <c r="B11"/>
      <c r="C11"/>
      <c r="D11"/>
      <c r="E11"/>
      <c r="F11"/>
      <c r="G11"/>
      <c r="H11"/>
      <c r="I11"/>
      <c r="J11"/>
      <c r="K11"/>
      <c r="L11"/>
      <c r="M11"/>
      <c r="N11"/>
      <c r="O11"/>
      <c r="P11" s="13"/>
    </row>
    <row r="12" spans="1:16" x14ac:dyDescent="0.2">
      <c r="A12" s="15" t="s">
        <v>18</v>
      </c>
      <c r="B12" s="16">
        <v>1</v>
      </c>
      <c r="C12" s="53" t="s">
        <v>87</v>
      </c>
      <c r="D12" s="58">
        <v>2669</v>
      </c>
      <c r="E12" s="16">
        <v>2.6228236073981002</v>
      </c>
      <c r="F12" s="17">
        <v>0</v>
      </c>
      <c r="G12" s="58">
        <v>2318</v>
      </c>
      <c r="H12" s="16">
        <v>2.8748183728983601</v>
      </c>
      <c r="I12" s="17">
        <v>1.3909302154502299E-7</v>
      </c>
      <c r="J12" s="58">
        <v>298</v>
      </c>
      <c r="K12" s="16">
        <v>5.0967532521706698</v>
      </c>
      <c r="L12" s="17">
        <v>0</v>
      </c>
      <c r="M12" s="58">
        <v>1186</v>
      </c>
      <c r="N12" s="16">
        <v>4.4450787250181101</v>
      </c>
      <c r="O12" s="17">
        <v>0</v>
      </c>
      <c r="P12" s="59">
        <v>809</v>
      </c>
    </row>
    <row r="13" spans="1:16" ht="12.75" customHeight="1" x14ac:dyDescent="0.2">
      <c r="A13" s="15" t="s">
        <v>19</v>
      </c>
      <c r="B13" s="16">
        <v>1</v>
      </c>
      <c r="C13" s="53" t="s">
        <v>87</v>
      </c>
      <c r="D13" s="58">
        <v>1793</v>
      </c>
      <c r="E13" s="16">
        <v>2.94416708376815</v>
      </c>
      <c r="F13" s="17">
        <v>0</v>
      </c>
      <c r="G13" s="58">
        <v>1778</v>
      </c>
      <c r="H13" s="16">
        <v>2.6897944998168399</v>
      </c>
      <c r="I13" s="17">
        <v>2.14761067975244E-4</v>
      </c>
      <c r="J13" s="58">
        <v>95</v>
      </c>
      <c r="K13" s="16">
        <v>5.4401113694180596</v>
      </c>
      <c r="L13" s="17">
        <v>0</v>
      </c>
      <c r="M13" s="58">
        <v>646</v>
      </c>
      <c r="N13" s="16">
        <v>2.7700609945846901</v>
      </c>
      <c r="O13" s="17">
        <v>2.66453525910038E-15</v>
      </c>
      <c r="P13" s="59">
        <v>631</v>
      </c>
    </row>
    <row r="14" spans="1:16" x14ac:dyDescent="0.2">
      <c r="A14" s="15" t="s">
        <v>20</v>
      </c>
      <c r="B14" s="16">
        <v>1</v>
      </c>
      <c r="C14" s="53" t="s">
        <v>87</v>
      </c>
      <c r="D14" s="58">
        <v>10824</v>
      </c>
      <c r="E14" s="16">
        <v>2.58014836476573</v>
      </c>
      <c r="F14" s="17">
        <v>0</v>
      </c>
      <c r="G14" s="58">
        <v>9375</v>
      </c>
      <c r="H14" s="16">
        <v>4.9156388666256099</v>
      </c>
      <c r="I14" s="17">
        <v>6.0396132539608503E-14</v>
      </c>
      <c r="J14" s="58">
        <v>658</v>
      </c>
      <c r="K14" s="16">
        <v>8.2648705641652107</v>
      </c>
      <c r="L14" s="17">
        <v>0</v>
      </c>
      <c r="M14" s="58">
        <v>3040</v>
      </c>
      <c r="N14" s="16">
        <v>4.7262719788951699</v>
      </c>
      <c r="O14" s="17">
        <v>0</v>
      </c>
      <c r="P14" s="59">
        <v>2874</v>
      </c>
    </row>
    <row r="15" spans="1:16" x14ac:dyDescent="0.2">
      <c r="A15" s="15" t="s">
        <v>21</v>
      </c>
      <c r="B15" s="16">
        <v>1</v>
      </c>
      <c r="C15" s="53" t="s">
        <v>87</v>
      </c>
      <c r="D15" s="58">
        <v>1764</v>
      </c>
      <c r="E15" s="16">
        <v>3.1726885860966698</v>
      </c>
      <c r="F15" s="17">
        <v>2.2204460492503101E-16</v>
      </c>
      <c r="G15" s="58">
        <v>2567</v>
      </c>
      <c r="H15" s="16">
        <v>2.9695993241889398</v>
      </c>
      <c r="I15" s="17">
        <v>1.7507067086289799E-2</v>
      </c>
      <c r="J15" s="58">
        <v>42</v>
      </c>
      <c r="K15" s="16">
        <v>9.1677415745761692</v>
      </c>
      <c r="L15" s="17">
        <v>0</v>
      </c>
      <c r="M15" s="58">
        <v>521</v>
      </c>
      <c r="N15" s="16">
        <v>4.6374536681085603</v>
      </c>
      <c r="O15" s="17">
        <v>0</v>
      </c>
      <c r="P15" s="59">
        <v>1120</v>
      </c>
    </row>
    <row r="16" spans="1:16" x14ac:dyDescent="0.2">
      <c r="A16" s="15" t="s">
        <v>22</v>
      </c>
      <c r="B16" s="16">
        <v>1</v>
      </c>
      <c r="C16" s="53" t="s">
        <v>87</v>
      </c>
      <c r="D16" s="58">
        <v>2883</v>
      </c>
      <c r="E16" s="16">
        <v>2.3810438558137501</v>
      </c>
      <c r="F16" s="17">
        <v>0</v>
      </c>
      <c r="G16" s="58">
        <v>2363</v>
      </c>
      <c r="H16" s="16">
        <v>2.3657261128047602</v>
      </c>
      <c r="I16" s="17">
        <v>5.8290151800122203E-4</v>
      </c>
      <c r="J16" s="58">
        <v>154</v>
      </c>
      <c r="K16" s="16">
        <v>7.2158021551990696</v>
      </c>
      <c r="L16" s="17">
        <v>0</v>
      </c>
      <c r="M16" s="58">
        <v>1207</v>
      </c>
      <c r="N16" s="16">
        <v>8.0121001022882208</v>
      </c>
      <c r="O16" s="17">
        <v>0</v>
      </c>
      <c r="P16" s="59">
        <v>594</v>
      </c>
    </row>
    <row r="17" spans="1:16" x14ac:dyDescent="0.2">
      <c r="A17" s="15" t="s">
        <v>23</v>
      </c>
      <c r="B17" s="16">
        <v>1</v>
      </c>
      <c r="C17" s="53" t="s">
        <v>87</v>
      </c>
      <c r="D17" s="58">
        <v>2622</v>
      </c>
      <c r="E17" s="16">
        <v>2.6236824268835099</v>
      </c>
      <c r="F17" s="17">
        <v>0</v>
      </c>
      <c r="G17" s="58">
        <v>2984</v>
      </c>
      <c r="H17" s="16">
        <v>3.44352648081205</v>
      </c>
      <c r="I17" s="17">
        <v>6.32357278740336E-6</v>
      </c>
      <c r="J17" s="58">
        <v>68</v>
      </c>
      <c r="K17" s="16">
        <v>6.2930993997639604</v>
      </c>
      <c r="L17" s="17">
        <v>0</v>
      </c>
      <c r="M17" s="58">
        <v>854</v>
      </c>
      <c r="N17" s="16">
        <v>4.2027834367945101</v>
      </c>
      <c r="O17" s="17">
        <v>0</v>
      </c>
      <c r="P17" s="59">
        <v>993</v>
      </c>
    </row>
    <row r="18" spans="1:16" x14ac:dyDescent="0.2">
      <c r="A18" s="15" t="s">
        <v>24</v>
      </c>
      <c r="B18" s="16">
        <v>1</v>
      </c>
      <c r="C18" s="53" t="s">
        <v>87</v>
      </c>
      <c r="D18" s="58">
        <v>1917</v>
      </c>
      <c r="E18" s="16">
        <v>2.9966925284501</v>
      </c>
      <c r="F18" s="17">
        <v>0</v>
      </c>
      <c r="G18" s="58">
        <v>2276</v>
      </c>
      <c r="H18" s="16">
        <v>2.1563341070133499</v>
      </c>
      <c r="I18" s="17">
        <v>1.8985626043482601E-2</v>
      </c>
      <c r="J18" s="58">
        <v>62</v>
      </c>
      <c r="K18" s="16">
        <v>5.4287784193227102</v>
      </c>
      <c r="L18" s="17">
        <v>0</v>
      </c>
      <c r="M18" s="58">
        <v>610</v>
      </c>
      <c r="N18" s="16">
        <v>5.5303212226493699</v>
      </c>
      <c r="O18" s="17">
        <v>0</v>
      </c>
      <c r="P18" s="59">
        <v>559</v>
      </c>
    </row>
    <row r="19" spans="1:16" x14ac:dyDescent="0.2">
      <c r="A19" s="15" t="s">
        <v>25</v>
      </c>
      <c r="B19" s="16">
        <v>1</v>
      </c>
      <c r="C19" s="53" t="s">
        <v>87</v>
      </c>
      <c r="D19" s="58">
        <v>2153</v>
      </c>
      <c r="E19" s="16">
        <v>3.60073531088053</v>
      </c>
      <c r="F19" s="17">
        <v>0</v>
      </c>
      <c r="G19" s="58">
        <v>2310</v>
      </c>
      <c r="H19" s="16">
        <v>3.6648782611097799</v>
      </c>
      <c r="I19" s="17">
        <v>2.5750512833155901E-12</v>
      </c>
      <c r="J19" s="58">
        <v>198</v>
      </c>
      <c r="K19" s="16">
        <v>11.6799125088043</v>
      </c>
      <c r="L19" s="17">
        <v>0</v>
      </c>
      <c r="M19" s="58">
        <v>974</v>
      </c>
      <c r="N19" s="16">
        <v>4.4209175103324103</v>
      </c>
      <c r="O19" s="17">
        <v>0</v>
      </c>
      <c r="P19" s="59">
        <v>1223</v>
      </c>
    </row>
    <row r="20" spans="1:16" x14ac:dyDescent="0.2">
      <c r="A20" s="15" t="s">
        <v>26</v>
      </c>
      <c r="B20" s="16">
        <v>1</v>
      </c>
      <c r="C20" s="53" t="s">
        <v>87</v>
      </c>
      <c r="D20" s="58">
        <v>1758</v>
      </c>
      <c r="E20" s="16">
        <v>2.8450594048492301</v>
      </c>
      <c r="F20" s="17">
        <v>0</v>
      </c>
      <c r="G20" s="58">
        <v>2297</v>
      </c>
      <c r="H20" s="16">
        <v>7.2043948177142996</v>
      </c>
      <c r="I20" s="17">
        <v>3.89474284157032E-7</v>
      </c>
      <c r="J20" s="58">
        <v>48</v>
      </c>
      <c r="K20" s="16">
        <v>10.096916449404301</v>
      </c>
      <c r="L20" s="17">
        <v>0</v>
      </c>
      <c r="M20" s="58">
        <v>514</v>
      </c>
      <c r="N20" s="16">
        <v>4.8605199483441597</v>
      </c>
      <c r="O20" s="17">
        <v>0</v>
      </c>
      <c r="P20" s="59">
        <v>684</v>
      </c>
    </row>
    <row r="21" spans="1:16" x14ac:dyDescent="0.2">
      <c r="A21" s="15" t="s">
        <v>27</v>
      </c>
      <c r="B21" s="16">
        <v>1</v>
      </c>
      <c r="C21" s="53" t="s">
        <v>87</v>
      </c>
      <c r="D21" s="58">
        <v>1791</v>
      </c>
      <c r="E21" s="16">
        <v>2.2228979592742899</v>
      </c>
      <c r="F21" s="17">
        <v>2.2204460492503101E-16</v>
      </c>
      <c r="G21" s="58">
        <v>2153</v>
      </c>
      <c r="H21" s="16">
        <v>6.7494641717974497</v>
      </c>
      <c r="I21" s="17">
        <v>8.0025541748796097E-11</v>
      </c>
      <c r="J21" s="58">
        <v>121</v>
      </c>
      <c r="K21" s="16">
        <v>7.4870866261088898</v>
      </c>
      <c r="L21" s="17">
        <v>0</v>
      </c>
      <c r="M21" s="58">
        <v>795</v>
      </c>
      <c r="N21" s="16">
        <v>4.2384182671378303</v>
      </c>
      <c r="O21" s="17">
        <v>0</v>
      </c>
      <c r="P21" s="59">
        <v>1082</v>
      </c>
    </row>
    <row r="22" spans="1:16" x14ac:dyDescent="0.2">
      <c r="A22" s="15" t="s">
        <v>28</v>
      </c>
      <c r="B22" s="16">
        <v>1</v>
      </c>
      <c r="C22" s="53" t="s">
        <v>87</v>
      </c>
      <c r="D22" s="58">
        <v>1198</v>
      </c>
      <c r="E22" s="16">
        <v>1.8708339546486601</v>
      </c>
      <c r="F22" s="17">
        <v>6.1387173122540203E-9</v>
      </c>
      <c r="G22" s="58">
        <v>1155</v>
      </c>
      <c r="H22" s="16">
        <v>4.07289728666525</v>
      </c>
      <c r="I22" s="17">
        <v>2.2331706654998802E-6</v>
      </c>
      <c r="J22" s="58">
        <v>86</v>
      </c>
      <c r="K22" s="16">
        <v>5.7834350387163296</v>
      </c>
      <c r="L22" s="17">
        <v>0</v>
      </c>
      <c r="M22" s="58">
        <v>1002</v>
      </c>
      <c r="N22" s="16">
        <v>4.4490494391928603</v>
      </c>
      <c r="O22" s="17">
        <v>0</v>
      </c>
      <c r="P22" s="59">
        <v>1107</v>
      </c>
    </row>
    <row r="23" spans="1:16" x14ac:dyDescent="0.2">
      <c r="A23" s="15" t="s">
        <v>29</v>
      </c>
      <c r="B23" s="16">
        <v>1</v>
      </c>
      <c r="C23" s="53" t="s">
        <v>87</v>
      </c>
      <c r="D23" s="58">
        <v>1440</v>
      </c>
      <c r="E23" s="16">
        <v>2.5685128634902799</v>
      </c>
      <c r="F23" s="17">
        <v>0</v>
      </c>
      <c r="G23" s="58">
        <v>2282</v>
      </c>
      <c r="H23" s="16">
        <v>3.3526988048760802</v>
      </c>
      <c r="I23" s="17">
        <v>6.165220269432E-3</v>
      </c>
      <c r="J23" s="58">
        <v>31</v>
      </c>
      <c r="K23" s="16">
        <v>7.7699011129713602</v>
      </c>
      <c r="L23" s="17">
        <v>0</v>
      </c>
      <c r="M23" s="58">
        <v>392</v>
      </c>
      <c r="N23" s="16">
        <v>3.21795346854833</v>
      </c>
      <c r="O23" s="17">
        <v>2.30926389122033E-14</v>
      </c>
      <c r="P23" s="59">
        <v>716</v>
      </c>
    </row>
    <row r="24" spans="1:16" x14ac:dyDescent="0.2">
      <c r="A24" s="15" t="s">
        <v>31</v>
      </c>
      <c r="B24" s="16">
        <v>1</v>
      </c>
      <c r="C24" s="53" t="s">
        <v>87</v>
      </c>
      <c r="D24" s="58">
        <v>1443</v>
      </c>
      <c r="E24" s="16">
        <v>2.0360207405006601</v>
      </c>
      <c r="F24" s="17">
        <v>3.7525538232330297E-14</v>
      </c>
      <c r="G24" s="58">
        <v>2879</v>
      </c>
      <c r="H24" s="16">
        <v>3.3271217476222401</v>
      </c>
      <c r="I24" s="17">
        <v>2.3744135537429002E-3</v>
      </c>
      <c r="J24" s="58">
        <v>47</v>
      </c>
      <c r="K24" s="16">
        <v>8.8224633727353208</v>
      </c>
      <c r="L24" s="17">
        <v>0</v>
      </c>
      <c r="M24" s="58">
        <v>879</v>
      </c>
      <c r="N24" s="16">
        <v>2.2837656772290198</v>
      </c>
      <c r="O24" s="17">
        <v>3.8898662069186698E-11</v>
      </c>
      <c r="P24" s="59">
        <v>1348</v>
      </c>
    </row>
    <row r="25" spans="1:16" x14ac:dyDescent="0.2">
      <c r="A25" s="15" t="s">
        <v>32</v>
      </c>
      <c r="B25" s="16">
        <v>1</v>
      </c>
      <c r="C25" s="53" t="s">
        <v>87</v>
      </c>
      <c r="D25" s="58">
        <v>1994</v>
      </c>
      <c r="E25" s="16">
        <v>2.3690593426180602</v>
      </c>
      <c r="F25" s="17">
        <v>0</v>
      </c>
      <c r="G25" s="58">
        <v>1245</v>
      </c>
      <c r="H25" s="16">
        <v>3.6307125348752298</v>
      </c>
      <c r="I25" s="17">
        <v>3.14193115968919E-13</v>
      </c>
      <c r="J25" s="58">
        <v>266</v>
      </c>
      <c r="K25" s="16">
        <v>6.2687396481605804</v>
      </c>
      <c r="L25" s="17">
        <v>0</v>
      </c>
      <c r="M25" s="58">
        <v>960</v>
      </c>
      <c r="N25" s="16">
        <v>3.8800902936932098</v>
      </c>
      <c r="O25" s="17">
        <v>6.6613381477509402E-16</v>
      </c>
      <c r="P25" s="59">
        <v>590</v>
      </c>
    </row>
    <row r="26" spans="1:16" x14ac:dyDescent="0.2">
      <c r="A26" s="15" t="s">
        <v>33</v>
      </c>
      <c r="B26" s="16">
        <v>1</v>
      </c>
      <c r="C26" s="53" t="s">
        <v>87</v>
      </c>
      <c r="D26" s="58">
        <v>1790</v>
      </c>
      <c r="E26" s="16">
        <v>3.6221205103092999</v>
      </c>
      <c r="F26" s="17">
        <v>0</v>
      </c>
      <c r="G26" s="58">
        <v>1375</v>
      </c>
      <c r="H26" s="16">
        <v>3.2614748747336102</v>
      </c>
      <c r="I26" s="17">
        <v>4.2971356428722603E-7</v>
      </c>
      <c r="J26" s="58">
        <v>129</v>
      </c>
      <c r="K26" s="16">
        <v>7.5616140066500304</v>
      </c>
      <c r="L26" s="17">
        <v>0</v>
      </c>
      <c r="M26" s="58">
        <v>751</v>
      </c>
      <c r="N26" s="16">
        <v>8.5002785075216494</v>
      </c>
      <c r="O26" s="17">
        <v>0</v>
      </c>
      <c r="P26" s="59">
        <v>422</v>
      </c>
    </row>
    <row r="27" spans="1:16" x14ac:dyDescent="0.2">
      <c r="A27" s="15" t="s">
        <v>34</v>
      </c>
      <c r="B27" s="16">
        <v>1</v>
      </c>
      <c r="C27" s="53" t="s">
        <v>87</v>
      </c>
      <c r="D27" s="58">
        <v>1884</v>
      </c>
      <c r="E27" s="16">
        <v>2.9573048947001399</v>
      </c>
      <c r="F27" s="17">
        <v>0</v>
      </c>
      <c r="G27" s="58">
        <v>4217</v>
      </c>
      <c r="H27" s="16" t="s">
        <v>30</v>
      </c>
      <c r="I27" s="19" t="s">
        <v>30</v>
      </c>
      <c r="J27" s="58">
        <v>26</v>
      </c>
      <c r="K27" s="16">
        <v>6.5519087896460899</v>
      </c>
      <c r="L27" s="17">
        <v>0</v>
      </c>
      <c r="M27" s="58">
        <v>657</v>
      </c>
      <c r="N27" s="16">
        <v>3.3267233416351698</v>
      </c>
      <c r="O27" s="17">
        <v>0</v>
      </c>
      <c r="P27" s="59">
        <v>2485</v>
      </c>
    </row>
    <row r="28" spans="1:16" x14ac:dyDescent="0.2">
      <c r="A28" s="15" t="s">
        <v>35</v>
      </c>
      <c r="B28" s="16">
        <v>1</v>
      </c>
      <c r="C28" s="53" t="s">
        <v>87</v>
      </c>
      <c r="D28" s="58">
        <v>1525</v>
      </c>
      <c r="E28" s="16">
        <v>2.1736801858112398</v>
      </c>
      <c r="F28" s="17">
        <v>9.5479180117763494E-15</v>
      </c>
      <c r="G28" s="58">
        <v>2170</v>
      </c>
      <c r="H28" s="16">
        <v>4.2144951431716899</v>
      </c>
      <c r="I28" s="17">
        <v>4.0350703262226302E-4</v>
      </c>
      <c r="J28" s="58">
        <v>31</v>
      </c>
      <c r="K28" s="16">
        <v>5.84959575003968</v>
      </c>
      <c r="L28" s="17">
        <v>0</v>
      </c>
      <c r="M28" s="58">
        <v>484</v>
      </c>
      <c r="N28" s="16">
        <v>4.0879714547817203</v>
      </c>
      <c r="O28" s="17">
        <v>0</v>
      </c>
      <c r="P28" s="59">
        <v>1436</v>
      </c>
    </row>
    <row r="29" spans="1:16" x14ac:dyDescent="0.2">
      <c r="A29" s="15" t="s">
        <v>36</v>
      </c>
      <c r="B29" s="16">
        <v>1</v>
      </c>
      <c r="C29" s="53" t="s">
        <v>87</v>
      </c>
      <c r="D29" s="58">
        <v>1171</v>
      </c>
      <c r="E29" s="16">
        <v>2.0728491600978498</v>
      </c>
      <c r="F29" s="17">
        <v>1.16016849460721E-8</v>
      </c>
      <c r="G29" s="58">
        <v>1368</v>
      </c>
      <c r="H29" s="16">
        <v>4.1433305988386504</v>
      </c>
      <c r="I29" s="17">
        <v>1.02657127243333E-9</v>
      </c>
      <c r="J29" s="58">
        <v>180</v>
      </c>
      <c r="K29" s="16">
        <v>9.5018740307182608</v>
      </c>
      <c r="L29" s="17">
        <v>0</v>
      </c>
      <c r="M29" s="58">
        <v>1958</v>
      </c>
      <c r="N29" s="16">
        <v>4.5024732085112298</v>
      </c>
      <c r="O29" s="17">
        <v>0</v>
      </c>
      <c r="P29" s="59">
        <v>1243</v>
      </c>
    </row>
    <row r="30" spans="1:16" x14ac:dyDescent="0.2">
      <c r="A30" s="15" t="s">
        <v>37</v>
      </c>
      <c r="B30" s="16">
        <v>1</v>
      </c>
      <c r="C30" s="53" t="s">
        <v>87</v>
      </c>
      <c r="D30" s="58">
        <v>1787</v>
      </c>
      <c r="E30" s="16">
        <v>3.5550086372064702</v>
      </c>
      <c r="F30" s="17">
        <v>0</v>
      </c>
      <c r="G30" s="58">
        <v>1546</v>
      </c>
      <c r="H30" s="16">
        <v>6.0024630913092496</v>
      </c>
      <c r="I30" s="17">
        <v>1.12421183473543E-11</v>
      </c>
      <c r="J30" s="58">
        <v>94</v>
      </c>
      <c r="K30" s="16">
        <v>7.6820983456473604</v>
      </c>
      <c r="L30" s="17">
        <v>0</v>
      </c>
      <c r="M30" s="58">
        <v>567</v>
      </c>
      <c r="N30" s="16">
        <v>10.372322404394501</v>
      </c>
      <c r="O30" s="17">
        <v>0</v>
      </c>
      <c r="P30" s="59">
        <v>412</v>
      </c>
    </row>
    <row r="31" spans="1:16" x14ac:dyDescent="0.2">
      <c r="A31" s="15" t="s">
        <v>38</v>
      </c>
      <c r="B31" s="16">
        <v>1</v>
      </c>
      <c r="C31" s="53" t="s">
        <v>87</v>
      </c>
      <c r="D31" s="58">
        <v>1933</v>
      </c>
      <c r="E31" s="16">
        <v>3.3034236497399898</v>
      </c>
      <c r="F31" s="17">
        <v>0</v>
      </c>
      <c r="G31" s="58">
        <v>1943</v>
      </c>
      <c r="H31" s="16">
        <v>7.1567251438689503</v>
      </c>
      <c r="I31" s="17">
        <v>8.73054786598715E-6</v>
      </c>
      <c r="J31" s="58">
        <v>50</v>
      </c>
      <c r="K31" s="16">
        <v>10.4367456597979</v>
      </c>
      <c r="L31" s="17">
        <v>2.2204460492503101E-16</v>
      </c>
      <c r="M31" s="58">
        <v>394</v>
      </c>
      <c r="N31" s="16">
        <v>5.6131147112791204</v>
      </c>
      <c r="O31" s="17">
        <v>0</v>
      </c>
      <c r="P31" s="59">
        <v>527</v>
      </c>
    </row>
    <row r="32" spans="1:16" x14ac:dyDescent="0.2">
      <c r="A32" s="15"/>
      <c r="B32"/>
      <c r="D32" s="73"/>
      <c r="E32"/>
      <c r="F32" s="17"/>
      <c r="G32" s="73"/>
      <c r="H32"/>
      <c r="I32" s="17"/>
      <c r="J32" s="73"/>
      <c r="K32"/>
      <c r="L32" s="17"/>
      <c r="M32" s="73"/>
      <c r="N32"/>
      <c r="O32" s="17"/>
      <c r="P32" s="74"/>
    </row>
    <row r="33" spans="1:16" x14ac:dyDescent="0.2">
      <c r="A33" s="14" t="s">
        <v>39</v>
      </c>
      <c r="B33"/>
      <c r="D33" s="73"/>
      <c r="E33"/>
      <c r="F33" s="17"/>
      <c r="G33" s="73"/>
      <c r="H33"/>
      <c r="I33" s="17"/>
      <c r="J33" s="73"/>
      <c r="K33"/>
      <c r="L33" s="17"/>
      <c r="M33" s="73"/>
      <c r="N33"/>
      <c r="O33" s="17"/>
      <c r="P33" s="74"/>
    </row>
    <row r="34" spans="1:16" x14ac:dyDescent="0.2">
      <c r="A34" s="15" t="s">
        <v>40</v>
      </c>
      <c r="B34" s="16">
        <v>1</v>
      </c>
      <c r="C34" s="53" t="s">
        <v>87</v>
      </c>
      <c r="D34" s="58">
        <v>1677</v>
      </c>
      <c r="E34" s="16">
        <v>2.7996808750862998</v>
      </c>
      <c r="F34" s="17">
        <v>0</v>
      </c>
      <c r="G34" s="58">
        <v>1639</v>
      </c>
      <c r="H34" s="16">
        <v>3.8972064245580902</v>
      </c>
      <c r="I34" s="17">
        <v>3.4969536997220299E-6</v>
      </c>
      <c r="J34" s="58">
        <v>64</v>
      </c>
      <c r="K34" s="16">
        <v>7.1200243659184004</v>
      </c>
      <c r="L34" s="17">
        <v>0</v>
      </c>
      <c r="M34" s="58">
        <v>496</v>
      </c>
      <c r="N34" s="16">
        <v>3.23493414720493</v>
      </c>
      <c r="O34" s="17">
        <v>0</v>
      </c>
      <c r="P34" s="59">
        <v>1016</v>
      </c>
    </row>
    <row r="35" spans="1:16" x14ac:dyDescent="0.2">
      <c r="A35" s="15" t="s">
        <v>41</v>
      </c>
      <c r="B35" s="16">
        <v>1</v>
      </c>
      <c r="C35" s="53" t="s">
        <v>87</v>
      </c>
      <c r="D35" s="58">
        <v>1593</v>
      </c>
      <c r="E35" s="16">
        <v>2.6531015776293398</v>
      </c>
      <c r="F35" s="17">
        <v>0</v>
      </c>
      <c r="G35" s="58">
        <v>1786</v>
      </c>
      <c r="H35" s="16">
        <v>2.7222936998919098</v>
      </c>
      <c r="I35" s="17">
        <v>3.51257956263673E-5</v>
      </c>
      <c r="J35" s="58">
        <v>123</v>
      </c>
      <c r="K35" s="16">
        <v>7.6693432934569801</v>
      </c>
      <c r="L35" s="17">
        <v>0</v>
      </c>
      <c r="M35" s="58">
        <v>789</v>
      </c>
      <c r="N35" s="16">
        <v>4.9072283349722001</v>
      </c>
      <c r="O35" s="17">
        <v>0</v>
      </c>
      <c r="P35" s="59">
        <v>711</v>
      </c>
    </row>
    <row r="36" spans="1:16" x14ac:dyDescent="0.2">
      <c r="A36" s="15" t="s">
        <v>42</v>
      </c>
      <c r="B36" s="16">
        <v>1</v>
      </c>
      <c r="C36" s="53" t="s">
        <v>87</v>
      </c>
      <c r="D36" s="58">
        <v>960</v>
      </c>
      <c r="E36" s="16">
        <v>2.5636192592489899</v>
      </c>
      <c r="F36" s="17">
        <v>7.4136696781579303E-11</v>
      </c>
      <c r="G36" s="58">
        <v>1165</v>
      </c>
      <c r="H36" s="16">
        <v>3.3132693874529</v>
      </c>
      <c r="I36" s="17">
        <v>2.17224738425781E-5</v>
      </c>
      <c r="J36" s="58">
        <v>75</v>
      </c>
      <c r="K36" s="16">
        <v>9.8594205992773691</v>
      </c>
      <c r="L36" s="17">
        <v>0</v>
      </c>
      <c r="M36" s="58">
        <v>592</v>
      </c>
      <c r="N36" s="16">
        <v>6.5854494054082</v>
      </c>
      <c r="O36" s="17">
        <v>0</v>
      </c>
      <c r="P36" s="59">
        <v>783</v>
      </c>
    </row>
    <row r="37" spans="1:16" x14ac:dyDescent="0.2">
      <c r="A37" s="15" t="s">
        <v>43</v>
      </c>
      <c r="B37" s="16">
        <v>1</v>
      </c>
      <c r="C37" s="53" t="s">
        <v>87</v>
      </c>
      <c r="D37" s="58">
        <v>2553</v>
      </c>
      <c r="E37" s="16">
        <v>2.6516333812672399</v>
      </c>
      <c r="F37" s="17">
        <v>0</v>
      </c>
      <c r="G37" s="58">
        <v>2951</v>
      </c>
      <c r="H37" s="16">
        <v>2.73850581799773</v>
      </c>
      <c r="I37" s="17">
        <v>2.0057477071899802E-5</v>
      </c>
      <c r="J37" s="58">
        <v>198</v>
      </c>
      <c r="K37" s="16">
        <v>7.7339972940449897</v>
      </c>
      <c r="L37" s="17">
        <v>0</v>
      </c>
      <c r="M37" s="58">
        <v>1381</v>
      </c>
      <c r="N37" s="16">
        <v>4.9740335380965401</v>
      </c>
      <c r="O37" s="17">
        <v>0</v>
      </c>
      <c r="P37" s="59">
        <v>1494</v>
      </c>
    </row>
    <row r="38" spans="1:16" x14ac:dyDescent="0.2">
      <c r="A38" s="20"/>
      <c r="B38"/>
      <c r="D38"/>
      <c r="E38"/>
      <c r="F38" s="17"/>
      <c r="G38"/>
      <c r="H38"/>
      <c r="I38" s="17"/>
      <c r="J38"/>
      <c r="K38"/>
      <c r="L38" s="17"/>
      <c r="M38"/>
      <c r="N38"/>
      <c r="O38" s="17"/>
      <c r="P38" s="13"/>
    </row>
    <row r="39" spans="1:16" x14ac:dyDescent="0.2">
      <c r="A39" s="14" t="s">
        <v>44</v>
      </c>
      <c r="B39" s="64">
        <v>1</v>
      </c>
      <c r="C39" s="143" t="s">
        <v>87</v>
      </c>
      <c r="D39" s="218">
        <v>50569</v>
      </c>
      <c r="E39" s="64">
        <v>2.7022440780972299</v>
      </c>
      <c r="F39" s="125">
        <v>0</v>
      </c>
      <c r="G39" s="218">
        <v>55191</v>
      </c>
      <c r="H39" s="64">
        <v>3.3289295997915498</v>
      </c>
      <c r="I39" s="125">
        <v>0</v>
      </c>
      <c r="J39" s="218">
        <v>2946</v>
      </c>
      <c r="K39" s="64">
        <v>6.9381205542248701</v>
      </c>
      <c r="L39" s="125">
        <v>0</v>
      </c>
      <c r="M39" s="218">
        <v>20268</v>
      </c>
      <c r="N39" s="64">
        <v>4.37792302853933</v>
      </c>
      <c r="O39" s="125">
        <v>0</v>
      </c>
      <c r="P39" s="59">
        <v>23365</v>
      </c>
    </row>
    <row r="40" spans="1:16" x14ac:dyDescent="0.2">
      <c r="A40" s="31"/>
      <c r="B40" s="122"/>
      <c r="C40" s="120"/>
      <c r="D40" s="123"/>
      <c r="E40" s="122"/>
      <c r="F40" s="223"/>
      <c r="G40" s="123"/>
      <c r="H40" s="122"/>
      <c r="I40" s="223"/>
      <c r="J40" s="123"/>
      <c r="K40" s="122"/>
      <c r="L40" s="223"/>
      <c r="M40" s="123"/>
      <c r="N40" s="122"/>
      <c r="O40" s="223"/>
      <c r="P40" s="124"/>
    </row>
    <row r="41" spans="1:16" x14ac:dyDescent="0.2">
      <c r="A41" s="25" t="s">
        <v>45</v>
      </c>
      <c r="B41" s="7"/>
      <c r="C41" s="6"/>
      <c r="D41" s="76"/>
      <c r="E41" s="7"/>
      <c r="F41" s="125"/>
      <c r="G41" s="76"/>
      <c r="H41" s="7"/>
      <c r="I41" s="125"/>
      <c r="J41" s="76"/>
      <c r="K41" s="7"/>
      <c r="L41" s="125"/>
      <c r="M41" s="76"/>
      <c r="N41" s="7"/>
      <c r="O41" s="125"/>
      <c r="P41" s="74"/>
    </row>
    <row r="42" spans="1:16" ht="12.75" customHeight="1" x14ac:dyDescent="0.2">
      <c r="A42" s="15" t="s">
        <v>68</v>
      </c>
      <c r="B42" s="27">
        <v>1</v>
      </c>
      <c r="C42" s="143" t="s">
        <v>87</v>
      </c>
      <c r="D42" s="218">
        <v>1319</v>
      </c>
      <c r="E42" s="27">
        <v>2.0342569392800902</v>
      </c>
      <c r="F42" s="125">
        <v>9.8397068271083299E-11</v>
      </c>
      <c r="G42" s="218">
        <v>1447</v>
      </c>
      <c r="H42" s="27">
        <v>3.3446979343192398</v>
      </c>
      <c r="I42" s="125">
        <v>1.54230551924694E-3</v>
      </c>
      <c r="J42" s="218">
        <v>56</v>
      </c>
      <c r="K42" s="27">
        <v>5.4421375768124003</v>
      </c>
      <c r="L42" s="125">
        <v>0</v>
      </c>
      <c r="M42" s="218">
        <v>537</v>
      </c>
      <c r="N42" s="27">
        <v>2.2682427488346799</v>
      </c>
      <c r="O42" s="125">
        <v>1.14826814723301E-10</v>
      </c>
      <c r="P42" s="59">
        <v>956</v>
      </c>
    </row>
    <row r="43" spans="1:16" ht="12.75" customHeight="1" x14ac:dyDescent="0.2">
      <c r="A43" s="26" t="s">
        <v>316</v>
      </c>
      <c r="B43" s="117">
        <v>1</v>
      </c>
      <c r="C43" s="45" t="s">
        <v>87</v>
      </c>
      <c r="D43" s="75">
        <v>1360</v>
      </c>
      <c r="E43" s="117">
        <v>1.25990762735061</v>
      </c>
      <c r="F43" s="23">
        <v>1.9090365283582499E-2</v>
      </c>
      <c r="G43" s="75">
        <v>1186</v>
      </c>
      <c r="H43" s="117">
        <v>2.5365377362799002</v>
      </c>
      <c r="I43" s="23">
        <v>0.35386885268389801</v>
      </c>
      <c r="J43" s="75">
        <v>11</v>
      </c>
      <c r="K43" s="117">
        <v>3.5845051524268698</v>
      </c>
      <c r="L43" s="23">
        <v>1.02161466160045E-5</v>
      </c>
      <c r="M43" s="75">
        <v>90</v>
      </c>
      <c r="N43" s="117">
        <v>1.2982533613823299</v>
      </c>
      <c r="O43" s="23">
        <v>0.29214437357185702</v>
      </c>
      <c r="P43" s="66">
        <v>732</v>
      </c>
    </row>
    <row r="44" spans="1:16" ht="102" customHeight="1" x14ac:dyDescent="0.2">
      <c r="A44" s="252" t="s">
        <v>47</v>
      </c>
      <c r="B44" s="252"/>
      <c r="C44" s="252"/>
      <c r="D44" s="252"/>
      <c r="E44" s="252"/>
      <c r="F44" s="252"/>
      <c r="G44" s="252"/>
      <c r="H44" s="252"/>
      <c r="I44" s="252"/>
      <c r="J44" s="252"/>
      <c r="K44" s="252"/>
      <c r="L44" s="252"/>
      <c r="M44" s="252"/>
      <c r="N44" s="252"/>
      <c r="O44" s="252"/>
      <c r="P44" s="252"/>
    </row>
    <row r="45" spans="1:16" ht="66" customHeight="1" x14ac:dyDescent="0.2">
      <c r="A45" s="252" t="s">
        <v>317</v>
      </c>
      <c r="B45" s="252"/>
      <c r="C45" s="252"/>
      <c r="D45" s="252"/>
      <c r="E45" s="252"/>
      <c r="F45" s="252"/>
      <c r="G45" s="252"/>
      <c r="H45" s="252"/>
      <c r="I45" s="252"/>
      <c r="J45" s="252"/>
      <c r="K45" s="252"/>
      <c r="L45" s="252"/>
      <c r="M45" s="252"/>
      <c r="N45" s="252"/>
      <c r="O45" s="252"/>
      <c r="P45" s="252"/>
    </row>
    <row r="46" spans="1:16" ht="12" customHeight="1" x14ac:dyDescent="0.2">
      <c r="A46" s="253" t="s">
        <v>286</v>
      </c>
      <c r="B46" s="253"/>
      <c r="C46" s="253"/>
      <c r="D46" s="253"/>
      <c r="E46" s="253"/>
      <c r="F46" s="253"/>
      <c r="G46" s="253"/>
      <c r="H46" s="253"/>
      <c r="I46" s="253"/>
      <c r="J46" s="253"/>
      <c r="K46" s="253"/>
      <c r="L46" s="253"/>
      <c r="M46" s="253"/>
      <c r="N46" s="253"/>
      <c r="O46" s="253"/>
      <c r="P46" s="253"/>
    </row>
    <row r="47" spans="1:16" ht="12.75" customHeight="1" x14ac:dyDescent="0.2">
      <c r="A47" s="253"/>
      <c r="B47" s="253"/>
      <c r="C47" s="253"/>
      <c r="D47" s="253"/>
      <c r="E47" s="253"/>
      <c r="F47" s="253"/>
      <c r="G47" s="253"/>
      <c r="H47" s="253"/>
      <c r="I47" s="253"/>
      <c r="J47" s="253"/>
      <c r="K47" s="253"/>
      <c r="L47" s="253"/>
      <c r="M47" s="253"/>
      <c r="N47" s="253"/>
      <c r="O47" s="253"/>
      <c r="P47" s="253"/>
    </row>
    <row r="48" spans="1:16" x14ac:dyDescent="0.2">
      <c r="A48" s="253"/>
      <c r="B48" s="253"/>
      <c r="C48" s="253"/>
      <c r="D48" s="253"/>
      <c r="E48" s="253"/>
      <c r="F48" s="253"/>
      <c r="G48" s="253"/>
      <c r="H48" s="253"/>
      <c r="I48" s="253"/>
      <c r="J48" s="253"/>
      <c r="K48" s="253"/>
      <c r="L48" s="253"/>
      <c r="M48" s="253"/>
      <c r="N48" s="253"/>
      <c r="O48" s="253"/>
      <c r="P48" s="253"/>
    </row>
    <row r="49" spans="1:21" ht="21.75" customHeight="1" x14ac:dyDescent="0.2">
      <c r="A49" s="253"/>
      <c r="B49" s="253"/>
      <c r="C49" s="253"/>
      <c r="D49" s="253"/>
      <c r="E49" s="253"/>
      <c r="F49" s="253"/>
      <c r="G49" s="253"/>
      <c r="H49" s="253"/>
      <c r="I49" s="253"/>
      <c r="J49" s="253"/>
      <c r="K49" s="253"/>
      <c r="L49" s="253"/>
      <c r="M49" s="253"/>
      <c r="N49" s="253"/>
      <c r="O49" s="253"/>
      <c r="P49" s="253"/>
    </row>
    <row r="50" spans="1:21" x14ac:dyDescent="0.2">
      <c r="A50" s="28" t="s">
        <v>48</v>
      </c>
      <c r="B50" s="29"/>
    </row>
    <row r="51" spans="1:21" x14ac:dyDescent="0.2">
      <c r="A51"/>
      <c r="B51"/>
      <c r="C51"/>
      <c r="D51"/>
      <c r="E51"/>
      <c r="F51"/>
      <c r="G51"/>
      <c r="H51"/>
      <c r="I51"/>
      <c r="J51"/>
      <c r="K51"/>
      <c r="L51"/>
      <c r="M51"/>
      <c r="N51"/>
      <c r="O51"/>
      <c r="P51"/>
    </row>
    <row r="52" spans="1:21" x14ac:dyDescent="0.2">
      <c r="A52"/>
      <c r="B52"/>
      <c r="C52"/>
      <c r="D52"/>
      <c r="E52"/>
      <c r="F52"/>
      <c r="G52"/>
      <c r="H52"/>
      <c r="I52"/>
      <c r="J52"/>
      <c r="K52"/>
      <c r="L52"/>
      <c r="M52"/>
      <c r="N52"/>
      <c r="O52"/>
      <c r="P52"/>
      <c r="Q52"/>
      <c r="R52"/>
      <c r="S52"/>
      <c r="T52"/>
      <c r="U52"/>
    </row>
    <row r="53" spans="1:21" x14ac:dyDescent="0.2">
      <c r="A53"/>
      <c r="B53"/>
      <c r="C53"/>
      <c r="D53"/>
      <c r="E53"/>
      <c r="F53"/>
      <c r="G53"/>
      <c r="H53"/>
      <c r="I53"/>
      <c r="J53"/>
      <c r="K53"/>
      <c r="L53"/>
      <c r="M53"/>
      <c r="N53"/>
      <c r="O53"/>
      <c r="P53"/>
      <c r="Q53"/>
      <c r="R53"/>
      <c r="S53"/>
      <c r="T53"/>
      <c r="U53"/>
    </row>
    <row r="54" spans="1:21" x14ac:dyDescent="0.2">
      <c r="A54"/>
      <c r="B54"/>
      <c r="C54"/>
      <c r="D54"/>
      <c r="E54"/>
      <c r="F54"/>
      <c r="G54"/>
      <c r="H54"/>
      <c r="I54"/>
      <c r="J54"/>
      <c r="K54"/>
      <c r="L54"/>
      <c r="M54"/>
      <c r="N54"/>
      <c r="O54"/>
      <c r="P54"/>
      <c r="Q54"/>
      <c r="R54"/>
      <c r="S54"/>
      <c r="T54"/>
      <c r="U54"/>
    </row>
    <row r="55" spans="1:21" x14ac:dyDescent="0.2">
      <c r="A55"/>
      <c r="B55"/>
      <c r="C55"/>
      <c r="D55"/>
      <c r="E55"/>
      <c r="F55"/>
      <c r="G55"/>
      <c r="H55"/>
      <c r="I55"/>
      <c r="J55"/>
      <c r="K55"/>
      <c r="L55"/>
      <c r="M55"/>
      <c r="N55"/>
      <c r="O55"/>
      <c r="P55"/>
    </row>
    <row r="56" spans="1:21" x14ac:dyDescent="0.2">
      <c r="A56"/>
      <c r="B56"/>
      <c r="C56"/>
      <c r="D56"/>
      <c r="E56"/>
      <c r="F56"/>
      <c r="G56"/>
      <c r="H56"/>
      <c r="I56"/>
      <c r="J56"/>
      <c r="K56"/>
      <c r="L56"/>
      <c r="M56"/>
      <c r="N56"/>
      <c r="O56"/>
      <c r="P56"/>
    </row>
    <row r="57" spans="1:21" x14ac:dyDescent="0.2">
      <c r="A57"/>
      <c r="B57"/>
      <c r="C57"/>
      <c r="D57"/>
      <c r="E57"/>
      <c r="F57"/>
      <c r="G57"/>
      <c r="H57"/>
      <c r="I57"/>
      <c r="J57"/>
      <c r="K57"/>
      <c r="L57"/>
      <c r="M57"/>
      <c r="N57"/>
      <c r="O57"/>
      <c r="P57"/>
    </row>
    <row r="58" spans="1:21" x14ac:dyDescent="0.2">
      <c r="A58"/>
      <c r="B58"/>
      <c r="C58"/>
      <c r="D58"/>
      <c r="E58"/>
      <c r="F58"/>
      <c r="G58"/>
      <c r="H58"/>
      <c r="I58"/>
      <c r="J58"/>
      <c r="K58"/>
      <c r="L58"/>
      <c r="M58"/>
      <c r="N58"/>
      <c r="O58"/>
      <c r="P58"/>
    </row>
  </sheetData>
  <mergeCells count="9">
    <mergeCell ref="A44:P44"/>
    <mergeCell ref="A46:P49"/>
    <mergeCell ref="A2:P4"/>
    <mergeCell ref="B8:D8"/>
    <mergeCell ref="E8:G8"/>
    <mergeCell ref="H8:J8"/>
    <mergeCell ref="K8:M8"/>
    <mergeCell ref="N8:P8"/>
    <mergeCell ref="A45:P45"/>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92D050"/>
  </sheetPr>
  <dimension ref="A1:P57"/>
  <sheetViews>
    <sheetView zoomScaleNormal="100" workbookViewId="0">
      <selection activeCell="F54" sqref="F54"/>
    </sheetView>
  </sheetViews>
  <sheetFormatPr defaultRowHeight="12.75" x14ac:dyDescent="0.2"/>
  <cols>
    <col min="1" max="1" width="16.7109375" style="1" customWidth="1"/>
    <col min="2" max="2" width="4" style="1" customWidth="1"/>
    <col min="3" max="3" width="4.42578125" style="1" customWidth="1"/>
    <col min="4" max="4" width="5" style="1" customWidth="1"/>
    <col min="5" max="5" width="4.42578125" style="1" customWidth="1"/>
    <col min="6" max="6" width="4.5703125" style="1" bestFit="1" customWidth="1"/>
    <col min="7" max="7" width="5.140625" style="1" customWidth="1"/>
    <col min="8" max="8" width="4.85546875" style="1" customWidth="1"/>
    <col min="9" max="9" width="5.42578125" style="1" bestFit="1" customWidth="1"/>
    <col min="10" max="11" width="4.42578125" style="1" customWidth="1"/>
    <col min="12" max="12" width="4.5703125" style="1" bestFit="1" customWidth="1"/>
    <col min="13" max="13" width="5" style="1" customWidth="1"/>
    <col min="14" max="14" width="4.42578125" style="1" customWidth="1"/>
    <col min="15" max="15" width="4.5703125" style="1" bestFit="1" customWidth="1"/>
    <col min="16" max="16" width="5.5703125" style="1" customWidth="1"/>
    <col min="17" max="16384" width="9.140625" style="1"/>
  </cols>
  <sheetData>
    <row r="1" spans="1:16" x14ac:dyDescent="0.2">
      <c r="A1" s="2" t="s">
        <v>291</v>
      </c>
      <c r="B1" s="2"/>
      <c r="C1" s="2"/>
      <c r="D1" s="2"/>
      <c r="E1" s="2"/>
      <c r="F1" s="2"/>
      <c r="G1" s="2"/>
      <c r="H1" s="2"/>
      <c r="I1" s="2"/>
      <c r="J1" s="2"/>
      <c r="K1" s="2"/>
      <c r="L1" s="2"/>
      <c r="M1" s="2"/>
      <c r="N1" s="2"/>
      <c r="O1" s="2"/>
      <c r="P1" s="2"/>
    </row>
    <row r="2" spans="1:16" ht="12.75" customHeight="1" x14ac:dyDescent="0.2">
      <c r="A2" s="249" t="s">
        <v>292</v>
      </c>
      <c r="B2" s="249"/>
      <c r="C2" s="249"/>
      <c r="D2" s="249"/>
      <c r="E2" s="249"/>
      <c r="F2" s="249"/>
      <c r="G2" s="249"/>
      <c r="H2" s="249"/>
      <c r="I2" s="249"/>
      <c r="J2" s="249"/>
      <c r="K2" s="249"/>
      <c r="L2" s="249"/>
      <c r="M2" s="249"/>
      <c r="N2" s="249"/>
      <c r="O2" s="249"/>
      <c r="P2" s="249"/>
    </row>
    <row r="3" spans="1:16" x14ac:dyDescent="0.2">
      <c r="A3" s="249"/>
      <c r="B3" s="249"/>
      <c r="C3" s="249"/>
      <c r="D3" s="249"/>
      <c r="E3" s="249"/>
      <c r="F3" s="249"/>
      <c r="G3" s="249"/>
      <c r="H3" s="249"/>
      <c r="I3" s="249"/>
      <c r="J3" s="249"/>
      <c r="K3" s="249"/>
      <c r="L3" s="249"/>
      <c r="M3" s="249"/>
      <c r="N3" s="249"/>
      <c r="O3" s="249"/>
      <c r="P3" s="249"/>
    </row>
    <row r="4" spans="1:16" x14ac:dyDescent="0.2">
      <c r="A4" s="249"/>
      <c r="B4" s="249"/>
      <c r="C4" s="249"/>
      <c r="D4" s="249"/>
      <c r="E4" s="249"/>
      <c r="F4" s="249"/>
      <c r="G4" s="249"/>
      <c r="H4" s="249"/>
      <c r="I4" s="249"/>
      <c r="J4" s="249"/>
      <c r="K4" s="249"/>
      <c r="L4" s="249"/>
      <c r="M4" s="249"/>
      <c r="N4" s="249"/>
      <c r="O4" s="249"/>
      <c r="P4" s="249"/>
    </row>
    <row r="5" spans="1:16" x14ac:dyDescent="0.2">
      <c r="A5" s="30"/>
      <c r="B5" s="30"/>
      <c r="C5" s="30"/>
      <c r="D5" s="30"/>
      <c r="E5" s="30"/>
      <c r="F5" s="30"/>
      <c r="G5" s="30"/>
      <c r="H5" s="30"/>
      <c r="I5" s="30"/>
      <c r="J5" s="30"/>
      <c r="K5" s="30"/>
      <c r="L5" s="30"/>
      <c r="M5" s="30"/>
      <c r="N5" s="30"/>
      <c r="O5" s="30"/>
      <c r="P5" s="30"/>
    </row>
    <row r="6" spans="1:16" ht="15" customHeight="1" x14ac:dyDescent="0.25">
      <c r="A6" s="5"/>
      <c r="B6" s="6"/>
      <c r="C6" s="6"/>
      <c r="D6" s="6"/>
      <c r="E6" s="6"/>
      <c r="F6" s="6"/>
      <c r="G6" s="6"/>
      <c r="H6" s="6"/>
      <c r="I6" s="6"/>
      <c r="J6" s="6"/>
      <c r="K6" s="6"/>
      <c r="L6" s="6"/>
      <c r="M6" s="6"/>
      <c r="N6" s="6"/>
      <c r="O6" s="6"/>
      <c r="P6" s="6"/>
    </row>
    <row r="7" spans="1:16" ht="15" customHeight="1" x14ac:dyDescent="0.25">
      <c r="A7" s="5"/>
      <c r="B7"/>
      <c r="C7"/>
      <c r="D7"/>
      <c r="E7"/>
      <c r="F7"/>
      <c r="G7"/>
      <c r="H7"/>
      <c r="I7"/>
      <c r="J7"/>
      <c r="K7"/>
      <c r="L7"/>
      <c r="M7"/>
      <c r="N7"/>
      <c r="O7"/>
      <c r="P7"/>
    </row>
    <row r="8" spans="1:16" ht="70.5" customHeight="1" x14ac:dyDescent="0.2">
      <c r="A8"/>
      <c r="B8" s="278" t="s">
        <v>281</v>
      </c>
      <c r="C8" s="279"/>
      <c r="D8" s="280"/>
      <c r="E8" s="278" t="s">
        <v>289</v>
      </c>
      <c r="F8" s="279"/>
      <c r="G8" s="280"/>
      <c r="H8" s="278" t="s">
        <v>283</v>
      </c>
      <c r="I8" s="279"/>
      <c r="J8" s="280"/>
      <c r="K8" s="278" t="s">
        <v>290</v>
      </c>
      <c r="L8" s="279"/>
      <c r="M8" s="280"/>
      <c r="N8" s="278" t="s">
        <v>285</v>
      </c>
      <c r="O8" s="279"/>
      <c r="P8" s="280"/>
    </row>
    <row r="9" spans="1:16"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56" t="s">
        <v>86</v>
      </c>
      <c r="N9" s="9" t="s">
        <v>85</v>
      </c>
      <c r="O9" s="56" t="s">
        <v>15</v>
      </c>
      <c r="P9" s="10" t="s">
        <v>86</v>
      </c>
    </row>
    <row r="10" spans="1:16" x14ac:dyDescent="0.2">
      <c r="A10" s="12" t="s">
        <v>16</v>
      </c>
      <c r="B10" s="36"/>
      <c r="C10" s="36"/>
      <c r="D10" s="36"/>
      <c r="E10" s="36"/>
      <c r="F10" s="36"/>
      <c r="G10" s="36"/>
      <c r="H10" s="36"/>
      <c r="I10" s="36"/>
      <c r="J10" s="36"/>
      <c r="K10" s="36"/>
      <c r="L10" s="36"/>
      <c r="M10" s="36"/>
      <c r="N10" s="36"/>
      <c r="O10" s="36"/>
      <c r="P10" s="37"/>
    </row>
    <row r="11" spans="1:16" x14ac:dyDescent="0.2">
      <c r="A11" s="14" t="s">
        <v>17</v>
      </c>
      <c r="B11"/>
      <c r="D11"/>
      <c r="E11"/>
      <c r="F11"/>
      <c r="G11"/>
      <c r="H11"/>
      <c r="I11"/>
      <c r="J11"/>
      <c r="K11"/>
      <c r="L11"/>
      <c r="M11"/>
      <c r="N11"/>
      <c r="O11"/>
      <c r="P11" s="13"/>
    </row>
    <row r="12" spans="1:16" x14ac:dyDescent="0.2">
      <c r="A12" s="15" t="s">
        <v>18</v>
      </c>
      <c r="B12" s="16">
        <v>1</v>
      </c>
      <c r="C12" s="53" t="s">
        <v>87</v>
      </c>
      <c r="D12" s="58">
        <v>2669</v>
      </c>
      <c r="E12" s="16">
        <v>2.68153543664795</v>
      </c>
      <c r="F12" s="17">
        <v>0</v>
      </c>
      <c r="G12" s="58">
        <v>2318</v>
      </c>
      <c r="H12" s="16">
        <v>2.8531246496985299</v>
      </c>
      <c r="I12" s="17">
        <v>7.7424109568013906E-8</v>
      </c>
      <c r="J12" s="58">
        <v>298</v>
      </c>
      <c r="K12" s="16">
        <v>5.1025706763229</v>
      </c>
      <c r="L12" s="17">
        <v>0</v>
      </c>
      <c r="M12" s="58">
        <v>1186</v>
      </c>
      <c r="N12" s="16">
        <v>3.9844099598323601</v>
      </c>
      <c r="O12" s="17">
        <v>5.7731597280508101E-15</v>
      </c>
      <c r="P12" s="59">
        <v>809</v>
      </c>
    </row>
    <row r="13" spans="1:16" ht="12.75" customHeight="1" x14ac:dyDescent="0.2">
      <c r="A13" s="15" t="s">
        <v>19</v>
      </c>
      <c r="B13" s="16">
        <v>1</v>
      </c>
      <c r="C13" s="53" t="s">
        <v>87</v>
      </c>
      <c r="D13" s="58">
        <v>1793</v>
      </c>
      <c r="E13" s="16">
        <v>2.4092173809209898</v>
      </c>
      <c r="F13" s="17">
        <v>0</v>
      </c>
      <c r="G13" s="58">
        <v>1778</v>
      </c>
      <c r="H13" s="16">
        <v>1.7282339600187799</v>
      </c>
      <c r="I13" s="17">
        <v>5.09499193669627E-2</v>
      </c>
      <c r="J13" s="58">
        <v>95</v>
      </c>
      <c r="K13" s="16">
        <v>6.4511314669076798</v>
      </c>
      <c r="L13" s="17">
        <v>4.4408920985006301E-16</v>
      </c>
      <c r="M13" s="58">
        <v>646</v>
      </c>
      <c r="N13" s="16">
        <v>2.78204109955611</v>
      </c>
      <c r="O13" s="17">
        <v>1.83359194494415E-9</v>
      </c>
      <c r="P13" s="59">
        <v>631</v>
      </c>
    </row>
    <row r="14" spans="1:16" x14ac:dyDescent="0.2">
      <c r="A14" s="15" t="s">
        <v>20</v>
      </c>
      <c r="B14" s="16">
        <v>1</v>
      </c>
      <c r="C14" s="53" t="s">
        <v>87</v>
      </c>
      <c r="D14" s="58">
        <v>10824</v>
      </c>
      <c r="E14" s="16">
        <v>2.7381172436588899</v>
      </c>
      <c r="F14" s="17">
        <v>0</v>
      </c>
      <c r="G14" s="58">
        <v>9375</v>
      </c>
      <c r="H14" s="16">
        <v>3.4241979462316898</v>
      </c>
      <c r="I14" s="17">
        <v>6.9204242336695601E-10</v>
      </c>
      <c r="J14" s="58">
        <v>658</v>
      </c>
      <c r="K14" s="16">
        <v>6.4899180954542297</v>
      </c>
      <c r="L14" s="17">
        <v>0</v>
      </c>
      <c r="M14" s="58">
        <v>3040</v>
      </c>
      <c r="N14" s="16">
        <v>4.3309082331680404</v>
      </c>
      <c r="O14" s="17">
        <v>0</v>
      </c>
      <c r="P14" s="59">
        <v>2874</v>
      </c>
    </row>
    <row r="15" spans="1:16" x14ac:dyDescent="0.2">
      <c r="A15" s="15" t="s">
        <v>21</v>
      </c>
      <c r="B15" s="16">
        <v>1</v>
      </c>
      <c r="C15" s="53" t="s">
        <v>87</v>
      </c>
      <c r="D15" s="58">
        <v>1764</v>
      </c>
      <c r="E15" s="16">
        <v>2.5451773362095098</v>
      </c>
      <c r="F15" s="17">
        <v>3.39783490233003E-9</v>
      </c>
      <c r="G15" s="58">
        <v>2567</v>
      </c>
      <c r="H15" s="16">
        <v>1.17323060735008</v>
      </c>
      <c r="I15" s="17">
        <v>0.71137105238194098</v>
      </c>
      <c r="J15" s="58">
        <v>42</v>
      </c>
      <c r="K15" s="16">
        <v>4.9071003304001</v>
      </c>
      <c r="L15" s="17">
        <v>1.56541446472147E-13</v>
      </c>
      <c r="M15" s="58">
        <v>521</v>
      </c>
      <c r="N15" s="16">
        <v>2.5936403770717402</v>
      </c>
      <c r="O15" s="17">
        <v>1.2958801809404E-8</v>
      </c>
      <c r="P15" s="59">
        <v>1120</v>
      </c>
    </row>
    <row r="16" spans="1:16" x14ac:dyDescent="0.2">
      <c r="A16" s="15" t="s">
        <v>22</v>
      </c>
      <c r="B16" s="16">
        <v>1</v>
      </c>
      <c r="C16" s="53" t="s">
        <v>87</v>
      </c>
      <c r="D16" s="58">
        <v>2883</v>
      </c>
      <c r="E16" s="16">
        <v>2.5002381249535301</v>
      </c>
      <c r="F16" s="17">
        <v>0</v>
      </c>
      <c r="G16" s="58">
        <v>2363</v>
      </c>
      <c r="H16" s="16">
        <v>1.9691136586078299</v>
      </c>
      <c r="I16" s="17">
        <v>1.5315134282369899E-3</v>
      </c>
      <c r="J16" s="58">
        <v>154</v>
      </c>
      <c r="K16" s="16">
        <v>6.0297297595385597</v>
      </c>
      <c r="L16" s="17">
        <v>0</v>
      </c>
      <c r="M16" s="58">
        <v>1207</v>
      </c>
      <c r="N16" s="16">
        <v>5.5228516910101098</v>
      </c>
      <c r="O16" s="17">
        <v>0</v>
      </c>
      <c r="P16" s="59">
        <v>594</v>
      </c>
    </row>
    <row r="17" spans="1:16" x14ac:dyDescent="0.2">
      <c r="A17" s="15" t="s">
        <v>23</v>
      </c>
      <c r="B17" s="16">
        <v>1</v>
      </c>
      <c r="C17" s="53" t="s">
        <v>87</v>
      </c>
      <c r="D17" s="58">
        <v>2622</v>
      </c>
      <c r="E17" s="16">
        <v>3.4721644311285198</v>
      </c>
      <c r="F17" s="17">
        <v>0</v>
      </c>
      <c r="G17" s="58">
        <v>2984</v>
      </c>
      <c r="H17" s="16">
        <v>2.6873157917150499</v>
      </c>
      <c r="I17" s="17">
        <v>1.76931739822384E-3</v>
      </c>
      <c r="J17" s="58">
        <v>68</v>
      </c>
      <c r="K17" s="16">
        <v>6.6157620759746099</v>
      </c>
      <c r="L17" s="17">
        <v>0</v>
      </c>
      <c r="M17" s="58">
        <v>854</v>
      </c>
      <c r="N17" s="16">
        <v>3.5330555301611701</v>
      </c>
      <c r="O17" s="17">
        <v>0</v>
      </c>
      <c r="P17" s="59">
        <v>993</v>
      </c>
    </row>
    <row r="18" spans="1:16" x14ac:dyDescent="0.2">
      <c r="A18" s="15" t="s">
        <v>24</v>
      </c>
      <c r="B18" s="16">
        <v>1</v>
      </c>
      <c r="C18" s="53" t="s">
        <v>87</v>
      </c>
      <c r="D18" s="58">
        <v>1917</v>
      </c>
      <c r="E18" s="16">
        <v>3.66447489673922</v>
      </c>
      <c r="F18" s="17">
        <v>0</v>
      </c>
      <c r="G18" s="58">
        <v>2276</v>
      </c>
      <c r="H18" s="16">
        <v>3.2941049796172899</v>
      </c>
      <c r="I18" s="17">
        <v>7.1743359712916899E-3</v>
      </c>
      <c r="J18" s="58">
        <v>62</v>
      </c>
      <c r="K18" s="16">
        <v>7.6647309434179203</v>
      </c>
      <c r="L18" s="17">
        <v>0</v>
      </c>
      <c r="M18" s="58">
        <v>610</v>
      </c>
      <c r="N18" s="16">
        <v>5.4995199218626496</v>
      </c>
      <c r="O18" s="17">
        <v>0</v>
      </c>
      <c r="P18" s="59">
        <v>559</v>
      </c>
    </row>
    <row r="19" spans="1:16" x14ac:dyDescent="0.2">
      <c r="A19" s="15" t="s">
        <v>25</v>
      </c>
      <c r="B19" s="16" t="s">
        <v>76</v>
      </c>
      <c r="C19" s="53" t="s">
        <v>87</v>
      </c>
      <c r="D19" s="58" t="s">
        <v>76</v>
      </c>
      <c r="E19" s="16" t="s">
        <v>76</v>
      </c>
      <c r="F19" s="17" t="s">
        <v>76</v>
      </c>
      <c r="G19" s="58" t="s">
        <v>76</v>
      </c>
      <c r="H19" s="16" t="s">
        <v>76</v>
      </c>
      <c r="I19" s="17" t="s">
        <v>76</v>
      </c>
      <c r="J19" s="58" t="s">
        <v>76</v>
      </c>
      <c r="K19" s="16" t="s">
        <v>76</v>
      </c>
      <c r="L19" s="17" t="s">
        <v>76</v>
      </c>
      <c r="M19" s="58" t="s">
        <v>76</v>
      </c>
      <c r="N19" s="16" t="s">
        <v>76</v>
      </c>
      <c r="O19" s="17" t="s">
        <v>76</v>
      </c>
      <c r="P19" s="59" t="s">
        <v>76</v>
      </c>
    </row>
    <row r="20" spans="1:16" x14ac:dyDescent="0.2">
      <c r="A20" s="15" t="s">
        <v>26</v>
      </c>
      <c r="B20" s="16">
        <v>1</v>
      </c>
      <c r="C20" s="53" t="s">
        <v>87</v>
      </c>
      <c r="D20" s="58">
        <v>1758</v>
      </c>
      <c r="E20" s="16">
        <v>2.91949919426211</v>
      </c>
      <c r="F20" s="17">
        <v>0</v>
      </c>
      <c r="G20" s="58">
        <v>2297</v>
      </c>
      <c r="H20" s="16">
        <v>3.1890105426674298</v>
      </c>
      <c r="I20" s="17">
        <v>1.88832366406366E-2</v>
      </c>
      <c r="J20" s="58">
        <v>48</v>
      </c>
      <c r="K20" s="16">
        <v>5.0367153307833696</v>
      </c>
      <c r="L20" s="17">
        <v>0</v>
      </c>
      <c r="M20" s="58">
        <v>514</v>
      </c>
      <c r="N20" s="16">
        <v>3.44115090833641</v>
      </c>
      <c r="O20" s="17">
        <v>4.79616346638068E-14</v>
      </c>
      <c r="P20" s="59">
        <v>684</v>
      </c>
    </row>
    <row r="21" spans="1:16" x14ac:dyDescent="0.2">
      <c r="A21" s="15" t="s">
        <v>27</v>
      </c>
      <c r="B21" s="16">
        <v>1</v>
      </c>
      <c r="C21" s="53" t="s">
        <v>87</v>
      </c>
      <c r="D21" s="58">
        <v>1791</v>
      </c>
      <c r="E21" s="16">
        <v>2.1407252227159601</v>
      </c>
      <c r="F21" s="17">
        <v>5.5511151231257803E-15</v>
      </c>
      <c r="G21" s="58">
        <v>2153</v>
      </c>
      <c r="H21" s="16">
        <v>5.7713196103166799</v>
      </c>
      <c r="I21" s="17">
        <v>4.5620369402144004E-6</v>
      </c>
      <c r="J21" s="58">
        <v>121</v>
      </c>
      <c r="K21" s="16">
        <v>9.9741159966948292</v>
      </c>
      <c r="L21" s="17">
        <v>0</v>
      </c>
      <c r="M21" s="58">
        <v>795</v>
      </c>
      <c r="N21" s="16">
        <v>4.1710021480978501</v>
      </c>
      <c r="O21" s="17">
        <v>1.5543122344752199E-15</v>
      </c>
      <c r="P21" s="59">
        <v>1082</v>
      </c>
    </row>
    <row r="22" spans="1:16" x14ac:dyDescent="0.2">
      <c r="A22" s="15" t="s">
        <v>28</v>
      </c>
      <c r="B22" s="133" t="s">
        <v>76</v>
      </c>
      <c r="C22" s="53" t="s">
        <v>87</v>
      </c>
      <c r="D22" s="133" t="s">
        <v>76</v>
      </c>
      <c r="E22" s="133" t="s">
        <v>76</v>
      </c>
      <c r="F22" s="133" t="s">
        <v>76</v>
      </c>
      <c r="G22" s="133" t="s">
        <v>76</v>
      </c>
      <c r="H22" s="133" t="s">
        <v>76</v>
      </c>
      <c r="I22" s="133" t="s">
        <v>76</v>
      </c>
      <c r="J22" s="133" t="s">
        <v>76</v>
      </c>
      <c r="K22" s="133" t="s">
        <v>76</v>
      </c>
      <c r="L22" s="133" t="s">
        <v>76</v>
      </c>
      <c r="M22" s="133" t="s">
        <v>76</v>
      </c>
      <c r="N22" s="133" t="s">
        <v>76</v>
      </c>
      <c r="O22" s="133" t="s">
        <v>76</v>
      </c>
      <c r="P22" s="134" t="s">
        <v>76</v>
      </c>
    </row>
    <row r="23" spans="1:16" x14ac:dyDescent="0.2">
      <c r="A23" s="15" t="s">
        <v>29</v>
      </c>
      <c r="B23" s="16">
        <v>1</v>
      </c>
      <c r="C23" s="53" t="s">
        <v>87</v>
      </c>
      <c r="D23" s="58">
        <v>1440</v>
      </c>
      <c r="E23" s="16">
        <v>2.24146609185724</v>
      </c>
      <c r="F23" s="17">
        <v>6.5292216078205497E-12</v>
      </c>
      <c r="G23" s="58">
        <v>2282</v>
      </c>
      <c r="H23" s="16">
        <v>2.8733577439884801</v>
      </c>
      <c r="I23" s="17">
        <v>2.6116687468083401E-2</v>
      </c>
      <c r="J23" s="58">
        <v>31</v>
      </c>
      <c r="K23" s="16">
        <v>7.2284656200959798</v>
      </c>
      <c r="L23" s="17">
        <v>1.5254464358349699E-13</v>
      </c>
      <c r="M23" s="58">
        <v>392</v>
      </c>
      <c r="N23" s="16">
        <v>3.0688657340921499</v>
      </c>
      <c r="O23" s="17">
        <v>2.2031043656056701E-11</v>
      </c>
      <c r="P23" s="59">
        <v>716</v>
      </c>
    </row>
    <row r="24" spans="1:16" x14ac:dyDescent="0.2">
      <c r="A24" s="15" t="s">
        <v>31</v>
      </c>
      <c r="B24" s="16">
        <v>1</v>
      </c>
      <c r="C24" s="53" t="s">
        <v>87</v>
      </c>
      <c r="D24" s="58">
        <v>1443</v>
      </c>
      <c r="E24" s="16">
        <v>2.2612533651981299</v>
      </c>
      <c r="F24" s="17">
        <v>6.0840221749458604E-14</v>
      </c>
      <c r="G24" s="58">
        <v>2879</v>
      </c>
      <c r="H24" s="16">
        <v>3.50087010031034</v>
      </c>
      <c r="I24" s="17">
        <v>5.1161347537641101E-2</v>
      </c>
      <c r="J24" s="58">
        <v>47</v>
      </c>
      <c r="K24" s="16">
        <v>8.02998160197758</v>
      </c>
      <c r="L24" s="17">
        <v>0</v>
      </c>
      <c r="M24" s="58">
        <v>879</v>
      </c>
      <c r="N24" s="16">
        <v>3.1857712462064001</v>
      </c>
      <c r="O24" s="17">
        <v>4.6629367034256598E-15</v>
      </c>
      <c r="P24" s="59">
        <v>1348</v>
      </c>
    </row>
    <row r="25" spans="1:16" x14ac:dyDescent="0.2">
      <c r="A25" s="15" t="s">
        <v>32</v>
      </c>
      <c r="B25" s="16">
        <v>1</v>
      </c>
      <c r="C25" s="53" t="s">
        <v>87</v>
      </c>
      <c r="D25" s="58">
        <v>1994</v>
      </c>
      <c r="E25" s="16">
        <v>2.3565120381426099</v>
      </c>
      <c r="F25" s="17">
        <v>0</v>
      </c>
      <c r="G25" s="58">
        <v>1245</v>
      </c>
      <c r="H25" s="16">
        <v>3.3331294238649298</v>
      </c>
      <c r="I25" s="17">
        <v>3.8621847942010804E-9</v>
      </c>
      <c r="J25" s="58">
        <v>266</v>
      </c>
      <c r="K25" s="16">
        <v>6.6932233818414204</v>
      </c>
      <c r="L25" s="17">
        <v>0</v>
      </c>
      <c r="M25" s="58">
        <v>960</v>
      </c>
      <c r="N25" s="16">
        <v>4.7610656616867697</v>
      </c>
      <c r="O25" s="17">
        <v>0</v>
      </c>
      <c r="P25" s="59">
        <v>590</v>
      </c>
    </row>
    <row r="26" spans="1:16" x14ac:dyDescent="0.2">
      <c r="A26" s="15" t="s">
        <v>33</v>
      </c>
      <c r="B26" s="16">
        <v>1</v>
      </c>
      <c r="C26" s="53" t="s">
        <v>87</v>
      </c>
      <c r="D26" s="58">
        <v>1790</v>
      </c>
      <c r="E26" s="16">
        <v>3.1689098327631702</v>
      </c>
      <c r="F26" s="17">
        <v>0</v>
      </c>
      <c r="G26" s="58">
        <v>1375</v>
      </c>
      <c r="H26" s="16">
        <v>2.4546132116273101</v>
      </c>
      <c r="I26" s="17">
        <v>1.3398181735373401E-3</v>
      </c>
      <c r="J26" s="58">
        <v>129</v>
      </c>
      <c r="K26" s="16">
        <v>7.0124315321006101</v>
      </c>
      <c r="L26" s="17">
        <v>0</v>
      </c>
      <c r="M26" s="58">
        <v>751</v>
      </c>
      <c r="N26" s="16">
        <v>7.9205251645702504</v>
      </c>
      <c r="O26" s="17">
        <v>0</v>
      </c>
      <c r="P26" s="59">
        <v>422</v>
      </c>
    </row>
    <row r="27" spans="1:16" x14ac:dyDescent="0.2">
      <c r="A27" s="15" t="s">
        <v>34</v>
      </c>
      <c r="B27" s="16">
        <v>1</v>
      </c>
      <c r="C27" s="53" t="s">
        <v>87</v>
      </c>
      <c r="D27" s="58">
        <v>1884</v>
      </c>
      <c r="E27" s="16">
        <v>3.4960392697806801</v>
      </c>
      <c r="F27" s="17">
        <v>0</v>
      </c>
      <c r="G27" s="58">
        <v>4217</v>
      </c>
      <c r="H27" s="16" t="s">
        <v>30</v>
      </c>
      <c r="I27" s="19" t="s">
        <v>30</v>
      </c>
      <c r="J27" s="58">
        <v>26</v>
      </c>
      <c r="K27" s="16">
        <v>5.6273757713891301</v>
      </c>
      <c r="L27" s="17">
        <v>5.2802207051172405E-13</v>
      </c>
      <c r="M27" s="58">
        <v>657</v>
      </c>
      <c r="N27" s="16">
        <v>3.7906675512822301</v>
      </c>
      <c r="O27" s="17">
        <v>0</v>
      </c>
      <c r="P27" s="59">
        <v>2485</v>
      </c>
    </row>
    <row r="28" spans="1:16" x14ac:dyDescent="0.2">
      <c r="A28" s="15" t="s">
        <v>35</v>
      </c>
      <c r="B28" s="16">
        <v>1</v>
      </c>
      <c r="C28" s="53" t="s">
        <v>87</v>
      </c>
      <c r="D28" s="58">
        <v>1525</v>
      </c>
      <c r="E28" s="16">
        <v>2.5343504476229799</v>
      </c>
      <c r="F28" s="17">
        <v>8.4376949871511897E-15</v>
      </c>
      <c r="G28" s="58">
        <v>2170</v>
      </c>
      <c r="H28" s="16">
        <v>2.9902887870198298</v>
      </c>
      <c r="I28" s="17">
        <v>5.5102407641005997E-2</v>
      </c>
      <c r="J28" s="58">
        <v>31</v>
      </c>
      <c r="K28" s="16">
        <v>7.9251835286840304</v>
      </c>
      <c r="L28" s="17">
        <v>0</v>
      </c>
      <c r="M28" s="58">
        <v>484</v>
      </c>
      <c r="N28" s="16">
        <v>3.75565913304556</v>
      </c>
      <c r="O28" s="17">
        <v>0</v>
      </c>
      <c r="P28" s="59">
        <v>1436</v>
      </c>
    </row>
    <row r="29" spans="1:16" x14ac:dyDescent="0.2">
      <c r="A29" s="15" t="s">
        <v>36</v>
      </c>
      <c r="B29" s="133" t="s">
        <v>76</v>
      </c>
      <c r="C29" s="53" t="s">
        <v>87</v>
      </c>
      <c r="D29" s="133" t="s">
        <v>76</v>
      </c>
      <c r="E29" s="133" t="s">
        <v>76</v>
      </c>
      <c r="F29" s="133" t="s">
        <v>76</v>
      </c>
      <c r="G29" s="133" t="s">
        <v>76</v>
      </c>
      <c r="H29" s="133" t="s">
        <v>76</v>
      </c>
      <c r="I29" s="133" t="s">
        <v>76</v>
      </c>
      <c r="J29" s="133" t="s">
        <v>76</v>
      </c>
      <c r="K29" s="133" t="s">
        <v>76</v>
      </c>
      <c r="L29" s="133" t="s">
        <v>76</v>
      </c>
      <c r="M29" s="133" t="s">
        <v>76</v>
      </c>
      <c r="N29" s="133" t="s">
        <v>76</v>
      </c>
      <c r="O29" s="133" t="s">
        <v>76</v>
      </c>
      <c r="P29" s="134" t="s">
        <v>76</v>
      </c>
    </row>
    <row r="30" spans="1:16" x14ac:dyDescent="0.2">
      <c r="A30" s="15" t="s">
        <v>37</v>
      </c>
      <c r="B30" s="16">
        <v>1</v>
      </c>
      <c r="C30" s="53" t="s">
        <v>87</v>
      </c>
      <c r="D30" s="58">
        <v>1787</v>
      </c>
      <c r="E30" s="16">
        <v>3.2488627625805901</v>
      </c>
      <c r="F30" s="17">
        <v>0</v>
      </c>
      <c r="G30" s="58">
        <v>1546</v>
      </c>
      <c r="H30" s="16">
        <v>7.59041083373116</v>
      </c>
      <c r="I30" s="17">
        <v>3.4535863058238202E-10</v>
      </c>
      <c r="J30" s="58">
        <v>94</v>
      </c>
      <c r="K30" s="16">
        <v>8.6705446800925206</v>
      </c>
      <c r="L30" s="17">
        <v>0</v>
      </c>
      <c r="M30" s="58">
        <v>567</v>
      </c>
      <c r="N30" s="16">
        <v>7.13853787881387</v>
      </c>
      <c r="O30" s="17">
        <v>0</v>
      </c>
      <c r="P30" s="59">
        <v>412</v>
      </c>
    </row>
    <row r="31" spans="1:16" x14ac:dyDescent="0.2">
      <c r="A31" s="15" t="s">
        <v>38</v>
      </c>
      <c r="B31" s="16">
        <v>1</v>
      </c>
      <c r="C31" s="53" t="s">
        <v>87</v>
      </c>
      <c r="D31" s="58">
        <v>1933</v>
      </c>
      <c r="E31" s="16">
        <v>3.0373078812149901</v>
      </c>
      <c r="F31" s="17">
        <v>0</v>
      </c>
      <c r="G31" s="58">
        <v>1943</v>
      </c>
      <c r="H31" s="16">
        <v>5.0835745131963099</v>
      </c>
      <c r="I31" s="17">
        <v>1.8791225466552299E-5</v>
      </c>
      <c r="J31" s="58">
        <v>50</v>
      </c>
      <c r="K31" s="16">
        <v>5.4389763026382596</v>
      </c>
      <c r="L31" s="17">
        <v>4.8627768478581897E-13</v>
      </c>
      <c r="M31" s="58">
        <v>394</v>
      </c>
      <c r="N31" s="16">
        <v>4.7949429266060299</v>
      </c>
      <c r="O31" s="17">
        <v>1.18793863634892E-13</v>
      </c>
      <c r="P31" s="59">
        <v>527</v>
      </c>
    </row>
    <row r="32" spans="1:16" x14ac:dyDescent="0.2">
      <c r="A32" s="15"/>
      <c r="B32"/>
      <c r="D32" s="73"/>
      <c r="E32"/>
      <c r="F32" s="17"/>
      <c r="G32" s="73"/>
      <c r="H32"/>
      <c r="I32" s="17"/>
      <c r="J32" s="73"/>
      <c r="K32"/>
      <c r="L32" s="17"/>
      <c r="M32" s="73"/>
      <c r="N32"/>
      <c r="O32" s="17"/>
      <c r="P32" s="74"/>
    </row>
    <row r="33" spans="1:16" x14ac:dyDescent="0.2">
      <c r="A33" s="14" t="s">
        <v>39</v>
      </c>
      <c r="B33"/>
      <c r="D33" s="73"/>
      <c r="E33"/>
      <c r="F33" s="17"/>
      <c r="G33" s="73"/>
      <c r="H33"/>
      <c r="I33" s="17"/>
      <c r="J33" s="73"/>
      <c r="K33"/>
      <c r="L33" s="17"/>
      <c r="M33" s="73"/>
      <c r="N33"/>
      <c r="O33" s="17"/>
      <c r="P33" s="74"/>
    </row>
    <row r="34" spans="1:16" x14ac:dyDescent="0.2">
      <c r="A34" s="15" t="s">
        <v>40</v>
      </c>
      <c r="B34" s="16">
        <v>1</v>
      </c>
      <c r="C34" s="53" t="s">
        <v>87</v>
      </c>
      <c r="D34" s="58">
        <v>1677</v>
      </c>
      <c r="E34" s="16">
        <v>2.93641449659737</v>
      </c>
      <c r="F34" s="17">
        <v>0</v>
      </c>
      <c r="G34" s="58">
        <v>1639</v>
      </c>
      <c r="H34" s="16">
        <v>3.8446758848732201</v>
      </c>
      <c r="I34" s="17">
        <v>1.2850119358702699E-3</v>
      </c>
      <c r="J34" s="58">
        <v>64</v>
      </c>
      <c r="K34" s="16">
        <v>7.00407439652703</v>
      </c>
      <c r="L34" s="17">
        <v>0</v>
      </c>
      <c r="M34" s="58">
        <v>496</v>
      </c>
      <c r="N34" s="16">
        <v>2.9800790953065102</v>
      </c>
      <c r="O34" s="17">
        <v>0</v>
      </c>
      <c r="P34" s="59">
        <v>1016</v>
      </c>
    </row>
    <row r="35" spans="1:16" x14ac:dyDescent="0.2">
      <c r="A35" s="15" t="s">
        <v>41</v>
      </c>
      <c r="B35" s="16">
        <v>1</v>
      </c>
      <c r="C35" s="53" t="s">
        <v>87</v>
      </c>
      <c r="D35" s="58">
        <v>1593</v>
      </c>
      <c r="E35" s="16">
        <v>2.9975658540091001</v>
      </c>
      <c r="F35" s="17">
        <v>0</v>
      </c>
      <c r="G35" s="58">
        <v>1786</v>
      </c>
      <c r="H35" s="16">
        <v>3.1256159799673702</v>
      </c>
      <c r="I35" s="17">
        <v>6.7088843998863696E-5</v>
      </c>
      <c r="J35" s="58">
        <v>123</v>
      </c>
      <c r="K35" s="16">
        <v>9.2492203952632401</v>
      </c>
      <c r="L35" s="17">
        <v>0</v>
      </c>
      <c r="M35" s="58">
        <v>789</v>
      </c>
      <c r="N35" s="16">
        <v>7.52978266062527</v>
      </c>
      <c r="O35" s="17">
        <v>0</v>
      </c>
      <c r="P35" s="59">
        <v>711</v>
      </c>
    </row>
    <row r="36" spans="1:16" x14ac:dyDescent="0.2">
      <c r="A36" s="15" t="s">
        <v>42</v>
      </c>
      <c r="B36" s="16">
        <v>1</v>
      </c>
      <c r="C36" s="53" t="s">
        <v>87</v>
      </c>
      <c r="D36" s="58">
        <v>960</v>
      </c>
      <c r="E36" s="16">
        <v>3.0880972444928099</v>
      </c>
      <c r="F36" s="17">
        <v>1.8207657603852599E-14</v>
      </c>
      <c r="G36" s="58">
        <v>1165</v>
      </c>
      <c r="H36" s="16">
        <v>2.38008474393374</v>
      </c>
      <c r="I36" s="17">
        <v>1.51084094058829E-2</v>
      </c>
      <c r="J36" s="58">
        <v>75</v>
      </c>
      <c r="K36" s="16">
        <v>8.7812501325671306</v>
      </c>
      <c r="L36" s="17">
        <v>0</v>
      </c>
      <c r="M36" s="58">
        <v>592</v>
      </c>
      <c r="N36" s="16">
        <v>8.6859556885648708</v>
      </c>
      <c r="O36" s="17">
        <v>0</v>
      </c>
      <c r="P36" s="59">
        <v>783</v>
      </c>
    </row>
    <row r="37" spans="1:16" x14ac:dyDescent="0.2">
      <c r="A37" s="15" t="s">
        <v>43</v>
      </c>
      <c r="B37" s="16">
        <v>1</v>
      </c>
      <c r="C37" s="53" t="s">
        <v>87</v>
      </c>
      <c r="D37" s="58">
        <v>2553</v>
      </c>
      <c r="E37" s="16">
        <v>3.00185078318035</v>
      </c>
      <c r="F37" s="17">
        <v>0</v>
      </c>
      <c r="G37" s="58">
        <v>2951</v>
      </c>
      <c r="H37" s="16">
        <v>3.09652178841641</v>
      </c>
      <c r="I37" s="17">
        <v>4.9182716275408802E-5</v>
      </c>
      <c r="J37" s="58">
        <v>198</v>
      </c>
      <c r="K37" s="16">
        <v>9.2360984268304804</v>
      </c>
      <c r="L37" s="17">
        <v>0</v>
      </c>
      <c r="M37" s="58">
        <v>1381</v>
      </c>
      <c r="N37" s="16">
        <v>7.60943068360202</v>
      </c>
      <c r="O37" s="17">
        <v>0</v>
      </c>
      <c r="P37" s="59">
        <v>1494</v>
      </c>
    </row>
    <row r="38" spans="1:16" x14ac:dyDescent="0.2">
      <c r="A38" s="20"/>
      <c r="B38"/>
      <c r="D38"/>
      <c r="E38"/>
      <c r="F38" s="17"/>
      <c r="G38"/>
      <c r="H38"/>
      <c r="I38" s="17"/>
      <c r="J38"/>
      <c r="K38"/>
      <c r="L38" s="17"/>
      <c r="M38"/>
      <c r="N38"/>
      <c r="O38" s="17"/>
      <c r="P38" s="13"/>
    </row>
    <row r="39" spans="1:16" x14ac:dyDescent="0.2">
      <c r="A39" s="14" t="s">
        <v>44</v>
      </c>
      <c r="B39" s="64">
        <v>1</v>
      </c>
      <c r="C39" s="143" t="s">
        <v>87</v>
      </c>
      <c r="D39" s="218">
        <f>SUM(D12:D34,D37)</f>
        <v>46047</v>
      </c>
      <c r="E39" s="64">
        <v>2.8528762392932201</v>
      </c>
      <c r="F39" s="125">
        <v>0</v>
      </c>
      <c r="G39" s="218">
        <f>SUM(G12:G34,G37)</f>
        <v>50358</v>
      </c>
      <c r="H39" s="64">
        <v>2.6082810492694399</v>
      </c>
      <c r="I39" s="125">
        <v>0</v>
      </c>
      <c r="J39" s="218">
        <f>SUM(J12:J34,J37)</f>
        <v>2482</v>
      </c>
      <c r="K39" s="64">
        <v>6.2818113535030697</v>
      </c>
      <c r="L39" s="125">
        <v>0</v>
      </c>
      <c r="M39" s="218">
        <f>SUM(M12:M34,M37)</f>
        <v>16334</v>
      </c>
      <c r="N39" s="64">
        <v>4.3911640459124897</v>
      </c>
      <c r="O39" s="125">
        <v>0</v>
      </c>
      <c r="P39" s="59">
        <f>SUM(P12:P34,P37)</f>
        <v>19792</v>
      </c>
    </row>
    <row r="40" spans="1:16" x14ac:dyDescent="0.2">
      <c r="A40" s="31"/>
      <c r="B40" s="122"/>
      <c r="C40" s="120"/>
      <c r="D40" s="123"/>
      <c r="E40" s="122"/>
      <c r="F40" s="223"/>
      <c r="G40" s="123"/>
      <c r="H40" s="122"/>
      <c r="I40" s="223"/>
      <c r="J40" s="123"/>
      <c r="K40" s="122"/>
      <c r="L40" s="223"/>
      <c r="M40" s="123"/>
      <c r="N40" s="122"/>
      <c r="O40" s="223"/>
      <c r="P40" s="124"/>
    </row>
    <row r="41" spans="1:16" x14ac:dyDescent="0.2">
      <c r="A41" s="25" t="s">
        <v>45</v>
      </c>
      <c r="B41" s="7"/>
      <c r="C41" s="6"/>
      <c r="D41" s="7"/>
      <c r="E41" s="7"/>
      <c r="F41" s="125"/>
      <c r="G41" s="7"/>
      <c r="H41" s="7"/>
      <c r="I41" s="125"/>
      <c r="J41" s="7"/>
      <c r="K41" s="7"/>
      <c r="L41" s="125"/>
      <c r="M41" s="7"/>
      <c r="N41" s="7"/>
      <c r="O41" s="125"/>
      <c r="P41" s="13"/>
    </row>
    <row r="42" spans="1:16" ht="12.75" customHeight="1" x14ac:dyDescent="0.2">
      <c r="A42" s="15" t="s">
        <v>68</v>
      </c>
      <c r="B42" s="232" t="s">
        <v>76</v>
      </c>
      <c r="C42" s="143" t="s">
        <v>87</v>
      </c>
      <c r="D42" s="232" t="s">
        <v>76</v>
      </c>
      <c r="E42" s="232" t="s">
        <v>76</v>
      </c>
      <c r="F42" s="232" t="s">
        <v>76</v>
      </c>
      <c r="G42" s="232" t="s">
        <v>76</v>
      </c>
      <c r="H42" s="232" t="s">
        <v>76</v>
      </c>
      <c r="I42" s="232" t="s">
        <v>76</v>
      </c>
      <c r="J42" s="232" t="s">
        <v>76</v>
      </c>
      <c r="K42" s="232" t="s">
        <v>76</v>
      </c>
      <c r="L42" s="232" t="s">
        <v>76</v>
      </c>
      <c r="M42" s="232" t="s">
        <v>76</v>
      </c>
      <c r="N42" s="232" t="s">
        <v>76</v>
      </c>
      <c r="O42" s="232" t="s">
        <v>76</v>
      </c>
      <c r="P42" s="134" t="s">
        <v>76</v>
      </c>
    </row>
    <row r="43" spans="1:16" ht="12.75" customHeight="1" x14ac:dyDescent="0.2">
      <c r="A43" s="26" t="s">
        <v>316</v>
      </c>
      <c r="B43" s="117">
        <v>1</v>
      </c>
      <c r="C43" s="45" t="s">
        <v>87</v>
      </c>
      <c r="D43" s="75">
        <v>1360</v>
      </c>
      <c r="E43" s="117">
        <v>1.7955668714203601</v>
      </c>
      <c r="F43" s="23">
        <v>4.1207929942777E-5</v>
      </c>
      <c r="G43" s="75">
        <v>1186</v>
      </c>
      <c r="H43" s="117">
        <v>1.6257310373385601</v>
      </c>
      <c r="I43" s="23">
        <v>0.50386946370798902</v>
      </c>
      <c r="J43" s="75">
        <v>11</v>
      </c>
      <c r="K43" s="117">
        <v>3.67236672144251</v>
      </c>
      <c r="L43" s="23">
        <v>7.6946209051076392E-6</v>
      </c>
      <c r="M43" s="75">
        <v>90</v>
      </c>
      <c r="N43" s="117">
        <v>1.34152936441653</v>
      </c>
      <c r="O43" s="23">
        <v>0.54970077997755595</v>
      </c>
      <c r="P43" s="66">
        <v>732</v>
      </c>
    </row>
    <row r="44" spans="1:16" ht="93" customHeight="1" x14ac:dyDescent="0.2">
      <c r="A44" s="252" t="s">
        <v>47</v>
      </c>
      <c r="B44" s="252"/>
      <c r="C44" s="252"/>
      <c r="D44" s="252"/>
      <c r="E44" s="252"/>
      <c r="F44" s="252"/>
      <c r="G44" s="252"/>
      <c r="H44" s="252"/>
      <c r="I44" s="252"/>
      <c r="J44" s="252"/>
      <c r="K44" s="252"/>
      <c r="L44" s="252"/>
      <c r="M44" s="252"/>
      <c r="N44" s="252"/>
      <c r="O44" s="252"/>
      <c r="P44" s="252"/>
    </row>
    <row r="45" spans="1:16" ht="66" customHeight="1" x14ac:dyDescent="0.2">
      <c r="A45" s="252" t="s">
        <v>317</v>
      </c>
      <c r="B45" s="252"/>
      <c r="C45" s="252"/>
      <c r="D45" s="252"/>
      <c r="E45" s="252"/>
      <c r="F45" s="252"/>
      <c r="G45" s="252"/>
      <c r="H45" s="252"/>
      <c r="I45" s="252"/>
      <c r="J45" s="252"/>
      <c r="K45" s="252"/>
      <c r="L45" s="252"/>
      <c r="M45" s="252"/>
      <c r="N45" s="252"/>
      <c r="O45" s="252"/>
      <c r="P45" s="252"/>
    </row>
    <row r="46" spans="1:16" x14ac:dyDescent="0.2">
      <c r="A46" s="272" t="s">
        <v>331</v>
      </c>
      <c r="B46" s="272"/>
      <c r="C46" s="272"/>
      <c r="D46" s="272"/>
      <c r="E46" s="272"/>
      <c r="F46" s="272"/>
      <c r="G46" s="272"/>
      <c r="H46" s="272"/>
      <c r="I46" s="272"/>
      <c r="J46" s="272"/>
      <c r="K46" s="272"/>
      <c r="L46" s="272"/>
      <c r="M46" s="272"/>
      <c r="N46" s="272"/>
      <c r="O46" s="272"/>
      <c r="P46" s="272"/>
    </row>
    <row r="47" spans="1:16" ht="12.75" customHeight="1" x14ac:dyDescent="0.2">
      <c r="A47" s="272"/>
      <c r="B47" s="272"/>
      <c r="C47" s="272"/>
      <c r="D47" s="272"/>
      <c r="E47" s="272"/>
      <c r="F47" s="272"/>
      <c r="G47" s="272"/>
      <c r="H47" s="272"/>
      <c r="I47" s="272"/>
      <c r="J47" s="272"/>
      <c r="K47" s="272"/>
      <c r="L47" s="272"/>
      <c r="M47" s="272"/>
      <c r="N47" s="272"/>
      <c r="O47" s="272"/>
      <c r="P47" s="272"/>
    </row>
    <row r="48" spans="1:16" x14ac:dyDescent="0.2">
      <c r="A48" s="272"/>
      <c r="B48" s="272"/>
      <c r="C48" s="272"/>
      <c r="D48" s="272"/>
      <c r="E48" s="272"/>
      <c r="F48" s="272"/>
      <c r="G48" s="272"/>
      <c r="H48" s="272"/>
      <c r="I48" s="272"/>
      <c r="J48" s="272"/>
      <c r="K48" s="272"/>
      <c r="L48" s="272"/>
      <c r="M48" s="272"/>
      <c r="N48" s="272"/>
      <c r="O48" s="272"/>
      <c r="P48" s="272"/>
    </row>
    <row r="49" spans="1:16" ht="33" customHeight="1" x14ac:dyDescent="0.2">
      <c r="A49" s="272"/>
      <c r="B49" s="272"/>
      <c r="C49" s="272"/>
      <c r="D49" s="272"/>
      <c r="E49" s="272"/>
      <c r="F49" s="272"/>
      <c r="G49" s="272"/>
      <c r="H49" s="272"/>
      <c r="I49" s="272"/>
      <c r="J49" s="272"/>
      <c r="K49" s="272"/>
      <c r="L49" s="272"/>
      <c r="M49" s="272"/>
      <c r="N49" s="272"/>
      <c r="O49" s="272"/>
      <c r="P49" s="272"/>
    </row>
    <row r="50" spans="1:16" x14ac:dyDescent="0.2">
      <c r="A50" s="28" t="s">
        <v>48</v>
      </c>
      <c r="B50" s="29"/>
    </row>
    <row r="52" spans="1:16" x14ac:dyDescent="0.2">
      <c r="A52"/>
      <c r="B52"/>
      <c r="C52"/>
      <c r="D52"/>
      <c r="E52"/>
      <c r="F52"/>
      <c r="G52"/>
      <c r="H52"/>
      <c r="I52"/>
      <c r="J52"/>
      <c r="K52"/>
      <c r="L52"/>
      <c r="M52"/>
      <c r="N52"/>
      <c r="O52"/>
      <c r="P52"/>
    </row>
    <row r="53" spans="1:16" x14ac:dyDescent="0.2">
      <c r="A53"/>
      <c r="B53"/>
      <c r="C53"/>
      <c r="D53"/>
      <c r="E53"/>
      <c r="F53"/>
      <c r="G53"/>
      <c r="H53"/>
      <c r="I53"/>
      <c r="J53"/>
      <c r="K53"/>
      <c r="L53"/>
      <c r="M53"/>
      <c r="N53"/>
      <c r="O53"/>
      <c r="P53"/>
    </row>
    <row r="54" spans="1:16" x14ac:dyDescent="0.2">
      <c r="A54"/>
      <c r="B54"/>
      <c r="C54"/>
      <c r="D54"/>
      <c r="E54"/>
      <c r="F54"/>
      <c r="G54"/>
      <c r="H54"/>
      <c r="I54"/>
      <c r="J54"/>
      <c r="K54"/>
      <c r="L54"/>
      <c r="M54"/>
      <c r="N54"/>
      <c r="O54"/>
      <c r="P54"/>
    </row>
    <row r="55" spans="1:16" x14ac:dyDescent="0.2">
      <c r="A55"/>
      <c r="B55"/>
      <c r="C55"/>
      <c r="D55"/>
      <c r="E55"/>
      <c r="F55"/>
      <c r="G55"/>
      <c r="H55"/>
      <c r="I55"/>
      <c r="J55"/>
      <c r="K55"/>
      <c r="L55"/>
      <c r="M55"/>
      <c r="N55"/>
      <c r="O55"/>
      <c r="P55"/>
    </row>
    <row r="56" spans="1:16" x14ac:dyDescent="0.2">
      <c r="A56"/>
      <c r="B56"/>
      <c r="C56"/>
      <c r="D56"/>
      <c r="E56"/>
      <c r="F56"/>
      <c r="G56"/>
      <c r="H56"/>
      <c r="I56"/>
      <c r="J56"/>
      <c r="K56"/>
      <c r="L56"/>
      <c r="M56"/>
      <c r="N56"/>
      <c r="O56"/>
      <c r="P56"/>
    </row>
    <row r="57" spans="1:16" x14ac:dyDescent="0.2">
      <c r="A57"/>
      <c r="B57"/>
      <c r="C57"/>
      <c r="D57"/>
      <c r="E57"/>
      <c r="F57"/>
      <c r="G57"/>
      <c r="H57"/>
      <c r="I57"/>
      <c r="J57"/>
      <c r="K57"/>
      <c r="L57"/>
      <c r="M57"/>
      <c r="N57"/>
      <c r="O57"/>
      <c r="P57"/>
    </row>
  </sheetData>
  <mergeCells count="9">
    <mergeCell ref="A44:P44"/>
    <mergeCell ref="A46:P49"/>
    <mergeCell ref="A2:P4"/>
    <mergeCell ref="B8:D8"/>
    <mergeCell ref="E8:G8"/>
    <mergeCell ref="H8:J8"/>
    <mergeCell ref="K8:M8"/>
    <mergeCell ref="N8:P8"/>
    <mergeCell ref="A45:P45"/>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92D050"/>
  </sheetPr>
  <dimension ref="A1:AL54"/>
  <sheetViews>
    <sheetView zoomScaleNormal="100" workbookViewId="0">
      <selection activeCell="F36" sqref="F36"/>
    </sheetView>
  </sheetViews>
  <sheetFormatPr defaultRowHeight="12.75" x14ac:dyDescent="0.2"/>
  <cols>
    <col min="1" max="1" width="16.7109375" style="1" customWidth="1"/>
    <col min="2" max="3" width="4.140625" style="1" customWidth="1"/>
    <col min="4" max="4" width="5.42578125" style="1" customWidth="1"/>
    <col min="5" max="5" width="4.140625" style="1" customWidth="1"/>
    <col min="6" max="6" width="4.5703125" style="1" bestFit="1" customWidth="1"/>
    <col min="7" max="7" width="5.42578125" style="1" customWidth="1"/>
    <col min="8" max="8" width="4.140625" style="1" customWidth="1"/>
    <col min="9" max="9" width="5.42578125" style="1" bestFit="1" customWidth="1"/>
    <col min="10" max="10" width="5.140625" style="1" customWidth="1"/>
    <col min="11" max="11" width="4.140625" style="1" customWidth="1"/>
    <col min="12" max="12" width="5.42578125" style="1" bestFit="1" customWidth="1"/>
    <col min="13" max="13" width="5" style="1" customWidth="1"/>
    <col min="14" max="14" width="4.140625" style="1" customWidth="1"/>
    <col min="15" max="15" width="5.5703125" style="1" customWidth="1"/>
    <col min="16" max="16" width="5.28515625" style="1" customWidth="1"/>
    <col min="17" max="17" width="4.140625" customWidth="1"/>
    <col min="18" max="18" width="5.42578125" bestFit="1" customWidth="1"/>
    <col min="19" max="19" width="5" customWidth="1"/>
    <col min="20" max="20" width="4.140625" customWidth="1"/>
    <col min="21" max="21" width="5.42578125" bestFit="1" customWidth="1"/>
    <col min="22" max="22" width="5.28515625" customWidth="1"/>
    <col min="23" max="23" width="4.140625" customWidth="1"/>
    <col min="24" max="24" width="5.42578125" bestFit="1" customWidth="1"/>
    <col min="25" max="25" width="5" customWidth="1"/>
    <col min="26" max="29" width="4.5703125" customWidth="1"/>
    <col min="30" max="31" width="4.42578125" customWidth="1"/>
    <col min="33" max="16384" width="9.140625" style="1"/>
  </cols>
  <sheetData>
    <row r="1" spans="1:38" x14ac:dyDescent="0.2">
      <c r="A1" s="2" t="s">
        <v>293</v>
      </c>
      <c r="B1" s="2"/>
      <c r="C1" s="2"/>
      <c r="D1" s="2"/>
      <c r="E1" s="2"/>
      <c r="F1" s="2"/>
      <c r="G1" s="2"/>
      <c r="H1" s="2"/>
      <c r="I1" s="2"/>
      <c r="J1" s="2"/>
      <c r="K1" s="2"/>
      <c r="L1" s="2"/>
      <c r="M1" s="2"/>
      <c r="N1" s="2"/>
      <c r="O1" s="2"/>
      <c r="P1" s="2"/>
    </row>
    <row r="2" spans="1:38" ht="12.75" customHeight="1" x14ac:dyDescent="0.2">
      <c r="A2" s="249" t="s">
        <v>294</v>
      </c>
      <c r="B2" s="249"/>
      <c r="C2" s="249"/>
      <c r="D2" s="249"/>
      <c r="E2" s="249"/>
      <c r="F2" s="249"/>
      <c r="G2" s="249"/>
      <c r="H2" s="249"/>
      <c r="I2" s="249"/>
      <c r="J2" s="249"/>
      <c r="K2" s="249"/>
      <c r="L2" s="249"/>
      <c r="M2" s="249"/>
      <c r="N2" s="249"/>
      <c r="O2" s="249"/>
      <c r="P2" s="249"/>
    </row>
    <row r="3" spans="1:38" ht="12.75" customHeight="1" x14ac:dyDescent="0.2">
      <c r="A3" s="249"/>
      <c r="B3" s="249"/>
      <c r="C3" s="249"/>
      <c r="D3" s="249"/>
      <c r="E3" s="249"/>
      <c r="F3" s="249"/>
      <c r="G3" s="249"/>
      <c r="H3" s="249"/>
      <c r="I3" s="249"/>
      <c r="J3" s="249"/>
      <c r="K3" s="249"/>
      <c r="L3" s="249"/>
      <c r="M3" s="249"/>
      <c r="N3" s="249"/>
      <c r="O3" s="249"/>
      <c r="P3" s="249"/>
    </row>
    <row r="4" spans="1:38" x14ac:dyDescent="0.2">
      <c r="A4" s="249"/>
      <c r="B4" s="249"/>
      <c r="C4" s="249"/>
      <c r="D4" s="249"/>
      <c r="E4" s="249"/>
      <c r="F4" s="249"/>
      <c r="G4" s="249"/>
      <c r="H4" s="249"/>
      <c r="I4" s="249"/>
      <c r="J4" s="249"/>
      <c r="K4" s="249"/>
      <c r="L4" s="249"/>
      <c r="M4" s="249"/>
      <c r="N4" s="249"/>
      <c r="O4" s="249"/>
      <c r="P4" s="249"/>
    </row>
    <row r="5" spans="1:38" x14ac:dyDescent="0.2">
      <c r="A5" s="30"/>
      <c r="B5" s="30"/>
      <c r="C5" s="30"/>
      <c r="D5" s="30"/>
      <c r="E5" s="30"/>
      <c r="F5" s="30"/>
      <c r="G5" s="30"/>
      <c r="H5" s="30"/>
      <c r="I5" s="30"/>
      <c r="J5" s="30"/>
      <c r="K5" s="30"/>
      <c r="L5" s="30"/>
      <c r="M5" s="30"/>
      <c r="N5" s="30"/>
      <c r="O5" s="30"/>
      <c r="P5" s="30"/>
    </row>
    <row r="6" spans="1:38" ht="15" customHeight="1" x14ac:dyDescent="0.25">
      <c r="A6" s="5"/>
      <c r="B6" s="6"/>
      <c r="C6" s="6"/>
      <c r="D6" s="6"/>
      <c r="E6" s="6"/>
      <c r="F6" s="6"/>
      <c r="G6" s="6"/>
      <c r="H6" s="6"/>
      <c r="I6" s="6"/>
      <c r="J6" s="6"/>
      <c r="K6" s="6"/>
      <c r="L6" s="6"/>
      <c r="M6" s="6"/>
      <c r="N6" s="6"/>
      <c r="O6" s="6"/>
      <c r="P6" s="6"/>
    </row>
    <row r="7" spans="1:38" ht="15" customHeight="1" x14ac:dyDescent="0.25">
      <c r="A7" s="5"/>
      <c r="B7"/>
      <c r="C7"/>
      <c r="D7"/>
      <c r="E7"/>
      <c r="F7"/>
      <c r="G7"/>
      <c r="H7"/>
      <c r="I7"/>
      <c r="J7"/>
      <c r="K7"/>
      <c r="L7"/>
      <c r="M7"/>
      <c r="N7"/>
      <c r="O7"/>
      <c r="P7"/>
    </row>
    <row r="8" spans="1:38" ht="63" customHeight="1" x14ac:dyDescent="0.2">
      <c r="A8"/>
      <c r="B8" s="278" t="s">
        <v>295</v>
      </c>
      <c r="C8" s="279"/>
      <c r="D8" s="280"/>
      <c r="E8" s="278" t="s">
        <v>296</v>
      </c>
      <c r="F8" s="279"/>
      <c r="G8" s="280"/>
      <c r="H8" s="278" t="s">
        <v>297</v>
      </c>
      <c r="I8" s="279"/>
      <c r="J8" s="280"/>
      <c r="K8" s="278" t="s">
        <v>298</v>
      </c>
      <c r="L8" s="279"/>
      <c r="M8" s="280"/>
      <c r="N8" s="278" t="s">
        <v>299</v>
      </c>
      <c r="O8" s="279"/>
      <c r="P8" s="280"/>
      <c r="Q8" s="278" t="s">
        <v>300</v>
      </c>
      <c r="R8" s="279"/>
      <c r="S8" s="280"/>
      <c r="T8" s="278" t="s">
        <v>301</v>
      </c>
      <c r="U8" s="279"/>
      <c r="V8" s="280"/>
      <c r="W8" s="278" t="s">
        <v>302</v>
      </c>
      <c r="X8" s="279"/>
      <c r="Y8" s="280"/>
    </row>
    <row r="9" spans="1:38"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10" t="s">
        <v>86</v>
      </c>
      <c r="N9" s="9" t="s">
        <v>85</v>
      </c>
      <c r="O9" s="56" t="s">
        <v>15</v>
      </c>
      <c r="P9" s="56" t="s">
        <v>86</v>
      </c>
      <c r="Q9" s="9" t="s">
        <v>85</v>
      </c>
      <c r="R9" s="56" t="s">
        <v>15</v>
      </c>
      <c r="S9" s="56" t="s">
        <v>86</v>
      </c>
      <c r="T9" s="9" t="s">
        <v>85</v>
      </c>
      <c r="U9" s="56" t="s">
        <v>15</v>
      </c>
      <c r="V9" s="56" t="s">
        <v>86</v>
      </c>
      <c r="W9" s="9" t="s">
        <v>85</v>
      </c>
      <c r="X9" s="56" t="s">
        <v>15</v>
      </c>
      <c r="Y9" s="10" t="s">
        <v>86</v>
      </c>
      <c r="Z9"/>
      <c r="AA9"/>
      <c r="AB9"/>
      <c r="AC9"/>
      <c r="AD9"/>
      <c r="AE9"/>
      <c r="AF9"/>
    </row>
    <row r="10" spans="1:38" x14ac:dyDescent="0.2">
      <c r="A10" s="12" t="s">
        <v>16</v>
      </c>
      <c r="B10" s="36"/>
      <c r="C10" s="36"/>
      <c r="D10" s="36"/>
      <c r="E10" s="36"/>
      <c r="F10" s="36"/>
      <c r="G10" s="36"/>
      <c r="H10" s="36"/>
      <c r="I10" s="36"/>
      <c r="J10" s="36"/>
      <c r="K10" s="36"/>
      <c r="L10" s="36"/>
      <c r="M10" s="36"/>
      <c r="N10" s="36"/>
      <c r="O10" s="36"/>
      <c r="P10" s="36"/>
      <c r="Q10" s="36"/>
      <c r="R10" s="36"/>
      <c r="S10" s="36"/>
      <c r="T10" s="36"/>
      <c r="U10" s="36"/>
      <c r="V10" s="36"/>
      <c r="W10" s="36"/>
      <c r="X10" s="36"/>
      <c r="Y10" s="40"/>
    </row>
    <row r="11" spans="1:38" x14ac:dyDescent="0.2">
      <c r="A11" s="14" t="s">
        <v>17</v>
      </c>
      <c r="B11"/>
      <c r="C11"/>
      <c r="D11"/>
      <c r="E11"/>
      <c r="F11"/>
      <c r="G11"/>
      <c r="H11"/>
      <c r="I11"/>
      <c r="J11"/>
      <c r="K11"/>
      <c r="L11"/>
      <c r="M11"/>
      <c r="N11"/>
      <c r="O11"/>
      <c r="P11"/>
      <c r="Y11" s="13"/>
      <c r="AG11"/>
      <c r="AH11"/>
      <c r="AI11"/>
      <c r="AJ11"/>
      <c r="AK11"/>
      <c r="AL11"/>
    </row>
    <row r="12" spans="1:38" x14ac:dyDescent="0.2">
      <c r="A12" s="15" t="s">
        <v>18</v>
      </c>
      <c r="B12" s="16">
        <v>1</v>
      </c>
      <c r="C12" s="53" t="s">
        <v>87</v>
      </c>
      <c r="D12" s="58">
        <v>651</v>
      </c>
      <c r="E12" s="16">
        <v>1.8529870443167267</v>
      </c>
      <c r="F12" s="17">
        <v>3.4023269714911208E-4</v>
      </c>
      <c r="G12" s="58">
        <v>749</v>
      </c>
      <c r="H12" s="16">
        <v>1.3632218802371072</v>
      </c>
      <c r="I12" s="17">
        <v>9.0021866307866238E-2</v>
      </c>
      <c r="J12" s="58">
        <v>649</v>
      </c>
      <c r="K12" s="16">
        <v>2.399351478253255</v>
      </c>
      <c r="L12" s="17">
        <v>1.0354481005947491E-7</v>
      </c>
      <c r="M12" s="58">
        <v>763</v>
      </c>
      <c r="N12" s="16">
        <v>0.95412585527791882</v>
      </c>
      <c r="O12" s="17">
        <v>0.75507517373075417</v>
      </c>
      <c r="P12" s="58">
        <v>860</v>
      </c>
      <c r="Q12" s="16">
        <v>1.7167161481793936</v>
      </c>
      <c r="R12" s="17">
        <v>2.6615872922342021E-4</v>
      </c>
      <c r="S12" s="58">
        <v>696</v>
      </c>
      <c r="T12" s="16">
        <v>1.2992108893034562</v>
      </c>
      <c r="U12" s="17">
        <v>0.12390260274327058</v>
      </c>
      <c r="V12" s="58">
        <v>658</v>
      </c>
      <c r="W12" s="16">
        <v>2.1213006327892474</v>
      </c>
      <c r="X12" s="17">
        <v>1.2015057605174739E-4</v>
      </c>
      <c r="Y12" s="59">
        <v>703</v>
      </c>
      <c r="AG12"/>
      <c r="AH12"/>
      <c r="AI12"/>
      <c r="AJ12"/>
      <c r="AK12"/>
      <c r="AL12"/>
    </row>
    <row r="13" spans="1:38" ht="12.75" customHeight="1" x14ac:dyDescent="0.2">
      <c r="A13" s="15" t="s">
        <v>19</v>
      </c>
      <c r="B13" s="16">
        <v>1</v>
      </c>
      <c r="C13" s="53" t="s">
        <v>87</v>
      </c>
      <c r="D13" s="58">
        <v>489</v>
      </c>
      <c r="E13" s="16">
        <v>3.0193384024935228</v>
      </c>
      <c r="F13" s="17">
        <v>3.8271719127180859E-10</v>
      </c>
      <c r="G13" s="58">
        <v>487</v>
      </c>
      <c r="H13" s="16">
        <v>2.4486044729359477</v>
      </c>
      <c r="I13" s="17">
        <v>4.6252715888428497E-6</v>
      </c>
      <c r="J13" s="58">
        <v>419</v>
      </c>
      <c r="K13" s="16">
        <v>7.1790192620831457</v>
      </c>
      <c r="L13" s="17">
        <v>0</v>
      </c>
      <c r="M13" s="58">
        <v>482</v>
      </c>
      <c r="N13" s="16">
        <v>1.314352537422145</v>
      </c>
      <c r="O13" s="17">
        <v>0.11892697290889576</v>
      </c>
      <c r="P13" s="58">
        <v>466</v>
      </c>
      <c r="Q13" s="16">
        <v>3.4214840671895344</v>
      </c>
      <c r="R13" s="17">
        <v>4.5261572267918382E-12</v>
      </c>
      <c r="S13" s="58">
        <v>476</v>
      </c>
      <c r="T13" s="16">
        <v>3.1852773683020317</v>
      </c>
      <c r="U13" s="17">
        <v>2.4966686495986323E-9</v>
      </c>
      <c r="V13" s="58">
        <v>337</v>
      </c>
      <c r="W13" s="16">
        <v>5.9604631758300259</v>
      </c>
      <c r="X13" s="17">
        <v>0</v>
      </c>
      <c r="Y13" s="59">
        <v>526</v>
      </c>
      <c r="AG13"/>
      <c r="AH13"/>
      <c r="AI13"/>
      <c r="AJ13"/>
      <c r="AK13"/>
      <c r="AL13"/>
    </row>
    <row r="14" spans="1:38" x14ac:dyDescent="0.2">
      <c r="A14" s="15" t="s">
        <v>20</v>
      </c>
      <c r="B14" s="16">
        <v>1</v>
      </c>
      <c r="C14" s="53" t="s">
        <v>87</v>
      </c>
      <c r="D14" s="58">
        <v>2148</v>
      </c>
      <c r="E14" s="16">
        <v>3.2751262401183228</v>
      </c>
      <c r="F14" s="17">
        <v>1.6704415628510105E-12</v>
      </c>
      <c r="G14" s="58">
        <v>2148</v>
      </c>
      <c r="H14" s="16">
        <v>1.3632461189662539</v>
      </c>
      <c r="I14" s="17">
        <v>6.565848559825227E-3</v>
      </c>
      <c r="J14" s="58">
        <v>2469</v>
      </c>
      <c r="K14" s="16">
        <v>3.9749957306491042</v>
      </c>
      <c r="L14" s="17">
        <v>0</v>
      </c>
      <c r="M14" s="58">
        <v>2758</v>
      </c>
      <c r="N14" s="16">
        <v>1.3297998548762417</v>
      </c>
      <c r="O14" s="17">
        <v>1.7718784462994019E-2</v>
      </c>
      <c r="P14" s="58">
        <v>3045</v>
      </c>
      <c r="Q14" s="16">
        <v>3.2770130709180032</v>
      </c>
      <c r="R14" s="17">
        <v>1.5543122344752192E-15</v>
      </c>
      <c r="S14" s="58">
        <v>2107</v>
      </c>
      <c r="T14" s="16">
        <v>1.9899330815677716</v>
      </c>
      <c r="U14" s="17">
        <v>1.9631767766981056E-8</v>
      </c>
      <c r="V14" s="58">
        <v>2904</v>
      </c>
      <c r="W14" s="16">
        <v>4.4044560426942034</v>
      </c>
      <c r="X14" s="17">
        <v>0</v>
      </c>
      <c r="Y14" s="59">
        <v>2378</v>
      </c>
      <c r="AG14"/>
      <c r="AH14"/>
      <c r="AI14"/>
      <c r="AJ14"/>
      <c r="AK14"/>
      <c r="AL14"/>
    </row>
    <row r="15" spans="1:38" x14ac:dyDescent="0.2">
      <c r="A15" s="15" t="s">
        <v>21</v>
      </c>
      <c r="B15" s="16">
        <v>1</v>
      </c>
      <c r="C15" s="53" t="s">
        <v>87</v>
      </c>
      <c r="D15" s="58">
        <v>425</v>
      </c>
      <c r="E15" s="16">
        <v>1.9577932616578761</v>
      </c>
      <c r="F15" s="17">
        <v>6.2102144526212655E-3</v>
      </c>
      <c r="G15" s="58">
        <v>565</v>
      </c>
      <c r="H15" s="16">
        <v>1.6572825464042948</v>
      </c>
      <c r="I15" s="17">
        <v>7.2131816846960017E-2</v>
      </c>
      <c r="J15" s="58">
        <v>319</v>
      </c>
      <c r="K15" s="16">
        <v>3.1560895064825516</v>
      </c>
      <c r="L15" s="17">
        <v>2.6517576952045374E-5</v>
      </c>
      <c r="M15" s="58">
        <v>549</v>
      </c>
      <c r="N15" s="16">
        <v>1.5729251553584545</v>
      </c>
      <c r="O15" s="17">
        <v>6.0960260487751272E-2</v>
      </c>
      <c r="P15" s="58">
        <v>518</v>
      </c>
      <c r="Q15" s="16">
        <v>1.9553307620734586</v>
      </c>
      <c r="R15" s="17">
        <v>1.0598753129383409E-2</v>
      </c>
      <c r="S15" s="58">
        <v>704</v>
      </c>
      <c r="T15" s="16">
        <v>2.1031671035252995</v>
      </c>
      <c r="U15" s="17">
        <v>2.5566622752015711E-3</v>
      </c>
      <c r="V15" s="58">
        <v>400</v>
      </c>
      <c r="W15" s="16">
        <v>2.953932158920602</v>
      </c>
      <c r="X15" s="17">
        <v>3.3067890483184925E-5</v>
      </c>
      <c r="Y15" s="59">
        <v>573</v>
      </c>
      <c r="AG15"/>
      <c r="AH15"/>
      <c r="AI15"/>
      <c r="AJ15"/>
      <c r="AK15"/>
      <c r="AL15"/>
    </row>
    <row r="16" spans="1:38" x14ac:dyDescent="0.2">
      <c r="A16" s="15" t="s">
        <v>22</v>
      </c>
      <c r="B16" s="16">
        <v>1</v>
      </c>
      <c r="C16" s="53" t="s">
        <v>87</v>
      </c>
      <c r="D16" s="58">
        <v>525</v>
      </c>
      <c r="E16" s="16">
        <v>2.4108692573269308</v>
      </c>
      <c r="F16" s="17">
        <v>9.8937873005411348E-7</v>
      </c>
      <c r="G16" s="58">
        <v>556</v>
      </c>
      <c r="H16" s="16">
        <v>1.8200929147066247</v>
      </c>
      <c r="I16" s="17">
        <v>2.4881729079329062E-4</v>
      </c>
      <c r="J16" s="58">
        <v>874</v>
      </c>
      <c r="K16" s="16">
        <v>6.5533893292842551</v>
      </c>
      <c r="L16" s="17">
        <v>0</v>
      </c>
      <c r="M16" s="58">
        <v>892</v>
      </c>
      <c r="N16" s="16">
        <v>1.6633238510466659</v>
      </c>
      <c r="O16" s="17">
        <v>3.2249692603723012E-3</v>
      </c>
      <c r="P16" s="58">
        <v>646</v>
      </c>
      <c r="Q16" s="16">
        <v>3.1038402122919404</v>
      </c>
      <c r="R16" s="17">
        <v>9.4150798268799463E-10</v>
      </c>
      <c r="S16" s="58">
        <v>529</v>
      </c>
      <c r="T16" s="16">
        <v>3.3224872360938216</v>
      </c>
      <c r="U16" s="17">
        <v>6.0715876770700561E-12</v>
      </c>
      <c r="V16" s="58">
        <v>885</v>
      </c>
      <c r="W16" s="16">
        <v>4.5397695691341831</v>
      </c>
      <c r="X16" s="17">
        <v>1.2212453270876722E-14</v>
      </c>
      <c r="Y16" s="59">
        <v>786</v>
      </c>
      <c r="AG16"/>
      <c r="AH16"/>
      <c r="AI16"/>
      <c r="AJ16"/>
      <c r="AK16"/>
      <c r="AL16"/>
    </row>
    <row r="17" spans="1:38" x14ac:dyDescent="0.2">
      <c r="A17" s="15" t="s">
        <v>23</v>
      </c>
      <c r="B17" s="16">
        <v>1</v>
      </c>
      <c r="C17" s="53" t="s">
        <v>87</v>
      </c>
      <c r="D17" s="58">
        <v>568</v>
      </c>
      <c r="E17" s="16">
        <v>2.2143330033710473</v>
      </c>
      <c r="F17" s="17">
        <v>1.4073726628538452E-9</v>
      </c>
      <c r="G17" s="58">
        <v>743</v>
      </c>
      <c r="H17" s="16">
        <v>1.4343613061250355</v>
      </c>
      <c r="I17" s="17">
        <v>1.828466783002769E-2</v>
      </c>
      <c r="J17" s="58">
        <v>395</v>
      </c>
      <c r="K17" s="16">
        <v>2.4965932816296328</v>
      </c>
      <c r="L17" s="17">
        <v>9.9051877811007216E-12</v>
      </c>
      <c r="M17" s="58">
        <v>806</v>
      </c>
      <c r="N17" s="16">
        <v>1.0546714585535395</v>
      </c>
      <c r="O17" s="17">
        <v>0.6574125965282871</v>
      </c>
      <c r="P17" s="58">
        <v>800</v>
      </c>
      <c r="Q17" s="16">
        <v>1.956531107126015</v>
      </c>
      <c r="R17" s="17">
        <v>1.4110999946304048E-7</v>
      </c>
      <c r="S17" s="58">
        <v>714</v>
      </c>
      <c r="T17" s="16">
        <v>1.9118811556933721</v>
      </c>
      <c r="U17" s="17">
        <v>1.0516091817347473E-6</v>
      </c>
      <c r="V17" s="58">
        <v>707</v>
      </c>
      <c r="W17" s="16">
        <v>2.70909104995311</v>
      </c>
      <c r="X17" s="17">
        <v>3.6319836027587371E-12</v>
      </c>
      <c r="Y17" s="59">
        <v>879</v>
      </c>
    </row>
    <row r="18" spans="1:38" x14ac:dyDescent="0.2">
      <c r="A18" s="15" t="s">
        <v>24</v>
      </c>
      <c r="B18" s="16">
        <v>1</v>
      </c>
      <c r="C18" s="53" t="s">
        <v>87</v>
      </c>
      <c r="D18" s="58">
        <v>444</v>
      </c>
      <c r="E18" s="16">
        <v>1.8534566214359005</v>
      </c>
      <c r="F18" s="17">
        <v>1.3558996786713351E-3</v>
      </c>
      <c r="G18" s="58">
        <v>541</v>
      </c>
      <c r="H18" s="16">
        <v>1.918244807201841</v>
      </c>
      <c r="I18" s="17">
        <v>6.6428857484357451E-4</v>
      </c>
      <c r="J18" s="58">
        <v>470</v>
      </c>
      <c r="K18" s="16">
        <v>4.3937432846823787</v>
      </c>
      <c r="L18" s="17">
        <v>9.3658414357378206E-13</v>
      </c>
      <c r="M18" s="58">
        <v>630</v>
      </c>
      <c r="N18" s="16">
        <v>0.74857240761755561</v>
      </c>
      <c r="O18" s="17">
        <v>0.16487880630768559</v>
      </c>
      <c r="P18" s="58">
        <v>487</v>
      </c>
      <c r="Q18" s="16">
        <v>1.3312163526623548</v>
      </c>
      <c r="R18" s="17">
        <v>0.13335043655679701</v>
      </c>
      <c r="S18" s="58">
        <v>456</v>
      </c>
      <c r="T18" s="16">
        <v>2.8942932481283097</v>
      </c>
      <c r="U18" s="17">
        <v>8.4026092372901928E-7</v>
      </c>
      <c r="V18" s="58">
        <v>494</v>
      </c>
      <c r="W18" s="16">
        <v>4.3162133721411733</v>
      </c>
      <c r="X18" s="17">
        <v>5.5513371677307077E-12</v>
      </c>
      <c r="Y18" s="59">
        <v>651</v>
      </c>
    </row>
    <row r="19" spans="1:38" x14ac:dyDescent="0.2">
      <c r="A19" s="15" t="s">
        <v>25</v>
      </c>
      <c r="B19" s="16">
        <v>1</v>
      </c>
      <c r="C19" s="53" t="s">
        <v>87</v>
      </c>
      <c r="D19" s="58">
        <v>556</v>
      </c>
      <c r="E19" s="16">
        <v>1.7578826371732306</v>
      </c>
      <c r="F19" s="17">
        <v>2.7369766302243193E-5</v>
      </c>
      <c r="G19" s="58">
        <v>644</v>
      </c>
      <c r="H19" s="16">
        <v>1.8042027501847104</v>
      </c>
      <c r="I19" s="17">
        <v>1.5916312215091821E-5</v>
      </c>
      <c r="J19" s="58">
        <v>629</v>
      </c>
      <c r="K19" s="16">
        <v>2.9982841208315083</v>
      </c>
      <c r="L19" s="17">
        <v>1.4792611580105586E-12</v>
      </c>
      <c r="M19" s="58">
        <v>779</v>
      </c>
      <c r="N19" s="16">
        <v>0.96003847340622706</v>
      </c>
      <c r="O19" s="17">
        <v>0.72356196319908417</v>
      </c>
      <c r="P19" s="58">
        <v>552</v>
      </c>
      <c r="Q19" s="16">
        <v>1.5887572558824579</v>
      </c>
      <c r="R19" s="17">
        <v>6.8978163443311757E-6</v>
      </c>
      <c r="S19" s="58">
        <v>674</v>
      </c>
      <c r="T19" s="16">
        <v>1.8121453239052552</v>
      </c>
      <c r="U19" s="17">
        <v>8.3522515086587035E-5</v>
      </c>
      <c r="V19" s="58">
        <v>470</v>
      </c>
      <c r="W19" s="16">
        <v>2.5615474271660936</v>
      </c>
      <c r="X19" s="17">
        <v>5.3719917403327599E-11</v>
      </c>
      <c r="Y19" s="59">
        <v>785</v>
      </c>
    </row>
    <row r="20" spans="1:38" x14ac:dyDescent="0.2">
      <c r="A20" s="15" t="s">
        <v>26</v>
      </c>
      <c r="B20" s="16">
        <v>1</v>
      </c>
      <c r="C20" s="53" t="s">
        <v>87</v>
      </c>
      <c r="D20" s="58">
        <v>387</v>
      </c>
      <c r="E20" s="16">
        <v>3.3214513195766546</v>
      </c>
      <c r="F20" s="17">
        <v>4.3617884859514788E-9</v>
      </c>
      <c r="G20" s="58">
        <v>589</v>
      </c>
      <c r="H20" s="16">
        <v>2.0757882225084563</v>
      </c>
      <c r="I20" s="17">
        <v>4.0831622392722977E-4</v>
      </c>
      <c r="J20" s="58">
        <v>427</v>
      </c>
      <c r="K20" s="16">
        <v>7.4737488337897355</v>
      </c>
      <c r="L20" s="17">
        <v>0</v>
      </c>
      <c r="M20" s="58">
        <v>582</v>
      </c>
      <c r="N20" s="16">
        <v>1.5144510388346528</v>
      </c>
      <c r="O20" s="17">
        <v>1.3260350367383822E-2</v>
      </c>
      <c r="P20" s="58">
        <v>454</v>
      </c>
      <c r="Q20" s="16">
        <v>2.4980575664652194</v>
      </c>
      <c r="R20" s="17">
        <v>3.1866218804132984E-5</v>
      </c>
      <c r="S20" s="58">
        <v>502</v>
      </c>
      <c r="T20" s="16">
        <v>3.7517351278044075</v>
      </c>
      <c r="U20" s="17">
        <v>2.3616697486517069E-9</v>
      </c>
      <c r="V20" s="58">
        <v>393</v>
      </c>
      <c r="W20" s="16">
        <v>6.1252036414548918</v>
      </c>
      <c r="X20" s="17">
        <v>0</v>
      </c>
      <c r="Y20" s="59">
        <v>578</v>
      </c>
    </row>
    <row r="21" spans="1:38" x14ac:dyDescent="0.2">
      <c r="A21" s="15" t="s">
        <v>27</v>
      </c>
      <c r="B21" s="16">
        <v>1</v>
      </c>
      <c r="C21" s="53" t="s">
        <v>87</v>
      </c>
      <c r="D21" s="58">
        <v>526</v>
      </c>
      <c r="E21" s="16">
        <v>2.1418401425033959</v>
      </c>
      <c r="F21" s="17">
        <v>4.5456539932153817E-7</v>
      </c>
      <c r="G21" s="58">
        <v>746</v>
      </c>
      <c r="H21" s="16">
        <v>1.8039664039367005</v>
      </c>
      <c r="I21" s="17">
        <v>5.9011494457616998E-4</v>
      </c>
      <c r="J21" s="58">
        <v>331</v>
      </c>
      <c r="K21" s="16">
        <v>2.1389659066061939</v>
      </c>
      <c r="L21" s="17">
        <v>4.3780077373156701E-5</v>
      </c>
      <c r="M21" s="58">
        <v>536</v>
      </c>
      <c r="N21" s="16">
        <v>1.3558524872086053</v>
      </c>
      <c r="O21" s="17">
        <v>5.0186536746533505E-2</v>
      </c>
      <c r="P21" s="58">
        <v>597</v>
      </c>
      <c r="Q21" s="16">
        <v>2.66417110506295</v>
      </c>
      <c r="R21" s="17">
        <v>3.5949687671177344E-11</v>
      </c>
      <c r="S21" s="58">
        <v>807</v>
      </c>
      <c r="T21" s="16">
        <v>2.5789424173415565</v>
      </c>
      <c r="U21" s="17">
        <v>7.5916779840312643E-7</v>
      </c>
      <c r="V21" s="58">
        <v>368</v>
      </c>
      <c r="W21" s="16">
        <v>3.0681565837471658</v>
      </c>
      <c r="X21" s="17">
        <v>1.100974866830029E-10</v>
      </c>
      <c r="Y21" s="59">
        <v>474</v>
      </c>
    </row>
    <row r="22" spans="1:38" x14ac:dyDescent="0.2">
      <c r="A22" s="15" t="s">
        <v>28</v>
      </c>
      <c r="B22" s="16">
        <v>1</v>
      </c>
      <c r="C22" s="53" t="s">
        <v>87</v>
      </c>
      <c r="D22" s="58">
        <v>323</v>
      </c>
      <c r="E22" s="16">
        <v>2.0500454392088794</v>
      </c>
      <c r="F22" s="17">
        <v>1.3645236991033372E-4</v>
      </c>
      <c r="G22" s="58">
        <v>596</v>
      </c>
      <c r="H22" s="16">
        <v>1.9229870048756637</v>
      </c>
      <c r="I22" s="17">
        <v>2.0782191223494006E-3</v>
      </c>
      <c r="J22" s="58">
        <v>330</v>
      </c>
      <c r="K22" s="16">
        <v>2.6177321528798823</v>
      </c>
      <c r="L22" s="17">
        <v>5.2902635959251043E-5</v>
      </c>
      <c r="M22" s="58">
        <v>487</v>
      </c>
      <c r="N22" s="16">
        <v>1.597574023949486</v>
      </c>
      <c r="O22" s="17">
        <v>1.8601163558203293E-2</v>
      </c>
      <c r="P22" s="58">
        <v>314</v>
      </c>
      <c r="Q22" s="16">
        <v>1.7661811599220933</v>
      </c>
      <c r="R22" s="17">
        <v>3.0083142692676201E-3</v>
      </c>
      <c r="S22" s="58">
        <v>503</v>
      </c>
      <c r="T22" s="16">
        <v>1.6437740776475471</v>
      </c>
      <c r="U22" s="17">
        <v>3.6895808699478172E-2</v>
      </c>
      <c r="V22" s="58">
        <v>285</v>
      </c>
      <c r="W22" s="16">
        <v>2.1016953083122387</v>
      </c>
      <c r="X22" s="17">
        <v>1.2169368344570053E-3</v>
      </c>
      <c r="Y22" s="59">
        <v>387</v>
      </c>
    </row>
    <row r="23" spans="1:38" x14ac:dyDescent="0.2">
      <c r="A23" s="15" t="s">
        <v>29</v>
      </c>
      <c r="B23" s="16">
        <v>1</v>
      </c>
      <c r="C23" s="53" t="s">
        <v>87</v>
      </c>
      <c r="D23" s="58">
        <v>404</v>
      </c>
      <c r="E23" s="16">
        <v>2.0312793727582754</v>
      </c>
      <c r="F23" s="17">
        <v>2.4442315550587956E-3</v>
      </c>
      <c r="G23" s="58">
        <v>541</v>
      </c>
      <c r="H23" s="16">
        <v>2.9799661388281082</v>
      </c>
      <c r="I23" s="17">
        <v>3.2922377870558961E-6</v>
      </c>
      <c r="J23" s="58">
        <v>498</v>
      </c>
      <c r="K23" s="16">
        <v>5.6658070190170067</v>
      </c>
      <c r="L23" s="17">
        <v>8.3364426473053754E-12</v>
      </c>
      <c r="M23" s="58">
        <v>494</v>
      </c>
      <c r="N23" s="16">
        <v>1.1743945249920993</v>
      </c>
      <c r="O23" s="17">
        <v>0.58474074734994375</v>
      </c>
      <c r="P23" s="58">
        <v>287</v>
      </c>
      <c r="Q23" s="16">
        <v>2.4354474685984484</v>
      </c>
      <c r="R23" s="17">
        <v>1.2586451532481391E-4</v>
      </c>
      <c r="S23" s="58">
        <v>610</v>
      </c>
      <c r="T23" s="16">
        <v>3.8444351014578344</v>
      </c>
      <c r="U23" s="17">
        <v>6.0623917366164903E-6</v>
      </c>
      <c r="V23" s="58">
        <v>210</v>
      </c>
      <c r="W23" s="16">
        <v>4.0893986759975487</v>
      </c>
      <c r="X23" s="17">
        <v>1.8000712032062438E-11</v>
      </c>
      <c r="Y23" s="59">
        <v>652</v>
      </c>
    </row>
    <row r="24" spans="1:38" x14ac:dyDescent="0.2">
      <c r="A24" s="15" t="s">
        <v>31</v>
      </c>
      <c r="B24" s="16">
        <v>1</v>
      </c>
      <c r="C24" s="53" t="s">
        <v>87</v>
      </c>
      <c r="D24" s="58">
        <v>417</v>
      </c>
      <c r="E24" s="16">
        <v>1.9727155298228756</v>
      </c>
      <c r="F24" s="17">
        <v>3.4098794318149217E-5</v>
      </c>
      <c r="G24" s="58">
        <v>857</v>
      </c>
      <c r="H24" s="16">
        <v>2.3888636056186741</v>
      </c>
      <c r="I24" s="17">
        <v>4.7422942901498288E-6</v>
      </c>
      <c r="J24" s="58">
        <v>310</v>
      </c>
      <c r="K24" s="16">
        <v>4.20957210524573</v>
      </c>
      <c r="L24" s="17">
        <v>1.389999226830696E-13</v>
      </c>
      <c r="M24" s="58">
        <v>915</v>
      </c>
      <c r="N24" s="16">
        <v>1.8991911942705504</v>
      </c>
      <c r="O24" s="17">
        <v>2.2350765388390315E-4</v>
      </c>
      <c r="P24" s="58">
        <v>465</v>
      </c>
      <c r="Q24" s="16">
        <v>2.2675572985031853</v>
      </c>
      <c r="R24" s="17">
        <v>3.1137332645592153E-7</v>
      </c>
      <c r="S24" s="58">
        <v>717</v>
      </c>
      <c r="T24" s="16">
        <v>3.7199563089578134</v>
      </c>
      <c r="U24" s="17">
        <v>2.3680894267741337E-7</v>
      </c>
      <c r="V24" s="58">
        <v>190</v>
      </c>
      <c r="W24" s="16">
        <v>6.4676695952457841</v>
      </c>
      <c r="X24" s="17">
        <v>0</v>
      </c>
      <c r="Y24" s="59">
        <v>808</v>
      </c>
    </row>
    <row r="25" spans="1:38" x14ac:dyDescent="0.2">
      <c r="A25" s="15" t="s">
        <v>32</v>
      </c>
      <c r="B25" s="16">
        <v>1</v>
      </c>
      <c r="C25" s="53" t="s">
        <v>87</v>
      </c>
      <c r="D25" s="58">
        <v>515</v>
      </c>
      <c r="E25" s="16">
        <v>1.9609837745542189</v>
      </c>
      <c r="F25" s="17">
        <v>4.2945717745168643E-4</v>
      </c>
      <c r="G25" s="58">
        <v>326</v>
      </c>
      <c r="H25" s="16">
        <v>2.2076059505902426</v>
      </c>
      <c r="I25" s="17">
        <v>1.1665193950793906E-6</v>
      </c>
      <c r="J25" s="58">
        <v>660</v>
      </c>
      <c r="K25" s="16">
        <v>4.1190986982722704</v>
      </c>
      <c r="L25" s="17">
        <v>3.7814640307942682E-11</v>
      </c>
      <c r="M25" s="58">
        <v>427</v>
      </c>
      <c r="N25" s="16">
        <v>1.1709867071078501</v>
      </c>
      <c r="O25" s="17">
        <v>0.38550082675860464</v>
      </c>
      <c r="P25" s="58">
        <v>485</v>
      </c>
      <c r="Q25" s="16">
        <v>1.8624241129041168</v>
      </c>
      <c r="R25" s="17">
        <v>2.9848815102107018E-4</v>
      </c>
      <c r="S25" s="58">
        <v>401</v>
      </c>
      <c r="T25" s="16">
        <v>3.5438060881267219</v>
      </c>
      <c r="U25" s="17">
        <v>4.6584958113271568E-13</v>
      </c>
      <c r="V25" s="58">
        <v>443</v>
      </c>
      <c r="W25" s="16">
        <v>3.7055709342646184</v>
      </c>
      <c r="X25" s="17">
        <v>3.0671909456714275E-11</v>
      </c>
      <c r="Y25" s="59">
        <v>470</v>
      </c>
    </row>
    <row r="26" spans="1:38" x14ac:dyDescent="0.2">
      <c r="A26" s="15" t="s">
        <v>33</v>
      </c>
      <c r="B26" s="16">
        <v>1</v>
      </c>
      <c r="C26" s="53" t="s">
        <v>87</v>
      </c>
      <c r="D26" s="58">
        <v>474</v>
      </c>
      <c r="E26" s="16">
        <v>2.857444081643453</v>
      </c>
      <c r="F26" s="17">
        <v>9.8848169427512289E-8</v>
      </c>
      <c r="G26" s="58">
        <v>375</v>
      </c>
      <c r="H26" s="16">
        <v>2.4851945029647253</v>
      </c>
      <c r="I26" s="17">
        <v>1.2763820400607528E-7</v>
      </c>
      <c r="J26" s="58">
        <v>454</v>
      </c>
      <c r="K26" s="16">
        <v>6.4397541467883643</v>
      </c>
      <c r="L26" s="17">
        <v>2.2204460492503131E-16</v>
      </c>
      <c r="M26" s="58">
        <v>380</v>
      </c>
      <c r="N26" s="16">
        <v>1.4776474352532318</v>
      </c>
      <c r="O26" s="17">
        <v>1.9821875911822051E-2</v>
      </c>
      <c r="P26" s="58">
        <v>514</v>
      </c>
      <c r="Q26" s="16">
        <v>2.8314128196335457</v>
      </c>
      <c r="R26" s="17">
        <v>1.9591228861415289E-8</v>
      </c>
      <c r="S26" s="58">
        <v>376</v>
      </c>
      <c r="T26" s="16">
        <v>4.139005127374431</v>
      </c>
      <c r="U26" s="17">
        <v>5.9163784982274592E-12</v>
      </c>
      <c r="V26" s="58">
        <v>389</v>
      </c>
      <c r="W26" s="16">
        <v>6.9828284476376332</v>
      </c>
      <c r="X26" s="17">
        <v>0</v>
      </c>
      <c r="Y26" s="59">
        <v>347</v>
      </c>
    </row>
    <row r="27" spans="1:38" x14ac:dyDescent="0.2">
      <c r="A27" s="15" t="s">
        <v>34</v>
      </c>
      <c r="B27" s="16">
        <v>1</v>
      </c>
      <c r="C27" s="53" t="s">
        <v>87</v>
      </c>
      <c r="D27" s="58">
        <v>420</v>
      </c>
      <c r="E27" s="16">
        <v>2.6344448705896779</v>
      </c>
      <c r="F27" s="17">
        <v>2.9525462896806687E-7</v>
      </c>
      <c r="G27" s="58">
        <v>890</v>
      </c>
      <c r="H27" s="16">
        <v>1.2833806800793854</v>
      </c>
      <c r="I27" s="17">
        <v>0.30593044790971469</v>
      </c>
      <c r="J27" s="58">
        <v>177</v>
      </c>
      <c r="K27" s="16">
        <v>2.5762112574445868</v>
      </c>
      <c r="L27" s="17">
        <v>2.0478587803296477E-6</v>
      </c>
      <c r="M27" s="58">
        <v>538</v>
      </c>
      <c r="N27" s="16">
        <v>1.3034634739379529</v>
      </c>
      <c r="O27" s="17">
        <v>0.15042535726139827</v>
      </c>
      <c r="P27" s="58">
        <v>580</v>
      </c>
      <c r="Q27" s="16">
        <v>2.4335637231768832</v>
      </c>
      <c r="R27" s="17">
        <v>6.2190292944297454E-6</v>
      </c>
      <c r="S27" s="58">
        <v>732</v>
      </c>
      <c r="T27" s="16">
        <v>1.1931788081903438</v>
      </c>
      <c r="U27" s="17">
        <v>0.34169466052716047</v>
      </c>
      <c r="V27" s="58">
        <v>287</v>
      </c>
      <c r="W27" s="16">
        <v>2.7873622767534258</v>
      </c>
      <c r="X27" s="17">
        <v>4.3393594817420222E-6</v>
      </c>
      <c r="Y27" s="59">
        <v>337</v>
      </c>
    </row>
    <row r="28" spans="1:38" x14ac:dyDescent="0.2">
      <c r="A28" s="15" t="s">
        <v>35</v>
      </c>
      <c r="B28" s="16">
        <v>1</v>
      </c>
      <c r="C28" s="53" t="s">
        <v>87</v>
      </c>
      <c r="D28" s="58">
        <v>383</v>
      </c>
      <c r="E28" s="16">
        <v>1.6333429264191022</v>
      </c>
      <c r="F28" s="17">
        <v>1.4254567469241142E-2</v>
      </c>
      <c r="G28" s="58">
        <v>632</v>
      </c>
      <c r="H28" s="16">
        <v>1.4390863442129267</v>
      </c>
      <c r="I28" s="17">
        <v>6.1436670445519592E-2</v>
      </c>
      <c r="J28" s="58">
        <v>295</v>
      </c>
      <c r="K28" s="16">
        <v>2.087236199847144</v>
      </c>
      <c r="L28" s="17">
        <v>2.200368415301579E-4</v>
      </c>
      <c r="M28" s="58">
        <v>576</v>
      </c>
      <c r="N28" s="16">
        <v>1.4149576141171656</v>
      </c>
      <c r="O28" s="17">
        <v>5.8914661198468332E-2</v>
      </c>
      <c r="P28" s="58">
        <v>412</v>
      </c>
      <c r="Q28" s="16">
        <v>1.7554038257406788</v>
      </c>
      <c r="R28" s="17">
        <v>3.7365229268948585E-3</v>
      </c>
      <c r="S28" s="58">
        <v>579</v>
      </c>
      <c r="T28" s="16">
        <v>1.4322695421682385</v>
      </c>
      <c r="U28" s="17">
        <v>5.6680919002412677E-2</v>
      </c>
      <c r="V28" s="58">
        <v>381</v>
      </c>
      <c r="W28" s="16">
        <v>1.9589117108454375</v>
      </c>
      <c r="X28" s="17">
        <v>2.673034485904946E-4</v>
      </c>
      <c r="Y28" s="59">
        <v>521</v>
      </c>
    </row>
    <row r="29" spans="1:38" x14ac:dyDescent="0.2">
      <c r="A29" s="15" t="s">
        <v>36</v>
      </c>
      <c r="B29" s="16">
        <v>1</v>
      </c>
      <c r="C29" s="53" t="s">
        <v>87</v>
      </c>
      <c r="D29" s="58">
        <v>360</v>
      </c>
      <c r="E29" s="16">
        <v>1.6885340825894204</v>
      </c>
      <c r="F29" s="17">
        <v>1.6802645461646559E-3</v>
      </c>
      <c r="G29" s="58">
        <v>882</v>
      </c>
      <c r="H29" s="16">
        <v>2.021343224789566</v>
      </c>
      <c r="I29" s="17">
        <v>2.3942452998415575E-4</v>
      </c>
      <c r="J29" s="58">
        <v>264</v>
      </c>
      <c r="K29" s="16">
        <v>3.0576876088771181</v>
      </c>
      <c r="L29" s="17">
        <v>1.3744477778132591E-8</v>
      </c>
      <c r="M29" s="58">
        <v>736</v>
      </c>
      <c r="N29" s="16">
        <v>1.8344427416120979</v>
      </c>
      <c r="O29" s="17">
        <v>3.6805889377644618E-4</v>
      </c>
      <c r="P29" s="58">
        <v>384</v>
      </c>
      <c r="Q29" s="16">
        <v>2.6301358711550269</v>
      </c>
      <c r="R29" s="17">
        <v>5.6487975186314543E-8</v>
      </c>
      <c r="S29" s="58">
        <v>787</v>
      </c>
      <c r="T29" s="16">
        <v>2.7714891965280444</v>
      </c>
      <c r="U29" s="17">
        <v>5.7354757654337618E-7</v>
      </c>
      <c r="V29" s="58">
        <v>248</v>
      </c>
      <c r="W29" s="16">
        <v>4.3341198315307334</v>
      </c>
      <c r="X29" s="17">
        <v>7.1174177662669535E-12</v>
      </c>
      <c r="Y29" s="59">
        <v>561</v>
      </c>
    </row>
    <row r="30" spans="1:38" x14ac:dyDescent="0.2">
      <c r="A30" s="15" t="s">
        <v>37</v>
      </c>
      <c r="B30" s="16">
        <v>1</v>
      </c>
      <c r="C30" s="53" t="s">
        <v>87</v>
      </c>
      <c r="D30" s="58">
        <v>411</v>
      </c>
      <c r="E30" s="16">
        <v>2.3497118293357371</v>
      </c>
      <c r="F30" s="17">
        <v>6.8025855245457123E-5</v>
      </c>
      <c r="G30" s="58">
        <v>413</v>
      </c>
      <c r="H30" s="16">
        <v>2.5261981001068614</v>
      </c>
      <c r="I30" s="17">
        <v>3.0221804032670718E-6</v>
      </c>
      <c r="J30" s="58">
        <v>476</v>
      </c>
      <c r="K30" s="16">
        <v>5.6224888125771058</v>
      </c>
      <c r="L30" s="17">
        <v>7.5917050423868204E-13</v>
      </c>
      <c r="M30" s="58">
        <v>424</v>
      </c>
      <c r="N30" s="16">
        <v>1.598862602501915</v>
      </c>
      <c r="O30" s="17">
        <v>4.0347703747228403E-2</v>
      </c>
      <c r="P30" s="58">
        <v>427</v>
      </c>
      <c r="Q30" s="16">
        <v>2.4229589159220164</v>
      </c>
      <c r="R30" s="17">
        <v>9.5443729736910399E-5</v>
      </c>
      <c r="S30" s="58">
        <v>324</v>
      </c>
      <c r="T30" s="16">
        <v>3.071605416176741</v>
      </c>
      <c r="U30" s="17">
        <v>4.4636955465193751E-8</v>
      </c>
      <c r="V30" s="58">
        <v>465</v>
      </c>
      <c r="W30" s="16">
        <v>5.3123738755119794</v>
      </c>
      <c r="X30" s="17">
        <v>6.5525362913376739E-13</v>
      </c>
      <c r="Y30" s="59">
        <v>424</v>
      </c>
    </row>
    <row r="31" spans="1:38" x14ac:dyDescent="0.2">
      <c r="A31" s="15" t="s">
        <v>38</v>
      </c>
      <c r="B31" s="16">
        <v>1</v>
      </c>
      <c r="C31" s="53" t="s">
        <v>87</v>
      </c>
      <c r="D31" s="58">
        <v>391</v>
      </c>
      <c r="E31" s="16">
        <v>2.8486739643789489</v>
      </c>
      <c r="F31" s="17">
        <v>3.2634402802322882E-7</v>
      </c>
      <c r="G31" s="58">
        <v>470</v>
      </c>
      <c r="H31" s="16">
        <v>1.4785888290343934</v>
      </c>
      <c r="I31" s="17">
        <v>4.7665576896633421E-2</v>
      </c>
      <c r="J31" s="58">
        <v>428</v>
      </c>
      <c r="K31" s="16">
        <v>3.6073827752933449</v>
      </c>
      <c r="L31" s="17">
        <v>2.5745205967098173E-10</v>
      </c>
      <c r="M31" s="58">
        <v>412</v>
      </c>
      <c r="N31" s="16">
        <v>1.5671659113660565</v>
      </c>
      <c r="O31" s="17">
        <v>2.9227459095420016E-3</v>
      </c>
      <c r="P31" s="58">
        <v>501</v>
      </c>
      <c r="Q31" s="16">
        <v>3.2277128312107415</v>
      </c>
      <c r="R31" s="17">
        <v>4.6903539496767621E-8</v>
      </c>
      <c r="S31" s="58">
        <v>484</v>
      </c>
      <c r="T31" s="16">
        <v>1.3292200878087528</v>
      </c>
      <c r="U31" s="17">
        <v>0.18381456737511104</v>
      </c>
      <c r="V31" s="58">
        <v>530</v>
      </c>
      <c r="W31" s="16">
        <v>2.9281269157003713</v>
      </c>
      <c r="X31" s="17">
        <v>8.9345997267287203E-10</v>
      </c>
      <c r="Y31" s="59">
        <v>422</v>
      </c>
    </row>
    <row r="32" spans="1:38" customFormat="1" x14ac:dyDescent="0.2">
      <c r="A32" s="15"/>
      <c r="C32" s="1"/>
      <c r="D32" s="73"/>
      <c r="F32" s="17"/>
      <c r="G32" s="73"/>
      <c r="I32" s="17"/>
      <c r="J32" s="73"/>
      <c r="L32" s="17"/>
      <c r="M32" s="73"/>
      <c r="O32" s="17"/>
      <c r="P32" s="73"/>
      <c r="R32" s="17"/>
      <c r="S32" s="73"/>
      <c r="U32" s="17"/>
      <c r="V32" s="73"/>
      <c r="X32" s="17"/>
      <c r="Y32" s="74"/>
      <c r="AG32" s="1"/>
      <c r="AH32" s="1"/>
      <c r="AI32" s="1"/>
      <c r="AJ32" s="1"/>
      <c r="AK32" s="1"/>
      <c r="AL32" s="1"/>
    </row>
    <row r="33" spans="1:38" customFormat="1" x14ac:dyDescent="0.2">
      <c r="A33" s="14" t="s">
        <v>39</v>
      </c>
      <c r="C33" s="1"/>
      <c r="D33" s="73"/>
      <c r="F33" s="17"/>
      <c r="G33" s="73"/>
      <c r="I33" s="17"/>
      <c r="J33" s="73"/>
      <c r="L33" s="17"/>
      <c r="M33" s="73"/>
      <c r="O33" s="17"/>
      <c r="P33" s="73"/>
      <c r="R33" s="17"/>
      <c r="S33" s="73"/>
      <c r="U33" s="17"/>
      <c r="V33" s="73"/>
      <c r="X33" s="17"/>
      <c r="Y33" s="74"/>
      <c r="AG33" s="1"/>
      <c r="AH33" s="1"/>
      <c r="AI33" s="1"/>
      <c r="AJ33" s="1"/>
      <c r="AK33" s="1"/>
      <c r="AL33" s="1"/>
    </row>
    <row r="34" spans="1:38" customFormat="1" x14ac:dyDescent="0.2">
      <c r="A34" s="15" t="s">
        <v>40</v>
      </c>
      <c r="B34" s="16">
        <v>1</v>
      </c>
      <c r="C34" s="53" t="s">
        <v>87</v>
      </c>
      <c r="D34" s="58">
        <v>418</v>
      </c>
      <c r="E34" s="16">
        <v>2.3376055868721783</v>
      </c>
      <c r="F34" s="17">
        <v>2.9020437937177235E-6</v>
      </c>
      <c r="G34" s="58">
        <v>432</v>
      </c>
      <c r="H34" s="16">
        <v>1.8253624652690714</v>
      </c>
      <c r="I34" s="17">
        <v>3.6030731883296419E-4</v>
      </c>
      <c r="J34" s="58">
        <v>456</v>
      </c>
      <c r="K34" s="16">
        <v>2.7290982030106568</v>
      </c>
      <c r="L34" s="17">
        <v>1.1146008604967506E-7</v>
      </c>
      <c r="M34" s="58">
        <v>485</v>
      </c>
      <c r="N34" s="16">
        <v>1.2076785695678693</v>
      </c>
      <c r="O34" s="17">
        <v>0.31195013418868522</v>
      </c>
      <c r="P34" s="58">
        <v>442</v>
      </c>
      <c r="Q34" s="16">
        <v>2.0903182137535143</v>
      </c>
      <c r="R34" s="17">
        <v>1.7539197110005844E-5</v>
      </c>
      <c r="S34" s="58">
        <v>463</v>
      </c>
      <c r="T34" s="16">
        <v>3.3111541856261462</v>
      </c>
      <c r="U34" s="17">
        <v>3.1313059922766229E-8</v>
      </c>
      <c r="V34" s="58">
        <v>340</v>
      </c>
      <c r="W34" s="16">
        <v>3.5379812823290324</v>
      </c>
      <c r="X34" s="17">
        <v>4.7205979125664044E-9</v>
      </c>
      <c r="Y34" s="59">
        <v>412</v>
      </c>
      <c r="AG34" s="1"/>
      <c r="AH34" s="1"/>
      <c r="AI34" s="1"/>
      <c r="AJ34" s="1"/>
      <c r="AK34" s="1"/>
      <c r="AL34" s="1"/>
    </row>
    <row r="35" spans="1:38" customFormat="1" x14ac:dyDescent="0.2">
      <c r="A35" s="15" t="s">
        <v>41</v>
      </c>
      <c r="B35" s="16">
        <v>1</v>
      </c>
      <c r="C35" s="53" t="s">
        <v>87</v>
      </c>
      <c r="D35" s="58">
        <v>390</v>
      </c>
      <c r="E35" s="16">
        <v>2.5233794016750388</v>
      </c>
      <c r="F35" s="17">
        <v>2.989713583367859E-7</v>
      </c>
      <c r="G35" s="58">
        <v>462</v>
      </c>
      <c r="H35" s="16">
        <v>1.1302298483671867</v>
      </c>
      <c r="I35" s="17">
        <v>0.55566030491639484</v>
      </c>
      <c r="J35" s="58">
        <v>387</v>
      </c>
      <c r="K35" s="16">
        <v>2.4324292109416934</v>
      </c>
      <c r="L35" s="17">
        <v>7.6141095495252387E-7</v>
      </c>
      <c r="M35" s="58">
        <v>481</v>
      </c>
      <c r="N35" s="16">
        <v>1.2776758943996358</v>
      </c>
      <c r="O35" s="17">
        <v>0.15620613831506214</v>
      </c>
      <c r="P35" s="58">
        <v>500</v>
      </c>
      <c r="Q35" s="16">
        <v>2.1342042289838377</v>
      </c>
      <c r="R35" s="17">
        <v>3.8284227600549059E-5</v>
      </c>
      <c r="S35" s="58">
        <v>596</v>
      </c>
      <c r="T35" s="16">
        <v>1.5857357038599791</v>
      </c>
      <c r="U35" s="17">
        <v>1.9414282110256309E-2</v>
      </c>
      <c r="V35" s="58">
        <v>362</v>
      </c>
      <c r="W35" s="16">
        <v>2.7944408461462431</v>
      </c>
      <c r="X35" s="17">
        <v>1.295207703311263E-7</v>
      </c>
      <c r="Y35" s="59">
        <v>600</v>
      </c>
      <c r="AG35" s="1"/>
      <c r="AH35" s="1"/>
      <c r="AI35" s="1"/>
      <c r="AJ35" s="1"/>
      <c r="AK35" s="1"/>
      <c r="AL35" s="1"/>
    </row>
    <row r="36" spans="1:38" customFormat="1" x14ac:dyDescent="0.2">
      <c r="A36" s="15" t="s">
        <v>42</v>
      </c>
      <c r="B36" s="16">
        <v>1</v>
      </c>
      <c r="C36" s="53" t="s">
        <v>87</v>
      </c>
      <c r="D36" s="58">
        <v>241</v>
      </c>
      <c r="E36" s="16">
        <v>2.2834971798054191</v>
      </c>
      <c r="F36" s="17">
        <v>7.0067283523878032E-5</v>
      </c>
      <c r="G36" s="58">
        <v>317</v>
      </c>
      <c r="H36" s="16">
        <v>1.4678203968898771</v>
      </c>
      <c r="I36" s="17">
        <v>0.11850170651786085</v>
      </c>
      <c r="J36" s="58">
        <v>189</v>
      </c>
      <c r="K36" s="16">
        <v>3.4694872797066738</v>
      </c>
      <c r="L36" s="17">
        <v>7.3754109730650441E-7</v>
      </c>
      <c r="M36" s="58">
        <v>277</v>
      </c>
      <c r="N36" s="16">
        <v>1.7321456719656552</v>
      </c>
      <c r="O36" s="17">
        <v>1.3026293417169654E-2</v>
      </c>
      <c r="P36" s="58">
        <v>341</v>
      </c>
      <c r="Q36" s="16">
        <v>2.5983417818406664</v>
      </c>
      <c r="R36" s="17">
        <v>3.1686615673542917E-6</v>
      </c>
      <c r="S36" s="58">
        <v>488</v>
      </c>
      <c r="T36" s="16">
        <v>1.8858370357020198</v>
      </c>
      <c r="U36" s="17">
        <v>8.7117066223962869E-3</v>
      </c>
      <c r="V36" s="58">
        <v>202</v>
      </c>
      <c r="W36" s="16">
        <v>3.7268927669077083</v>
      </c>
      <c r="X36" s="17">
        <v>9.2362152348535176E-7</v>
      </c>
      <c r="Y36" s="59">
        <v>387</v>
      </c>
      <c r="AG36" s="1"/>
      <c r="AH36" s="1"/>
      <c r="AI36" s="1"/>
      <c r="AJ36" s="1"/>
      <c r="AK36" s="1"/>
      <c r="AL36" s="1"/>
    </row>
    <row r="37" spans="1:38" customFormat="1" x14ac:dyDescent="0.2">
      <c r="A37" s="15" t="s">
        <v>43</v>
      </c>
      <c r="B37" s="16">
        <v>1</v>
      </c>
      <c r="C37" s="53" t="s">
        <v>87</v>
      </c>
      <c r="D37" s="58">
        <v>631</v>
      </c>
      <c r="E37" s="16">
        <v>2.514990389617803</v>
      </c>
      <c r="F37" s="17">
        <v>1.5152018706388048E-7</v>
      </c>
      <c r="G37" s="58">
        <v>779</v>
      </c>
      <c r="H37" s="16">
        <v>1.1385053354983572</v>
      </c>
      <c r="I37" s="17">
        <v>0.52368594546902703</v>
      </c>
      <c r="J37" s="58">
        <v>576</v>
      </c>
      <c r="K37" s="16">
        <v>2.4583558003348527</v>
      </c>
      <c r="L37" s="17">
        <v>2.9170587878546428E-7</v>
      </c>
      <c r="M37" s="58">
        <v>758</v>
      </c>
      <c r="N37" s="16">
        <v>1.2882060927202938</v>
      </c>
      <c r="O37" s="17">
        <v>0.13142520207936625</v>
      </c>
      <c r="P37" s="58">
        <v>841</v>
      </c>
      <c r="Q37" s="16">
        <v>2.1509137553464042</v>
      </c>
      <c r="R37" s="17">
        <v>1.8325601369717504E-5</v>
      </c>
      <c r="S37" s="58">
        <v>1084</v>
      </c>
      <c r="T37" s="16">
        <v>1.5927564274890109</v>
      </c>
      <c r="U37" s="17">
        <v>1.5416778303402268E-2</v>
      </c>
      <c r="V37" s="58">
        <v>564</v>
      </c>
      <c r="W37" s="16">
        <v>2.8173188352364114</v>
      </c>
      <c r="X37" s="17">
        <v>4.8888883608100286E-8</v>
      </c>
      <c r="Y37" s="59">
        <v>987</v>
      </c>
      <c r="AG37" s="1"/>
      <c r="AH37" s="1"/>
      <c r="AI37" s="1"/>
      <c r="AJ37" s="1"/>
      <c r="AK37" s="1"/>
      <c r="AL37" s="1"/>
    </row>
    <row r="38" spans="1:38" customFormat="1" x14ac:dyDescent="0.2">
      <c r="A38" s="20"/>
      <c r="C38" s="1"/>
      <c r="F38" s="17"/>
      <c r="I38" s="17"/>
      <c r="L38" s="17"/>
      <c r="O38" s="17"/>
      <c r="R38" s="17"/>
      <c r="U38" s="17"/>
      <c r="X38" s="17"/>
      <c r="Y38" s="13"/>
      <c r="AG38" s="1"/>
      <c r="AH38" s="1"/>
      <c r="AI38" s="1"/>
      <c r="AJ38" s="1"/>
      <c r="AK38" s="1"/>
      <c r="AL38" s="1"/>
    </row>
    <row r="39" spans="1:38" customFormat="1" x14ac:dyDescent="0.2">
      <c r="A39" s="14" t="s">
        <v>44</v>
      </c>
      <c r="B39" s="64">
        <v>1</v>
      </c>
      <c r="C39" s="143" t="s">
        <v>87</v>
      </c>
      <c r="D39" s="218">
        <v>11866</v>
      </c>
      <c r="E39" s="64">
        <v>2.3088918390843549</v>
      </c>
      <c r="F39" s="125">
        <v>0</v>
      </c>
      <c r="G39" s="218">
        <v>14961</v>
      </c>
      <c r="H39" s="64">
        <v>1.6864344672607543</v>
      </c>
      <c r="I39" s="125">
        <v>0</v>
      </c>
      <c r="J39" s="218">
        <v>11906</v>
      </c>
      <c r="K39" s="64">
        <v>3.7003364046448519</v>
      </c>
      <c r="L39" s="125">
        <v>0</v>
      </c>
      <c r="M39" s="218">
        <v>15409</v>
      </c>
      <c r="N39" s="64">
        <v>1.3632229578816246</v>
      </c>
      <c r="O39" s="125">
        <v>5.8175686490358203E-14</v>
      </c>
      <c r="P39" s="218">
        <v>14077</v>
      </c>
      <c r="Q39" s="64">
        <v>2.3143462120969418</v>
      </c>
      <c r="R39" s="125">
        <v>0</v>
      </c>
      <c r="S39" s="218">
        <v>14725</v>
      </c>
      <c r="T39" s="64">
        <v>2.2706975602786637</v>
      </c>
      <c r="U39" s="125">
        <v>0</v>
      </c>
      <c r="V39" s="218">
        <v>11948</v>
      </c>
      <c r="W39" s="64">
        <v>3.5373982164649185</v>
      </c>
      <c r="X39" s="125">
        <v>0</v>
      </c>
      <c r="Y39" s="59">
        <v>14661</v>
      </c>
      <c r="AG39" s="1"/>
      <c r="AH39" s="1"/>
      <c r="AI39" s="1"/>
      <c r="AJ39" s="1"/>
      <c r="AK39" s="1"/>
      <c r="AL39" s="1"/>
    </row>
    <row r="40" spans="1:38" customFormat="1" x14ac:dyDescent="0.2">
      <c r="A40" s="31"/>
      <c r="B40" s="122"/>
      <c r="C40" s="120"/>
      <c r="D40" s="123"/>
      <c r="E40" s="122"/>
      <c r="F40" s="223"/>
      <c r="G40" s="123"/>
      <c r="H40" s="122"/>
      <c r="I40" s="223"/>
      <c r="J40" s="123"/>
      <c r="K40" s="122"/>
      <c r="L40" s="223"/>
      <c r="M40" s="123"/>
      <c r="N40" s="122"/>
      <c r="O40" s="223"/>
      <c r="P40" s="123"/>
      <c r="Q40" s="122"/>
      <c r="R40" s="223"/>
      <c r="S40" s="123"/>
      <c r="T40" s="122"/>
      <c r="U40" s="223"/>
      <c r="V40" s="123"/>
      <c r="W40" s="122"/>
      <c r="X40" s="223"/>
      <c r="Y40" s="124"/>
      <c r="AG40" s="1"/>
      <c r="AH40" s="1"/>
      <c r="AI40" s="1"/>
      <c r="AJ40" s="1"/>
      <c r="AK40" s="1"/>
      <c r="AL40" s="1"/>
    </row>
    <row r="41" spans="1:38" customFormat="1" x14ac:dyDescent="0.2">
      <c r="A41" s="25" t="s">
        <v>45</v>
      </c>
      <c r="B41" s="7"/>
      <c r="C41" s="6"/>
      <c r="D41" s="76"/>
      <c r="E41" s="7"/>
      <c r="F41" s="125"/>
      <c r="G41" s="76"/>
      <c r="H41" s="7"/>
      <c r="I41" s="125"/>
      <c r="J41" s="76"/>
      <c r="K41" s="7"/>
      <c r="L41" s="125"/>
      <c r="M41" s="76"/>
      <c r="N41" s="7"/>
      <c r="O41" s="125"/>
      <c r="P41" s="76"/>
      <c r="Q41" s="7"/>
      <c r="R41" s="125"/>
      <c r="S41" s="76"/>
      <c r="T41" s="7"/>
      <c r="U41" s="125"/>
      <c r="V41" s="76"/>
      <c r="W41" s="7"/>
      <c r="X41" s="125"/>
      <c r="Y41" s="74"/>
      <c r="AG41" s="1"/>
      <c r="AH41" s="1"/>
      <c r="AI41" s="1"/>
      <c r="AJ41" s="1"/>
      <c r="AK41" s="1"/>
      <c r="AL41" s="1"/>
    </row>
    <row r="42" spans="1:38" customFormat="1" ht="12.75" customHeight="1" x14ac:dyDescent="0.2">
      <c r="A42" s="15" t="s">
        <v>68</v>
      </c>
      <c r="B42" s="27">
        <v>1</v>
      </c>
      <c r="C42" s="143" t="s">
        <v>87</v>
      </c>
      <c r="D42" s="218">
        <v>317</v>
      </c>
      <c r="E42" s="27">
        <v>1.5835665830004939</v>
      </c>
      <c r="F42" s="125">
        <v>8.3089169707228905E-3</v>
      </c>
      <c r="G42" s="218">
        <v>403</v>
      </c>
      <c r="H42" s="27">
        <v>0.7953444411278342</v>
      </c>
      <c r="I42" s="125">
        <v>0.24560836514029849</v>
      </c>
      <c r="J42" s="218">
        <v>281</v>
      </c>
      <c r="K42" s="27">
        <v>1.329928426049475</v>
      </c>
      <c r="L42" s="125">
        <v>0.13148429108710324</v>
      </c>
      <c r="M42" s="218">
        <v>378</v>
      </c>
      <c r="N42" s="27">
        <v>1.0026028408299485</v>
      </c>
      <c r="O42" s="125">
        <v>0.98839480159012494</v>
      </c>
      <c r="P42" s="218">
        <v>472</v>
      </c>
      <c r="Q42" s="27">
        <v>1.4351237250121422</v>
      </c>
      <c r="R42" s="125">
        <v>3.5228190772902845E-2</v>
      </c>
      <c r="S42" s="218">
        <v>558</v>
      </c>
      <c r="T42" s="27">
        <v>0.91155692950881229</v>
      </c>
      <c r="U42" s="125">
        <v>0.65293087985666864</v>
      </c>
      <c r="V42" s="218">
        <v>220</v>
      </c>
      <c r="W42" s="27">
        <v>1.0854619901154319</v>
      </c>
      <c r="X42" s="125">
        <v>0.68657873468487107</v>
      </c>
      <c r="Y42" s="59">
        <v>439</v>
      </c>
      <c r="AG42" s="1"/>
      <c r="AH42" s="1"/>
      <c r="AI42" s="1"/>
      <c r="AJ42" s="1"/>
      <c r="AK42" s="1"/>
      <c r="AL42" s="1"/>
    </row>
    <row r="43" spans="1:38" customFormat="1" ht="12.75" customHeight="1" x14ac:dyDescent="0.2">
      <c r="A43" s="26" t="s">
        <v>316</v>
      </c>
      <c r="B43" s="117">
        <v>1</v>
      </c>
      <c r="C43" s="45" t="s">
        <v>87</v>
      </c>
      <c r="D43" s="75">
        <v>186</v>
      </c>
      <c r="E43" s="117">
        <v>1.1803160736386673</v>
      </c>
      <c r="F43" s="23">
        <v>0.41318688648751012</v>
      </c>
      <c r="G43" s="75">
        <v>254</v>
      </c>
      <c r="H43" s="117">
        <v>0.51199971071375583</v>
      </c>
      <c r="I43" s="23">
        <v>8.3559202548579403E-2</v>
      </c>
      <c r="J43" s="75">
        <v>78</v>
      </c>
      <c r="K43" s="117">
        <v>0.83131413616477101</v>
      </c>
      <c r="L43" s="23">
        <v>0.46075540240391222</v>
      </c>
      <c r="M43" s="75">
        <v>164</v>
      </c>
      <c r="N43" s="117">
        <v>0.82295264293477821</v>
      </c>
      <c r="O43" s="23">
        <v>0.45878335915825064</v>
      </c>
      <c r="P43" s="75">
        <v>494</v>
      </c>
      <c r="Q43" s="117">
        <v>0.89458705544106187</v>
      </c>
      <c r="R43" s="23">
        <v>0.50510432280777229</v>
      </c>
      <c r="S43" s="75">
        <v>279</v>
      </c>
      <c r="T43" s="117">
        <v>0.98527479499557791</v>
      </c>
      <c r="U43" s="23">
        <v>0.95463099094930781</v>
      </c>
      <c r="V43" s="75">
        <v>318</v>
      </c>
      <c r="W43" s="117">
        <v>0.70471832092505138</v>
      </c>
      <c r="X43" s="23">
        <v>0.23175413607877493</v>
      </c>
      <c r="Y43" s="66">
        <v>214</v>
      </c>
      <c r="AG43" s="1"/>
      <c r="AH43" s="1"/>
      <c r="AI43" s="1"/>
      <c r="AJ43" s="1"/>
      <c r="AK43" s="1"/>
      <c r="AL43" s="1"/>
    </row>
    <row r="44" spans="1:38" customFormat="1" ht="81" customHeight="1" x14ac:dyDescent="0.2">
      <c r="A44" s="252" t="s">
        <v>47</v>
      </c>
      <c r="B44" s="252"/>
      <c r="C44" s="252"/>
      <c r="D44" s="252"/>
      <c r="E44" s="252"/>
      <c r="F44" s="252"/>
      <c r="G44" s="252"/>
      <c r="H44" s="252"/>
      <c r="I44" s="252"/>
      <c r="J44" s="252"/>
      <c r="K44" s="252"/>
      <c r="L44" s="252"/>
      <c r="M44" s="252"/>
      <c r="N44" s="252"/>
      <c r="O44" s="252"/>
      <c r="P44" s="252"/>
      <c r="Q44" s="252"/>
      <c r="R44" s="252"/>
      <c r="S44" s="252"/>
      <c r="AG44" s="1"/>
      <c r="AH44" s="1"/>
      <c r="AI44" s="1"/>
      <c r="AJ44" s="1"/>
      <c r="AK44" s="1"/>
      <c r="AL44" s="1"/>
    </row>
    <row r="45" spans="1:38" customFormat="1" ht="62.25" customHeight="1" x14ac:dyDescent="0.2">
      <c r="A45" s="252" t="s">
        <v>317</v>
      </c>
      <c r="B45" s="252"/>
      <c r="C45" s="252"/>
      <c r="D45" s="252"/>
      <c r="E45" s="252"/>
      <c r="F45" s="252"/>
      <c r="G45" s="252"/>
      <c r="H45" s="252"/>
      <c r="I45" s="252"/>
      <c r="J45" s="252"/>
      <c r="K45" s="252"/>
      <c r="L45" s="252"/>
      <c r="M45" s="252"/>
      <c r="N45" s="252"/>
      <c r="O45" s="252"/>
      <c r="P45" s="252"/>
      <c r="Q45" s="252"/>
      <c r="R45" s="252"/>
      <c r="S45" s="252"/>
      <c r="AG45" s="1"/>
      <c r="AH45" s="1"/>
      <c r="AI45" s="1"/>
      <c r="AJ45" s="1"/>
      <c r="AK45" s="1"/>
      <c r="AL45" s="1"/>
    </row>
    <row r="46" spans="1:38" customFormat="1" x14ac:dyDescent="0.2">
      <c r="A46" s="253" t="s">
        <v>303</v>
      </c>
      <c r="B46" s="253"/>
      <c r="C46" s="253"/>
      <c r="D46" s="253"/>
      <c r="E46" s="253"/>
      <c r="F46" s="253"/>
      <c r="G46" s="253"/>
      <c r="H46" s="253"/>
      <c r="I46" s="253"/>
      <c r="J46" s="253"/>
      <c r="K46" s="253"/>
      <c r="L46" s="253"/>
      <c r="M46" s="253"/>
      <c r="N46" s="253"/>
      <c r="O46" s="253"/>
      <c r="P46" s="253"/>
      <c r="Q46" s="253"/>
      <c r="R46" s="253"/>
      <c r="S46" s="253"/>
      <c r="AG46" s="1"/>
      <c r="AH46" s="1"/>
      <c r="AI46" s="1"/>
      <c r="AJ46" s="1"/>
      <c r="AK46" s="1"/>
      <c r="AL46" s="1"/>
    </row>
    <row r="47" spans="1:38" customFormat="1" ht="12.75" customHeight="1" x14ac:dyDescent="0.2">
      <c r="A47" s="253"/>
      <c r="B47" s="253"/>
      <c r="C47" s="253"/>
      <c r="D47" s="253"/>
      <c r="E47" s="253"/>
      <c r="F47" s="253"/>
      <c r="G47" s="253"/>
      <c r="H47" s="253"/>
      <c r="I47" s="253"/>
      <c r="J47" s="253"/>
      <c r="K47" s="253"/>
      <c r="L47" s="253"/>
      <c r="M47" s="253"/>
      <c r="N47" s="253"/>
      <c r="O47" s="253"/>
      <c r="P47" s="253"/>
      <c r="Q47" s="253"/>
      <c r="R47" s="253"/>
      <c r="S47" s="253"/>
      <c r="AG47" s="1"/>
      <c r="AH47" s="1"/>
      <c r="AI47" s="1"/>
      <c r="AJ47" s="1"/>
      <c r="AK47" s="1"/>
      <c r="AL47" s="1"/>
    </row>
    <row r="48" spans="1:38" customFormat="1" x14ac:dyDescent="0.2">
      <c r="A48" s="253"/>
      <c r="B48" s="253"/>
      <c r="C48" s="253"/>
      <c r="D48" s="253"/>
      <c r="E48" s="253"/>
      <c r="F48" s="253"/>
      <c r="G48" s="253"/>
      <c r="H48" s="253"/>
      <c r="I48" s="253"/>
      <c r="J48" s="253"/>
      <c r="K48" s="253"/>
      <c r="L48" s="253"/>
      <c r="M48" s="253"/>
      <c r="N48" s="253"/>
      <c r="O48" s="253"/>
      <c r="P48" s="253"/>
      <c r="Q48" s="253"/>
      <c r="R48" s="253"/>
      <c r="S48" s="253"/>
      <c r="AG48" s="1"/>
      <c r="AH48" s="1"/>
      <c r="AI48" s="1"/>
      <c r="AJ48" s="1"/>
      <c r="AK48" s="1"/>
      <c r="AL48" s="1"/>
    </row>
    <row r="49" spans="1:38" customFormat="1" x14ac:dyDescent="0.2">
      <c r="A49" s="253"/>
      <c r="B49" s="253"/>
      <c r="C49" s="253"/>
      <c r="D49" s="253"/>
      <c r="E49" s="253"/>
      <c r="F49" s="253"/>
      <c r="G49" s="253"/>
      <c r="H49" s="253"/>
      <c r="I49" s="253"/>
      <c r="J49" s="253"/>
      <c r="K49" s="253"/>
      <c r="L49" s="253"/>
      <c r="M49" s="253"/>
      <c r="N49" s="253"/>
      <c r="O49" s="253"/>
      <c r="P49" s="253"/>
      <c r="Q49" s="253"/>
      <c r="R49" s="253"/>
      <c r="S49" s="253"/>
      <c r="AG49" s="1"/>
      <c r="AH49" s="1"/>
      <c r="AI49" s="1"/>
      <c r="AJ49" s="1"/>
      <c r="AK49" s="1"/>
      <c r="AL49" s="1"/>
    </row>
    <row r="50" spans="1:38" customFormat="1" x14ac:dyDescent="0.2">
      <c r="A50" s="253"/>
      <c r="B50" s="253"/>
      <c r="C50" s="253"/>
      <c r="D50" s="253"/>
      <c r="E50" s="253"/>
      <c r="F50" s="253"/>
      <c r="G50" s="253"/>
      <c r="H50" s="253"/>
      <c r="I50" s="253"/>
      <c r="J50" s="253"/>
      <c r="K50" s="253"/>
      <c r="L50" s="253"/>
      <c r="M50" s="253"/>
      <c r="N50" s="253"/>
      <c r="O50" s="253"/>
      <c r="P50" s="253"/>
      <c r="Q50" s="253"/>
      <c r="R50" s="253"/>
      <c r="S50" s="253"/>
      <c r="AG50" s="1"/>
      <c r="AH50" s="1"/>
      <c r="AI50" s="1"/>
      <c r="AJ50" s="1"/>
      <c r="AK50" s="1"/>
      <c r="AL50" s="1"/>
    </row>
    <row r="51" spans="1:38" customFormat="1" x14ac:dyDescent="0.2">
      <c r="A51" s="28" t="s">
        <v>48</v>
      </c>
      <c r="B51" s="1"/>
      <c r="C51" s="1"/>
      <c r="D51" s="1"/>
      <c r="E51" s="1"/>
      <c r="F51" s="1"/>
      <c r="G51" s="1"/>
      <c r="H51" s="1"/>
      <c r="I51" s="1"/>
      <c r="J51" s="1"/>
      <c r="K51" s="1"/>
      <c r="L51" s="1"/>
      <c r="M51" s="1"/>
      <c r="N51" s="1"/>
      <c r="AG51" s="1"/>
      <c r="AH51" s="1"/>
      <c r="AI51" s="1"/>
      <c r="AJ51" s="1"/>
      <c r="AK51" s="1"/>
      <c r="AL51" s="1"/>
    </row>
    <row r="52" spans="1:38" customFormat="1" x14ac:dyDescent="0.2">
      <c r="A52" s="1"/>
      <c r="B52" s="1"/>
      <c r="C52" s="1"/>
      <c r="D52" s="1"/>
      <c r="E52" s="1"/>
      <c r="F52" s="1"/>
      <c r="G52" s="1"/>
      <c r="H52" s="1"/>
      <c r="I52" s="1"/>
      <c r="J52" s="1"/>
      <c r="K52" s="1"/>
      <c r="L52" s="1"/>
      <c r="M52" s="1"/>
      <c r="N52" s="1"/>
      <c r="O52" s="1"/>
      <c r="P52" s="1"/>
      <c r="Q52" s="1"/>
      <c r="R52" s="1"/>
      <c r="AG52" s="1"/>
      <c r="AH52" s="1"/>
      <c r="AI52" s="1"/>
      <c r="AJ52" s="1"/>
      <c r="AK52" s="1"/>
      <c r="AL52" s="1"/>
    </row>
    <row r="53" spans="1:38" customFormat="1" x14ac:dyDescent="0.2">
      <c r="J53" s="68"/>
      <c r="K53" s="68"/>
      <c r="L53" s="68"/>
      <c r="M53" s="68"/>
      <c r="N53" s="68"/>
      <c r="O53" s="68"/>
      <c r="P53" s="68"/>
      <c r="R53" s="1"/>
      <c r="AG53" s="1"/>
      <c r="AH53" s="1"/>
      <c r="AI53" s="1"/>
      <c r="AJ53" s="1"/>
      <c r="AK53" s="1"/>
      <c r="AL53" s="1"/>
    </row>
    <row r="54" spans="1:38" customFormat="1" x14ac:dyDescent="0.2">
      <c r="N54" s="1"/>
      <c r="O54" s="1"/>
      <c r="P54" s="1"/>
      <c r="R54" s="1"/>
      <c r="AG54" s="1"/>
      <c r="AH54" s="1"/>
      <c r="AI54" s="1"/>
      <c r="AJ54" s="1"/>
      <c r="AK54" s="1"/>
      <c r="AL54" s="1"/>
    </row>
  </sheetData>
  <mergeCells count="12">
    <mergeCell ref="Q8:S8"/>
    <mergeCell ref="T8:V8"/>
    <mergeCell ref="W8:Y8"/>
    <mergeCell ref="A44:S44"/>
    <mergeCell ref="A46:S50"/>
    <mergeCell ref="A45:S45"/>
    <mergeCell ref="A2:P4"/>
    <mergeCell ref="B8:D8"/>
    <mergeCell ref="E8:G8"/>
    <mergeCell ref="H8:J8"/>
    <mergeCell ref="K8:M8"/>
    <mergeCell ref="N8:P8"/>
  </mergeCells>
  <conditionalFormatting sqref="D34:D37 D39 D42 G34:G37 G39 G42 J34:J37 J39 J42 M34:M37 M39 M42 P34:P37 P39 P42 S34:S37 S39 S42 V34:V37 V39 V42 Y34:Y37 Y39 Y42 D12:D18 G12:G18 J12:J18 M12:M18 P12:P18 S12:S18 V12:V18 Y12:Y18 Y20:Y31 V20:V31 S20:S31 P20:P31 M20:M31 J20:J31 G20:G31 D20:D31">
    <cfRule type="cellIs" dxfId="8" priority="3" operator="lessThan">
      <formula>31</formula>
    </cfRule>
  </conditionalFormatting>
  <conditionalFormatting sqref="D19 G19 J19 M19 P19 S19 V19 Y19">
    <cfRule type="cellIs" dxfId="7" priority="2" operator="lessThan">
      <formula>31</formula>
    </cfRule>
  </conditionalFormatting>
  <conditionalFormatting sqref="D43 G43 J43 M43 P43 S43 V43 Y43">
    <cfRule type="cellIs" dxfId="6" priority="1" operator="lessThan">
      <formula>31</formula>
    </cfRule>
  </conditionalFormatting>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92D050"/>
  </sheetPr>
  <dimension ref="A1:AL57"/>
  <sheetViews>
    <sheetView zoomScaleNormal="100" workbookViewId="0">
      <selection activeCell="H38" sqref="H38"/>
    </sheetView>
  </sheetViews>
  <sheetFormatPr defaultRowHeight="12.75" x14ac:dyDescent="0.2"/>
  <cols>
    <col min="1" max="1" width="16.7109375" style="1" customWidth="1"/>
    <col min="2" max="3" width="4.140625" style="1" customWidth="1"/>
    <col min="4" max="4" width="5.140625" style="1" customWidth="1"/>
    <col min="5" max="5" width="4.140625" style="1" customWidth="1"/>
    <col min="6" max="6" width="4.5703125" style="1" bestFit="1" customWidth="1"/>
    <col min="7" max="7" width="5" style="1" customWidth="1"/>
    <col min="8" max="8" width="4.140625" style="1" customWidth="1"/>
    <col min="9" max="9" width="5.42578125" style="1" bestFit="1" customWidth="1"/>
    <col min="10" max="10" width="5.42578125" style="1" customWidth="1"/>
    <col min="11" max="11" width="4.140625" style="1" customWidth="1"/>
    <col min="12" max="12" width="4.5703125" style="1" bestFit="1" customWidth="1"/>
    <col min="13" max="13" width="5.28515625" style="1" customWidth="1"/>
    <col min="14" max="14" width="4.140625" style="1" customWidth="1"/>
    <col min="15" max="15" width="5.42578125" style="1" bestFit="1" customWidth="1"/>
    <col min="16" max="16" width="5.140625" style="1" customWidth="1"/>
    <col min="17" max="17" width="4.140625" customWidth="1"/>
    <col min="18" max="18" width="4.5703125" bestFit="1" customWidth="1"/>
    <col min="19" max="19" width="5.140625" customWidth="1"/>
    <col min="20" max="20" width="4.140625" customWidth="1"/>
    <col min="21" max="21" width="5.42578125" bestFit="1" customWidth="1"/>
    <col min="22" max="22" width="5.140625" customWidth="1"/>
    <col min="23" max="23" width="4.140625" customWidth="1"/>
    <col min="24" max="24" width="4.5703125" bestFit="1" customWidth="1"/>
    <col min="25" max="25" width="6.7109375" customWidth="1"/>
    <col min="26" max="29" width="4.5703125" customWidth="1"/>
    <col min="30" max="31" width="4.42578125" customWidth="1"/>
    <col min="33" max="16384" width="9.140625" style="1"/>
  </cols>
  <sheetData>
    <row r="1" spans="1:32" x14ac:dyDescent="0.2">
      <c r="A1" s="2" t="s">
        <v>304</v>
      </c>
      <c r="B1" s="2"/>
      <c r="C1" s="2"/>
      <c r="D1" s="2"/>
      <c r="E1" s="2"/>
      <c r="F1" s="2"/>
      <c r="G1" s="2"/>
      <c r="H1" s="2"/>
      <c r="I1" s="2"/>
      <c r="J1" s="2"/>
      <c r="K1" s="2"/>
      <c r="L1" s="2"/>
      <c r="M1" s="2"/>
      <c r="N1" s="2"/>
      <c r="O1" s="2"/>
      <c r="P1" s="2"/>
    </row>
    <row r="2" spans="1:32" ht="12.75" customHeight="1" x14ac:dyDescent="0.2">
      <c r="A2" s="249" t="s">
        <v>305</v>
      </c>
      <c r="B2" s="249"/>
      <c r="C2" s="249"/>
      <c r="D2" s="249"/>
      <c r="E2" s="249"/>
      <c r="F2" s="249"/>
      <c r="G2" s="249"/>
      <c r="H2" s="249"/>
      <c r="I2" s="249"/>
      <c r="J2" s="249"/>
      <c r="K2" s="249"/>
      <c r="L2" s="249"/>
      <c r="M2" s="249"/>
      <c r="N2" s="249"/>
      <c r="O2" s="249"/>
      <c r="P2" s="249"/>
    </row>
    <row r="3" spans="1:32" x14ac:dyDescent="0.2">
      <c r="A3" s="249"/>
      <c r="B3" s="249"/>
      <c r="C3" s="249"/>
      <c r="D3" s="249"/>
      <c r="E3" s="249"/>
      <c r="F3" s="249"/>
      <c r="G3" s="249"/>
      <c r="H3" s="249"/>
      <c r="I3" s="249"/>
      <c r="J3" s="249"/>
      <c r="K3" s="249"/>
      <c r="L3" s="249"/>
      <c r="M3" s="249"/>
      <c r="N3" s="249"/>
      <c r="O3" s="249"/>
      <c r="P3" s="249"/>
    </row>
    <row r="4" spans="1:32" x14ac:dyDescent="0.2">
      <c r="A4" s="249"/>
      <c r="B4" s="249"/>
      <c r="C4" s="249"/>
      <c r="D4" s="249"/>
      <c r="E4" s="249"/>
      <c r="F4" s="249"/>
      <c r="G4" s="249"/>
      <c r="H4" s="249"/>
      <c r="I4" s="249"/>
      <c r="J4" s="249"/>
      <c r="K4" s="249"/>
      <c r="L4" s="249"/>
      <c r="M4" s="249"/>
      <c r="N4" s="249"/>
      <c r="O4" s="249"/>
      <c r="P4" s="249"/>
    </row>
    <row r="5" spans="1:32" x14ac:dyDescent="0.2">
      <c r="A5" s="30"/>
      <c r="B5" s="30"/>
      <c r="C5" s="30"/>
      <c r="D5" s="30"/>
      <c r="E5" s="30"/>
      <c r="F5" s="30"/>
      <c r="G5" s="30"/>
      <c r="H5" s="30"/>
      <c r="I5" s="30"/>
      <c r="J5" s="30"/>
      <c r="K5" s="30"/>
      <c r="L5" s="30"/>
      <c r="M5" s="30"/>
      <c r="N5" s="30"/>
      <c r="O5" s="30"/>
      <c r="P5" s="30"/>
    </row>
    <row r="6" spans="1:32" ht="15" customHeight="1" x14ac:dyDescent="0.25">
      <c r="A6" s="5"/>
      <c r="B6" s="6"/>
      <c r="C6" s="6"/>
      <c r="D6" s="6"/>
      <c r="E6" s="6"/>
      <c r="F6" s="6"/>
      <c r="G6" s="6"/>
      <c r="H6" s="6"/>
      <c r="I6" s="6"/>
      <c r="J6" s="6"/>
      <c r="K6" s="6"/>
      <c r="L6" s="6"/>
      <c r="M6" s="6"/>
      <c r="N6" s="6"/>
      <c r="O6" s="6"/>
      <c r="P6" s="6"/>
    </row>
    <row r="7" spans="1:32" ht="15" customHeight="1" x14ac:dyDescent="0.25">
      <c r="A7" s="5"/>
      <c r="B7"/>
      <c r="C7"/>
      <c r="D7"/>
      <c r="E7"/>
      <c r="F7"/>
      <c r="G7"/>
      <c r="H7"/>
      <c r="I7"/>
      <c r="J7"/>
      <c r="K7"/>
      <c r="L7"/>
      <c r="M7"/>
      <c r="N7"/>
      <c r="O7"/>
      <c r="P7"/>
    </row>
    <row r="8" spans="1:32" ht="57.75" customHeight="1" x14ac:dyDescent="0.2">
      <c r="A8"/>
      <c r="B8" s="278" t="s">
        <v>295</v>
      </c>
      <c r="C8" s="279"/>
      <c r="D8" s="280"/>
      <c r="E8" s="278" t="s">
        <v>306</v>
      </c>
      <c r="F8" s="279"/>
      <c r="G8" s="280"/>
      <c r="H8" s="278" t="s">
        <v>297</v>
      </c>
      <c r="I8" s="279"/>
      <c r="J8" s="280"/>
      <c r="K8" s="278" t="s">
        <v>298</v>
      </c>
      <c r="L8" s="279"/>
      <c r="M8" s="280"/>
      <c r="N8" s="278" t="s">
        <v>299</v>
      </c>
      <c r="O8" s="279"/>
      <c r="P8" s="280"/>
      <c r="Q8" s="278" t="s">
        <v>300</v>
      </c>
      <c r="R8" s="279"/>
      <c r="S8" s="280"/>
      <c r="T8" s="278" t="s">
        <v>301</v>
      </c>
      <c r="U8" s="279"/>
      <c r="V8" s="280"/>
      <c r="W8" s="278" t="s">
        <v>302</v>
      </c>
      <c r="X8" s="279"/>
      <c r="Y8" s="280"/>
    </row>
    <row r="9" spans="1:32"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10" t="s">
        <v>86</v>
      </c>
      <c r="N9" s="9" t="s">
        <v>85</v>
      </c>
      <c r="O9" s="56" t="s">
        <v>15</v>
      </c>
      <c r="P9" s="56" t="s">
        <v>86</v>
      </c>
      <c r="Q9" s="9" t="s">
        <v>85</v>
      </c>
      <c r="R9" s="56" t="s">
        <v>15</v>
      </c>
      <c r="S9" s="56" t="s">
        <v>86</v>
      </c>
      <c r="T9" s="9" t="s">
        <v>85</v>
      </c>
      <c r="U9" s="56" t="s">
        <v>15</v>
      </c>
      <c r="V9" s="56" t="s">
        <v>86</v>
      </c>
      <c r="W9" s="9" t="s">
        <v>85</v>
      </c>
      <c r="X9" s="56" t="s">
        <v>15</v>
      </c>
      <c r="Y9" s="10" t="s">
        <v>86</v>
      </c>
      <c r="Z9"/>
      <c r="AA9"/>
      <c r="AB9"/>
      <c r="AC9"/>
      <c r="AD9"/>
      <c r="AE9"/>
      <c r="AF9"/>
    </row>
    <row r="10" spans="1:32" x14ac:dyDescent="0.2">
      <c r="A10" s="12" t="s">
        <v>16</v>
      </c>
      <c r="B10" s="36"/>
      <c r="C10" s="36"/>
      <c r="D10" s="36"/>
      <c r="E10" s="36"/>
      <c r="F10" s="36"/>
      <c r="G10" s="36"/>
      <c r="H10" s="36"/>
      <c r="I10" s="36"/>
      <c r="J10" s="36"/>
      <c r="K10" s="36"/>
      <c r="L10" s="36"/>
      <c r="M10" s="36"/>
      <c r="N10" s="36"/>
      <c r="O10" s="36"/>
      <c r="P10" s="36"/>
      <c r="Q10" s="36"/>
      <c r="R10" s="36"/>
      <c r="S10" s="36"/>
      <c r="T10" s="36"/>
      <c r="U10" s="36"/>
      <c r="V10" s="36"/>
      <c r="W10" s="36"/>
      <c r="X10" s="36"/>
      <c r="Y10" s="40"/>
    </row>
    <row r="11" spans="1:32" x14ac:dyDescent="0.2">
      <c r="A11" s="14" t="s">
        <v>17</v>
      </c>
      <c r="B11"/>
      <c r="D11"/>
      <c r="E11"/>
      <c r="F11"/>
      <c r="G11"/>
      <c r="H11"/>
      <c r="I11"/>
      <c r="J11"/>
      <c r="K11"/>
      <c r="L11"/>
      <c r="M11"/>
      <c r="N11"/>
      <c r="O11"/>
      <c r="P11"/>
      <c r="Y11" s="13"/>
    </row>
    <row r="12" spans="1:32" x14ac:dyDescent="0.2">
      <c r="A12" s="15" t="s">
        <v>18</v>
      </c>
      <c r="B12" s="16">
        <v>1</v>
      </c>
      <c r="C12" s="53" t="s">
        <v>87</v>
      </c>
      <c r="D12" s="58">
        <v>651</v>
      </c>
      <c r="E12" s="16">
        <v>2.0266567513804179</v>
      </c>
      <c r="F12" s="17">
        <v>1.5453725364045212E-5</v>
      </c>
      <c r="G12" s="58">
        <v>749</v>
      </c>
      <c r="H12" s="16">
        <v>0.88810430240464011</v>
      </c>
      <c r="I12" s="17">
        <v>0.43269796142376205</v>
      </c>
      <c r="J12" s="58">
        <v>649</v>
      </c>
      <c r="K12" s="16">
        <v>2.1597386165215418</v>
      </c>
      <c r="L12" s="17">
        <v>8.0287049453175996E-8</v>
      </c>
      <c r="M12" s="58">
        <v>763</v>
      </c>
      <c r="N12" s="16">
        <v>1.5376483563928776</v>
      </c>
      <c r="O12" s="17">
        <v>4.2391886828996306E-4</v>
      </c>
      <c r="P12" s="58">
        <v>860</v>
      </c>
      <c r="Q12" s="16">
        <v>3.3057383656251007</v>
      </c>
      <c r="R12" s="17">
        <v>1.1868284133242923E-12</v>
      </c>
      <c r="S12" s="58">
        <v>696</v>
      </c>
      <c r="T12" s="16">
        <v>1.9015175287154689</v>
      </c>
      <c r="U12" s="17">
        <v>1.1060909179616552E-4</v>
      </c>
      <c r="V12" s="58">
        <v>658</v>
      </c>
      <c r="W12" s="16">
        <v>3.7341410251159384</v>
      </c>
      <c r="X12" s="17">
        <v>3.0280222773626519E-11</v>
      </c>
      <c r="Y12" s="59">
        <v>703</v>
      </c>
    </row>
    <row r="13" spans="1:32" ht="12.75" customHeight="1" x14ac:dyDescent="0.2">
      <c r="A13" s="15" t="s">
        <v>19</v>
      </c>
      <c r="B13" s="16">
        <v>1</v>
      </c>
      <c r="C13" s="53" t="s">
        <v>87</v>
      </c>
      <c r="D13" s="58">
        <v>489</v>
      </c>
      <c r="E13" s="16">
        <v>2.9207217382692123</v>
      </c>
      <c r="F13" s="17">
        <v>1.6663137980543752E-8</v>
      </c>
      <c r="G13" s="58">
        <v>487</v>
      </c>
      <c r="H13" s="16">
        <v>2.0546678583824609</v>
      </c>
      <c r="I13" s="17">
        <v>9.6131949600430922E-4</v>
      </c>
      <c r="J13" s="58">
        <v>419</v>
      </c>
      <c r="K13" s="16">
        <v>5.2706745893251927</v>
      </c>
      <c r="L13" s="17">
        <v>6.3438143627081445E-13</v>
      </c>
      <c r="M13" s="58">
        <v>482</v>
      </c>
      <c r="N13" s="16">
        <v>1.6111447493864888</v>
      </c>
      <c r="O13" s="17">
        <v>5.7090422071437441E-3</v>
      </c>
      <c r="P13" s="58">
        <v>466</v>
      </c>
      <c r="Q13" s="16">
        <v>4.4255542584060832</v>
      </c>
      <c r="R13" s="17">
        <v>8.7041485130612273E-14</v>
      </c>
      <c r="S13" s="58">
        <v>476</v>
      </c>
      <c r="T13" s="16">
        <v>4.1833183767046078</v>
      </c>
      <c r="U13" s="17">
        <v>1.9548807017599756E-11</v>
      </c>
      <c r="V13" s="58">
        <v>337</v>
      </c>
      <c r="W13" s="16">
        <v>6.4291017670723534</v>
      </c>
      <c r="X13" s="17">
        <v>2.886579864025407E-15</v>
      </c>
      <c r="Y13" s="59">
        <v>526</v>
      </c>
    </row>
    <row r="14" spans="1:32" x14ac:dyDescent="0.2">
      <c r="A14" s="15" t="s">
        <v>20</v>
      </c>
      <c r="B14" s="16">
        <v>1</v>
      </c>
      <c r="C14" s="53" t="s">
        <v>87</v>
      </c>
      <c r="D14" s="58">
        <v>2148</v>
      </c>
      <c r="E14" s="16">
        <v>2.6521763121327711</v>
      </c>
      <c r="F14" s="17">
        <v>3.6028291461320805E-11</v>
      </c>
      <c r="G14" s="58">
        <v>2148</v>
      </c>
      <c r="H14" s="16">
        <v>1.4014485757201913</v>
      </c>
      <c r="I14" s="17">
        <v>1.4158293563804047E-3</v>
      </c>
      <c r="J14" s="58">
        <v>2469</v>
      </c>
      <c r="K14" s="16">
        <v>3.2375907879582737</v>
      </c>
      <c r="L14" s="17">
        <v>2.4424906541753444E-14</v>
      </c>
      <c r="M14" s="58">
        <v>2758</v>
      </c>
      <c r="N14" s="16">
        <v>2.0721649870505914</v>
      </c>
      <c r="O14" s="17">
        <v>5.0722481770293371E-9</v>
      </c>
      <c r="P14" s="58">
        <v>3045</v>
      </c>
      <c r="Q14" s="16">
        <v>4.1916615351416295</v>
      </c>
      <c r="R14" s="17">
        <v>0</v>
      </c>
      <c r="S14" s="58">
        <v>2107</v>
      </c>
      <c r="T14" s="16">
        <v>2.8811120425117251</v>
      </c>
      <c r="U14" s="17">
        <v>2.5091040356528538E-14</v>
      </c>
      <c r="V14" s="58">
        <v>2904</v>
      </c>
      <c r="W14" s="16">
        <v>5.762511352544804</v>
      </c>
      <c r="X14" s="17">
        <v>0</v>
      </c>
      <c r="Y14" s="59">
        <v>2378</v>
      </c>
    </row>
    <row r="15" spans="1:32" customFormat="1" x14ac:dyDescent="0.2">
      <c r="A15" s="15" t="s">
        <v>21</v>
      </c>
      <c r="B15" s="16">
        <v>1</v>
      </c>
      <c r="C15" s="53" t="s">
        <v>87</v>
      </c>
      <c r="D15" s="58">
        <v>425</v>
      </c>
      <c r="E15" s="16">
        <v>3.1184024070471037</v>
      </c>
      <c r="F15" s="17">
        <v>6.0202889633487189E-6</v>
      </c>
      <c r="G15" s="58">
        <v>565</v>
      </c>
      <c r="H15" s="16">
        <v>1.4708446722555375</v>
      </c>
      <c r="I15" s="17">
        <v>0.14820943048958579</v>
      </c>
      <c r="J15" s="58">
        <v>319</v>
      </c>
      <c r="K15" s="16">
        <v>4.5139945180819794</v>
      </c>
      <c r="L15" s="17">
        <v>6.0129357248861481E-7</v>
      </c>
      <c r="M15" s="58">
        <v>549</v>
      </c>
      <c r="N15" s="16">
        <v>2.7523705760580652</v>
      </c>
      <c r="O15" s="17">
        <v>2.0906563750977547E-4</v>
      </c>
      <c r="P15" s="58">
        <v>518</v>
      </c>
      <c r="Q15" s="16">
        <v>4.5657851851546374</v>
      </c>
      <c r="R15" s="17">
        <v>2.344292315825669E-9</v>
      </c>
      <c r="S15" s="58">
        <v>704</v>
      </c>
      <c r="T15" s="16">
        <v>2.652377314688624</v>
      </c>
      <c r="U15" s="17">
        <v>3.6661053390107945E-4</v>
      </c>
      <c r="V15" s="58">
        <v>400</v>
      </c>
      <c r="W15" s="16">
        <v>5.0775322124032201</v>
      </c>
      <c r="X15" s="17">
        <v>1.4902503675529033E-9</v>
      </c>
      <c r="Y15" s="59">
        <v>573</v>
      </c>
    </row>
    <row r="16" spans="1:32" customFormat="1" x14ac:dyDescent="0.2">
      <c r="A16" s="15" t="s">
        <v>22</v>
      </c>
      <c r="B16" s="16">
        <v>1</v>
      </c>
      <c r="C16" s="53" t="s">
        <v>87</v>
      </c>
      <c r="D16" s="58">
        <v>525</v>
      </c>
      <c r="E16" s="16">
        <v>2.5448740704128014</v>
      </c>
      <c r="F16" s="17">
        <v>6.7507009389178307E-6</v>
      </c>
      <c r="G16" s="58">
        <v>556</v>
      </c>
      <c r="H16" s="16">
        <v>1.7756032487174362</v>
      </c>
      <c r="I16" s="17">
        <v>3.1830161769454968E-3</v>
      </c>
      <c r="J16" s="58">
        <v>874</v>
      </c>
      <c r="K16" s="16">
        <v>5.994189837886303</v>
      </c>
      <c r="L16" s="17">
        <v>3.1752378504279477E-14</v>
      </c>
      <c r="M16" s="58">
        <v>892</v>
      </c>
      <c r="N16" s="16">
        <v>3.4129864159873233</v>
      </c>
      <c r="O16" s="17">
        <v>2.8407459051749129E-8</v>
      </c>
      <c r="P16" s="58">
        <v>646</v>
      </c>
      <c r="Q16" s="16">
        <v>4.7139818434178649</v>
      </c>
      <c r="R16" s="17">
        <v>4.5969894557629232E-12</v>
      </c>
      <c r="S16" s="58">
        <v>529</v>
      </c>
      <c r="T16" s="16">
        <v>4.7955439720706341</v>
      </c>
      <c r="U16" s="17">
        <v>1.8725243577932815E-11</v>
      </c>
      <c r="V16" s="58">
        <v>885</v>
      </c>
      <c r="W16" s="16">
        <v>6.2840747629632316</v>
      </c>
      <c r="X16" s="17">
        <v>2.4202861936828413E-14</v>
      </c>
      <c r="Y16" s="59">
        <v>786</v>
      </c>
    </row>
    <row r="17" spans="1:25" customFormat="1" x14ac:dyDescent="0.2">
      <c r="A17" s="15" t="s">
        <v>23</v>
      </c>
      <c r="B17" s="16">
        <v>1</v>
      </c>
      <c r="C17" s="53" t="s">
        <v>87</v>
      </c>
      <c r="D17" s="58">
        <v>568</v>
      </c>
      <c r="E17" s="16">
        <v>2.6674402027686206</v>
      </c>
      <c r="F17" s="17">
        <v>5.2469140143784898E-13</v>
      </c>
      <c r="G17" s="58">
        <v>743</v>
      </c>
      <c r="H17" s="16">
        <v>1.2632843655820234</v>
      </c>
      <c r="I17" s="17">
        <v>0.1724938737088566</v>
      </c>
      <c r="J17" s="58">
        <v>395</v>
      </c>
      <c r="K17" s="16">
        <v>3.3224280538105329</v>
      </c>
      <c r="L17" s="17">
        <v>1.1768364061026659E-14</v>
      </c>
      <c r="M17" s="58">
        <v>806</v>
      </c>
      <c r="N17" s="16">
        <v>2.0274770062490894</v>
      </c>
      <c r="O17" s="17">
        <v>1.3317686553548924E-7</v>
      </c>
      <c r="P17" s="58">
        <v>800</v>
      </c>
      <c r="Q17" s="16">
        <v>3.9834565641219548</v>
      </c>
      <c r="R17" s="17">
        <v>0</v>
      </c>
      <c r="S17" s="58">
        <v>714</v>
      </c>
      <c r="T17" s="16">
        <v>2.6838669864733706</v>
      </c>
      <c r="U17" s="17">
        <v>2.6508795158974863E-11</v>
      </c>
      <c r="V17" s="58">
        <v>707</v>
      </c>
      <c r="W17" s="16">
        <v>4.5969793282801072</v>
      </c>
      <c r="X17" s="17">
        <v>0</v>
      </c>
      <c r="Y17" s="59">
        <v>879</v>
      </c>
    </row>
    <row r="18" spans="1:25" customFormat="1" x14ac:dyDescent="0.2">
      <c r="A18" s="15" t="s">
        <v>24</v>
      </c>
      <c r="B18" s="16">
        <v>1</v>
      </c>
      <c r="C18" s="53" t="s">
        <v>87</v>
      </c>
      <c r="D18" s="58">
        <v>444</v>
      </c>
      <c r="E18" s="16">
        <v>2.4532456885049236</v>
      </c>
      <c r="F18" s="17">
        <v>3.7001562625871287E-5</v>
      </c>
      <c r="G18" s="58">
        <v>541</v>
      </c>
      <c r="H18" s="16">
        <v>2.1567738450441558</v>
      </c>
      <c r="I18" s="17">
        <v>3.2281990900129287E-4</v>
      </c>
      <c r="J18" s="58">
        <v>470</v>
      </c>
      <c r="K18" s="16">
        <v>5.0966586942294292</v>
      </c>
      <c r="L18" s="17">
        <v>1.6991896778506543E-10</v>
      </c>
      <c r="M18" s="58">
        <v>630</v>
      </c>
      <c r="N18" s="16">
        <v>2.6281478213461105</v>
      </c>
      <c r="O18" s="17">
        <v>7.2200632028840417E-5</v>
      </c>
      <c r="P18" s="58">
        <v>487</v>
      </c>
      <c r="Q18" s="16">
        <v>3.5544592170613774</v>
      </c>
      <c r="R18" s="17">
        <v>3.0786961646711575E-8</v>
      </c>
      <c r="S18" s="58">
        <v>456</v>
      </c>
      <c r="T18" s="16">
        <v>5.3463367737415712</v>
      </c>
      <c r="U18" s="17">
        <v>1.2826051332126553E-10</v>
      </c>
      <c r="V18" s="58">
        <v>494</v>
      </c>
      <c r="W18" s="16">
        <v>9.2154324438852573</v>
      </c>
      <c r="X18" s="17">
        <v>6.6613381477509392E-16</v>
      </c>
      <c r="Y18" s="59">
        <v>651</v>
      </c>
    </row>
    <row r="19" spans="1:25" customFormat="1" x14ac:dyDescent="0.2">
      <c r="A19" s="15" t="s">
        <v>25</v>
      </c>
      <c r="B19" s="16">
        <v>1</v>
      </c>
      <c r="C19" s="53" t="s">
        <v>87</v>
      </c>
      <c r="D19" s="58">
        <v>556</v>
      </c>
      <c r="E19" s="16">
        <v>2.0109635883572148</v>
      </c>
      <c r="F19" s="17">
        <v>3.1009935552717138E-7</v>
      </c>
      <c r="G19" s="58">
        <v>644</v>
      </c>
      <c r="H19" s="16">
        <v>1.2497688212637617</v>
      </c>
      <c r="I19" s="17">
        <v>0.12434081470044989</v>
      </c>
      <c r="J19" s="58">
        <v>629</v>
      </c>
      <c r="K19" s="16">
        <v>3.3913224385776108</v>
      </c>
      <c r="L19" s="17">
        <v>0</v>
      </c>
      <c r="M19" s="58">
        <v>779</v>
      </c>
      <c r="N19" s="16">
        <v>1.500198136742827</v>
      </c>
      <c r="O19" s="17">
        <v>3.2892678470699543E-3</v>
      </c>
      <c r="P19" s="58">
        <v>552</v>
      </c>
      <c r="Q19" s="16">
        <v>3.6630430149963011</v>
      </c>
      <c r="R19" s="17">
        <v>0</v>
      </c>
      <c r="S19" s="58">
        <v>674</v>
      </c>
      <c r="T19" s="16">
        <v>2.3116279241404882</v>
      </c>
      <c r="U19" s="17">
        <v>6.7011622917334535E-9</v>
      </c>
      <c r="V19" s="58">
        <v>470</v>
      </c>
      <c r="W19" s="16">
        <v>5.7008013275490725</v>
      </c>
      <c r="X19" s="17">
        <v>0</v>
      </c>
      <c r="Y19" s="59">
        <v>785</v>
      </c>
    </row>
    <row r="20" spans="1:25" customFormat="1" x14ac:dyDescent="0.2">
      <c r="A20" s="15" t="s">
        <v>26</v>
      </c>
      <c r="B20" s="16">
        <v>1</v>
      </c>
      <c r="C20" s="53" t="s">
        <v>87</v>
      </c>
      <c r="D20" s="58">
        <v>387</v>
      </c>
      <c r="E20" s="16">
        <v>3.331970151470665</v>
      </c>
      <c r="F20" s="17">
        <v>4.2998881077949136E-7</v>
      </c>
      <c r="G20" s="58">
        <v>589</v>
      </c>
      <c r="H20" s="16">
        <v>1.9717740870410128</v>
      </c>
      <c r="I20" s="17">
        <v>7.7182106587430077E-3</v>
      </c>
      <c r="J20" s="58">
        <v>427</v>
      </c>
      <c r="K20" s="16">
        <v>5.0754261789565298</v>
      </c>
      <c r="L20" s="17">
        <v>3.5278446830488974E-12</v>
      </c>
      <c r="M20" s="58">
        <v>582</v>
      </c>
      <c r="N20" s="16">
        <v>2.4402160815337459</v>
      </c>
      <c r="O20" s="17">
        <v>4.7305294395227904E-5</v>
      </c>
      <c r="P20" s="58">
        <v>454</v>
      </c>
      <c r="Q20" s="16">
        <v>3.7280969867628544</v>
      </c>
      <c r="R20" s="17">
        <v>3.0322902366819449E-7</v>
      </c>
      <c r="S20" s="58">
        <v>502</v>
      </c>
      <c r="T20" s="16">
        <v>5.3830242444483201</v>
      </c>
      <c r="U20" s="17">
        <v>6.6425975830952666E-11</v>
      </c>
      <c r="V20" s="58">
        <v>393</v>
      </c>
      <c r="W20" s="16">
        <v>9.2625020593567058</v>
      </c>
      <c r="X20" s="17">
        <v>0</v>
      </c>
      <c r="Y20" s="59">
        <v>578</v>
      </c>
    </row>
    <row r="21" spans="1:25" customFormat="1" x14ac:dyDescent="0.2">
      <c r="A21" s="15" t="s">
        <v>27</v>
      </c>
      <c r="B21" s="16">
        <v>1</v>
      </c>
      <c r="C21" s="53" t="s">
        <v>87</v>
      </c>
      <c r="D21" s="58">
        <v>526</v>
      </c>
      <c r="E21" s="16">
        <v>1.853678534008911</v>
      </c>
      <c r="F21" s="17">
        <v>6.9859989651366305E-5</v>
      </c>
      <c r="G21" s="58">
        <v>746</v>
      </c>
      <c r="H21" s="16">
        <v>1.3140156781312526</v>
      </c>
      <c r="I21" s="17">
        <v>9.2873167839552018E-2</v>
      </c>
      <c r="J21" s="58">
        <v>331</v>
      </c>
      <c r="K21" s="16">
        <v>1.9422990630500017</v>
      </c>
      <c r="L21" s="17">
        <v>1.3304968482419355E-4</v>
      </c>
      <c r="M21" s="58">
        <v>536</v>
      </c>
      <c r="N21" s="16">
        <v>2.0868258960541595</v>
      </c>
      <c r="O21" s="17">
        <v>2.326113266448715E-6</v>
      </c>
      <c r="P21" s="58">
        <v>597</v>
      </c>
      <c r="Q21" s="16">
        <v>4.1293614932384015</v>
      </c>
      <c r="R21" s="17">
        <v>8.2156503822261584E-15</v>
      </c>
      <c r="S21" s="58">
        <v>807</v>
      </c>
      <c r="T21" s="16">
        <v>3.035431893125355</v>
      </c>
      <c r="U21" s="17">
        <v>1.0614767487204801E-7</v>
      </c>
      <c r="V21" s="58">
        <v>368</v>
      </c>
      <c r="W21" s="16">
        <v>3.9667214021178436</v>
      </c>
      <c r="X21" s="17">
        <v>2.8124169659804465E-12</v>
      </c>
      <c r="Y21" s="59">
        <v>474</v>
      </c>
    </row>
    <row r="22" spans="1:25" customFormat="1" x14ac:dyDescent="0.2">
      <c r="A22" s="15" t="s">
        <v>28</v>
      </c>
      <c r="B22" s="16">
        <v>1</v>
      </c>
      <c r="C22" s="53" t="s">
        <v>87</v>
      </c>
      <c r="D22" s="58">
        <v>323</v>
      </c>
      <c r="E22" s="16">
        <v>1.6964206095877437</v>
      </c>
      <c r="F22" s="17">
        <v>6.7591811694307502E-3</v>
      </c>
      <c r="G22" s="58">
        <v>596</v>
      </c>
      <c r="H22" s="16">
        <v>1.1948206809282715</v>
      </c>
      <c r="I22" s="17">
        <v>0.38599117159181917</v>
      </c>
      <c r="J22" s="58">
        <v>330</v>
      </c>
      <c r="K22" s="16">
        <v>1.9053028900006546</v>
      </c>
      <c r="L22" s="17">
        <v>7.201397790310704E-4</v>
      </c>
      <c r="M22" s="58">
        <v>487</v>
      </c>
      <c r="N22" s="16">
        <v>1.7944920138206912</v>
      </c>
      <c r="O22" s="17">
        <v>3.1264662395666942E-3</v>
      </c>
      <c r="P22" s="58">
        <v>314</v>
      </c>
      <c r="Q22" s="16">
        <v>2.4756169666715522</v>
      </c>
      <c r="R22" s="17">
        <v>3.1243455949070409E-6</v>
      </c>
      <c r="S22" s="58">
        <v>503</v>
      </c>
      <c r="T22" s="16">
        <v>2.0145498999072653</v>
      </c>
      <c r="U22" s="17">
        <v>1.1249542928524203E-3</v>
      </c>
      <c r="V22" s="58">
        <v>285</v>
      </c>
      <c r="W22" s="16">
        <v>2.9534263409612995</v>
      </c>
      <c r="X22" s="17">
        <v>1.9956969736778518E-6</v>
      </c>
      <c r="Y22" s="59">
        <v>387</v>
      </c>
    </row>
    <row r="23" spans="1:25" customFormat="1" x14ac:dyDescent="0.2">
      <c r="A23" s="15" t="s">
        <v>29</v>
      </c>
      <c r="B23" s="16">
        <v>1</v>
      </c>
      <c r="C23" s="53" t="s">
        <v>87</v>
      </c>
      <c r="D23" s="58">
        <v>404</v>
      </c>
      <c r="E23" s="16">
        <v>2.128715074500577</v>
      </c>
      <c r="F23" s="17">
        <v>3.7018614806205719E-5</v>
      </c>
      <c r="G23" s="58">
        <v>541</v>
      </c>
      <c r="H23" s="16">
        <v>1.292361436723352</v>
      </c>
      <c r="I23" s="17">
        <v>0.19186567216160855</v>
      </c>
      <c r="J23" s="58">
        <v>498</v>
      </c>
      <c r="K23" s="16">
        <v>3.6053056008995363</v>
      </c>
      <c r="L23" s="17">
        <v>1.6091717069954825E-8</v>
      </c>
      <c r="M23" s="58">
        <v>494</v>
      </c>
      <c r="N23" s="16">
        <v>1.4083459297827858</v>
      </c>
      <c r="O23" s="17">
        <v>0.14194046235964852</v>
      </c>
      <c r="P23" s="58">
        <v>287</v>
      </c>
      <c r="Q23" s="16">
        <v>3.3287054398702689</v>
      </c>
      <c r="R23" s="17">
        <v>3.122104796915437E-9</v>
      </c>
      <c r="S23" s="58">
        <v>610</v>
      </c>
      <c r="T23" s="16">
        <v>3.2344295941570511</v>
      </c>
      <c r="U23" s="17">
        <v>2.2044192573345001E-5</v>
      </c>
      <c r="V23" s="58">
        <v>210</v>
      </c>
      <c r="W23" s="16">
        <v>3.774866395285656</v>
      </c>
      <c r="X23" s="17">
        <v>4.0500935938325711E-12</v>
      </c>
      <c r="Y23" s="59">
        <v>652</v>
      </c>
    </row>
    <row r="24" spans="1:25" customFormat="1" x14ac:dyDescent="0.2">
      <c r="A24" s="15" t="s">
        <v>31</v>
      </c>
      <c r="B24" s="16">
        <v>1</v>
      </c>
      <c r="C24" s="53" t="s">
        <v>87</v>
      </c>
      <c r="D24" s="58">
        <v>417</v>
      </c>
      <c r="E24" s="16">
        <v>1.6422619976474371</v>
      </c>
      <c r="F24" s="17">
        <v>1.7734049071733704E-3</v>
      </c>
      <c r="G24" s="58">
        <v>857</v>
      </c>
      <c r="H24" s="16">
        <v>1.4481810701680122</v>
      </c>
      <c r="I24" s="17">
        <v>6.158016317788384E-2</v>
      </c>
      <c r="J24" s="58">
        <v>310</v>
      </c>
      <c r="K24" s="16">
        <v>3.0207345680494102</v>
      </c>
      <c r="L24" s="17">
        <v>1.1757276263679728E-8</v>
      </c>
      <c r="M24" s="58">
        <v>915</v>
      </c>
      <c r="N24" s="16">
        <v>1.7446985666492942</v>
      </c>
      <c r="O24" s="17">
        <v>1.09921817466474E-3</v>
      </c>
      <c r="P24" s="58">
        <v>465</v>
      </c>
      <c r="Q24" s="16">
        <v>2.6973071521079253</v>
      </c>
      <c r="R24" s="17">
        <v>6.7972250050729599E-10</v>
      </c>
      <c r="S24" s="58">
        <v>717</v>
      </c>
      <c r="T24" s="16">
        <v>2.9056513891940536</v>
      </c>
      <c r="U24" s="17">
        <v>7.1814928075397688E-6</v>
      </c>
      <c r="V24" s="58">
        <v>190</v>
      </c>
      <c r="W24" s="16">
        <v>4.3056095775949972</v>
      </c>
      <c r="X24" s="17">
        <v>1.7792434192642759E-12</v>
      </c>
      <c r="Y24" s="59">
        <v>808</v>
      </c>
    </row>
    <row r="25" spans="1:25" customFormat="1" x14ac:dyDescent="0.2">
      <c r="A25" s="15" t="s">
        <v>32</v>
      </c>
      <c r="B25" s="16">
        <v>1</v>
      </c>
      <c r="C25" s="53" t="s">
        <v>87</v>
      </c>
      <c r="D25" s="58">
        <v>515</v>
      </c>
      <c r="E25" s="16">
        <v>2.823673880300646</v>
      </c>
      <c r="F25" s="17">
        <v>4.911269202434454E-7</v>
      </c>
      <c r="G25" s="58">
        <v>326</v>
      </c>
      <c r="H25" s="16">
        <v>2.0090021358864831</v>
      </c>
      <c r="I25" s="17">
        <v>2.9496673901840964E-5</v>
      </c>
      <c r="J25" s="58">
        <v>660</v>
      </c>
      <c r="K25" s="16">
        <v>3.6581614374915263</v>
      </c>
      <c r="L25" s="17">
        <v>2.2235293606343021E-9</v>
      </c>
      <c r="M25" s="58">
        <v>427</v>
      </c>
      <c r="N25" s="16">
        <v>2.4435793655596996</v>
      </c>
      <c r="O25" s="17">
        <v>2.8999953074482221E-6</v>
      </c>
      <c r="P25" s="58">
        <v>485</v>
      </c>
      <c r="Q25" s="16">
        <v>4.1215152464355471</v>
      </c>
      <c r="R25" s="17">
        <v>2.7400304247748863E-12</v>
      </c>
      <c r="S25" s="58">
        <v>401</v>
      </c>
      <c r="T25" s="16">
        <v>4.9008533464389732</v>
      </c>
      <c r="U25" s="17">
        <v>8.8817841970012523E-16</v>
      </c>
      <c r="V25" s="58">
        <v>443</v>
      </c>
      <c r="W25" s="16">
        <v>5.6853379450116748</v>
      </c>
      <c r="X25" s="17">
        <v>6.6613381477509392E-15</v>
      </c>
      <c r="Y25" s="59">
        <v>470</v>
      </c>
    </row>
    <row r="26" spans="1:25" customFormat="1" x14ac:dyDescent="0.2">
      <c r="A26" s="15" t="s">
        <v>33</v>
      </c>
      <c r="B26" s="16">
        <v>1</v>
      </c>
      <c r="C26" s="53" t="s">
        <v>87</v>
      </c>
      <c r="D26" s="58">
        <v>474</v>
      </c>
      <c r="E26" s="16">
        <v>2.8737480849976458</v>
      </c>
      <c r="F26" s="17">
        <v>6.0978064819749989E-8</v>
      </c>
      <c r="G26" s="58">
        <v>375</v>
      </c>
      <c r="H26" s="16">
        <v>1.9163219080315774</v>
      </c>
      <c r="I26" s="17">
        <v>5.9155542835220842E-4</v>
      </c>
      <c r="J26" s="58">
        <v>454</v>
      </c>
      <c r="K26" s="16">
        <v>4.1482816152179467</v>
      </c>
      <c r="L26" s="17">
        <v>1.9171553233832128E-10</v>
      </c>
      <c r="M26" s="58">
        <v>380</v>
      </c>
      <c r="N26" s="16">
        <v>2.2486890409765214</v>
      </c>
      <c r="O26" s="17">
        <v>4.4631046261844887E-5</v>
      </c>
      <c r="P26" s="58">
        <v>514</v>
      </c>
      <c r="Q26" s="16">
        <v>4.9795729068656982</v>
      </c>
      <c r="R26" s="17">
        <v>6.5125682624511683E-13</v>
      </c>
      <c r="S26" s="58">
        <v>376</v>
      </c>
      <c r="T26" s="16">
        <v>4.2679294035173481</v>
      </c>
      <c r="U26" s="17">
        <v>4.3842707242447432E-12</v>
      </c>
      <c r="V26" s="58">
        <v>389</v>
      </c>
      <c r="W26" s="16">
        <v>7.839120795635278</v>
      </c>
      <c r="X26" s="17">
        <v>0</v>
      </c>
      <c r="Y26" s="59">
        <v>347</v>
      </c>
    </row>
    <row r="27" spans="1:25" customFormat="1" x14ac:dyDescent="0.2">
      <c r="A27" s="15" t="s">
        <v>34</v>
      </c>
      <c r="B27" s="16">
        <v>1</v>
      </c>
      <c r="C27" s="53" t="s">
        <v>87</v>
      </c>
      <c r="D27" s="58">
        <v>420</v>
      </c>
      <c r="E27" s="16">
        <v>2.8374612467543132</v>
      </c>
      <c r="F27" s="17">
        <v>3.8337062413518197E-9</v>
      </c>
      <c r="G27" s="58">
        <v>890</v>
      </c>
      <c r="H27" s="16">
        <v>1.3945040456341049</v>
      </c>
      <c r="I27" s="17">
        <v>8.1166415681187321E-2</v>
      </c>
      <c r="J27" s="58">
        <v>177</v>
      </c>
      <c r="K27" s="16">
        <v>2.468516428689095</v>
      </c>
      <c r="L27" s="17">
        <v>6.1509146904725753E-6</v>
      </c>
      <c r="M27" s="58">
        <v>538</v>
      </c>
      <c r="N27" s="16">
        <v>2.1526816135743285</v>
      </c>
      <c r="O27" s="17">
        <v>1.3956767210387966E-5</v>
      </c>
      <c r="P27" s="58">
        <v>580</v>
      </c>
      <c r="Q27" s="16">
        <v>3.5962923367916568</v>
      </c>
      <c r="R27" s="17">
        <v>8.7140294979803912E-11</v>
      </c>
      <c r="S27" s="58">
        <v>732</v>
      </c>
      <c r="T27" s="16">
        <v>2.0305472502663746</v>
      </c>
      <c r="U27" s="17">
        <v>1.2217756232768551E-4</v>
      </c>
      <c r="V27" s="58">
        <v>287</v>
      </c>
      <c r="W27" s="16">
        <v>3.3836171649957438</v>
      </c>
      <c r="X27" s="17">
        <v>2.7331774177241641E-8</v>
      </c>
      <c r="Y27" s="59">
        <v>337</v>
      </c>
    </row>
    <row r="28" spans="1:25" customFormat="1" x14ac:dyDescent="0.2">
      <c r="A28" s="15" t="s">
        <v>35</v>
      </c>
      <c r="B28" s="16">
        <v>1</v>
      </c>
      <c r="C28" s="53" t="s">
        <v>87</v>
      </c>
      <c r="D28" s="58">
        <v>383</v>
      </c>
      <c r="E28" s="16">
        <v>2.0667232067749222</v>
      </c>
      <c r="F28" s="17">
        <v>5.3303156990924805E-5</v>
      </c>
      <c r="G28" s="58">
        <v>632</v>
      </c>
      <c r="H28" s="16">
        <v>1.1299839849971887</v>
      </c>
      <c r="I28" s="17">
        <v>0.54717830714591287</v>
      </c>
      <c r="J28" s="58">
        <v>295</v>
      </c>
      <c r="K28" s="16">
        <v>2.1265799672999637</v>
      </c>
      <c r="L28" s="17">
        <v>3.057732632716359E-5</v>
      </c>
      <c r="M28" s="58">
        <v>576</v>
      </c>
      <c r="N28" s="16">
        <v>1.6607431574925271</v>
      </c>
      <c r="O28" s="17">
        <v>4.6155874193880564E-3</v>
      </c>
      <c r="P28" s="58">
        <v>412</v>
      </c>
      <c r="Q28" s="16">
        <v>2.1015383547331901</v>
      </c>
      <c r="R28" s="17">
        <v>5.4234431242861092E-5</v>
      </c>
      <c r="S28" s="58">
        <v>579</v>
      </c>
      <c r="T28" s="16">
        <v>1.0463346662324886</v>
      </c>
      <c r="U28" s="17">
        <v>0.7974823811054228</v>
      </c>
      <c r="V28" s="58">
        <v>381</v>
      </c>
      <c r="W28" s="16">
        <v>1.9142283463218897</v>
      </c>
      <c r="X28" s="17">
        <v>1.7190160261471021E-4</v>
      </c>
      <c r="Y28" s="59">
        <v>521</v>
      </c>
    </row>
    <row r="29" spans="1:25" customFormat="1" x14ac:dyDescent="0.2">
      <c r="A29" s="15" t="s">
        <v>36</v>
      </c>
      <c r="B29" s="16">
        <v>1</v>
      </c>
      <c r="C29" s="53" t="s">
        <v>87</v>
      </c>
      <c r="D29" s="58">
        <v>360</v>
      </c>
      <c r="E29" s="16">
        <v>1.7824840897074337</v>
      </c>
      <c r="F29" s="17">
        <v>2.7004391565821351E-4</v>
      </c>
      <c r="G29" s="58">
        <v>882</v>
      </c>
      <c r="H29" s="16">
        <v>1.4065293818559692</v>
      </c>
      <c r="I29" s="17">
        <v>9.2261489095552207E-2</v>
      </c>
      <c r="J29" s="58">
        <v>264</v>
      </c>
      <c r="K29" s="16">
        <v>3.1370544041813493</v>
      </c>
      <c r="L29" s="17">
        <v>1.8998060902220004E-9</v>
      </c>
      <c r="M29" s="58">
        <v>736</v>
      </c>
      <c r="N29" s="16">
        <v>1.9425693564228499</v>
      </c>
      <c r="O29" s="17">
        <v>1.7974984515611858E-4</v>
      </c>
      <c r="P29" s="58">
        <v>384</v>
      </c>
      <c r="Q29" s="16">
        <v>3.2428098337613482</v>
      </c>
      <c r="R29" s="17">
        <v>1.5262084929190678E-9</v>
      </c>
      <c r="S29" s="58">
        <v>787</v>
      </c>
      <c r="T29" s="16">
        <v>4.7173070387818319</v>
      </c>
      <c r="U29" s="17">
        <v>4.7119863566535969E-11</v>
      </c>
      <c r="V29" s="58">
        <v>248</v>
      </c>
      <c r="W29" s="16">
        <v>6.2734975749035282</v>
      </c>
      <c r="X29" s="17">
        <v>6.6613381477509392E-15</v>
      </c>
      <c r="Y29" s="59">
        <v>561</v>
      </c>
    </row>
    <row r="30" spans="1:25" customFormat="1" x14ac:dyDescent="0.2">
      <c r="A30" s="15" t="s">
        <v>37</v>
      </c>
      <c r="B30" s="16">
        <v>1</v>
      </c>
      <c r="C30" s="53" t="s">
        <v>87</v>
      </c>
      <c r="D30" s="58">
        <v>411</v>
      </c>
      <c r="E30" s="16">
        <v>2.9735132576530954</v>
      </c>
      <c r="F30" s="17">
        <v>2.2909944119575698E-7</v>
      </c>
      <c r="G30" s="58">
        <v>413</v>
      </c>
      <c r="H30" s="16">
        <v>1.7830223502182874</v>
      </c>
      <c r="I30" s="17">
        <v>2.714559570876407E-3</v>
      </c>
      <c r="J30" s="58">
        <v>476</v>
      </c>
      <c r="K30" s="16">
        <v>4.9061700446625149</v>
      </c>
      <c r="L30" s="17">
        <v>3.0974778297832017E-11</v>
      </c>
      <c r="M30" s="58">
        <v>424</v>
      </c>
      <c r="N30" s="16">
        <v>2.4194774147035529</v>
      </c>
      <c r="O30" s="17">
        <v>9.3944201593476606E-6</v>
      </c>
      <c r="P30" s="58">
        <v>427</v>
      </c>
      <c r="Q30" s="16">
        <v>5.4246791919030795</v>
      </c>
      <c r="R30" s="17">
        <v>2.6265656316581953E-12</v>
      </c>
      <c r="S30" s="58">
        <v>324</v>
      </c>
      <c r="T30" s="16">
        <v>3.6497213023320367</v>
      </c>
      <c r="U30" s="17">
        <v>3.1197644467795271E-10</v>
      </c>
      <c r="V30" s="58">
        <v>465</v>
      </c>
      <c r="W30" s="16">
        <v>7.8537635197647573</v>
      </c>
      <c r="X30" s="17">
        <v>2.2204460492503131E-16</v>
      </c>
      <c r="Y30" s="59">
        <v>424</v>
      </c>
    </row>
    <row r="31" spans="1:25" customFormat="1" x14ac:dyDescent="0.2">
      <c r="A31" s="15" t="s">
        <v>38</v>
      </c>
      <c r="B31" s="16">
        <v>1</v>
      </c>
      <c r="C31" s="53" t="s">
        <v>87</v>
      </c>
      <c r="D31" s="58">
        <v>391</v>
      </c>
      <c r="E31" s="16">
        <v>2.553323646358713</v>
      </c>
      <c r="F31" s="17">
        <v>1.120533421605785E-8</v>
      </c>
      <c r="G31" s="58">
        <v>470</v>
      </c>
      <c r="H31" s="16">
        <v>1.1848638087252508</v>
      </c>
      <c r="I31" s="17">
        <v>0.36453896026012433</v>
      </c>
      <c r="J31" s="58">
        <v>428</v>
      </c>
      <c r="K31" s="16">
        <v>2.9275932010058066</v>
      </c>
      <c r="L31" s="17">
        <v>5.9365037330394443E-9</v>
      </c>
      <c r="M31" s="58">
        <v>412</v>
      </c>
      <c r="N31" s="16">
        <v>2.0745889155317903</v>
      </c>
      <c r="O31" s="17">
        <v>2.0717894710919893E-7</v>
      </c>
      <c r="P31" s="58">
        <v>501</v>
      </c>
      <c r="Q31" s="16">
        <v>5.0050822225691327</v>
      </c>
      <c r="R31" s="17">
        <v>9.0372154204487742E-14</v>
      </c>
      <c r="S31" s="58">
        <v>484</v>
      </c>
      <c r="T31" s="16">
        <v>2.5014052111667295</v>
      </c>
      <c r="U31" s="17">
        <v>8.57621713201695E-7</v>
      </c>
      <c r="V31" s="58">
        <v>530</v>
      </c>
      <c r="W31" s="16">
        <v>5.659097044549025</v>
      </c>
      <c r="X31" s="17">
        <v>1.1102230246251565E-15</v>
      </c>
      <c r="Y31" s="59">
        <v>422</v>
      </c>
    </row>
    <row r="32" spans="1:25" customFormat="1" x14ac:dyDescent="0.2">
      <c r="A32" s="15"/>
      <c r="C32" s="1"/>
      <c r="D32" s="73"/>
      <c r="F32" s="17"/>
      <c r="G32" s="73"/>
      <c r="I32" s="17"/>
      <c r="J32" s="73"/>
      <c r="L32" s="17"/>
      <c r="M32" s="73"/>
      <c r="O32" s="17"/>
      <c r="P32" s="73"/>
      <c r="R32" s="17"/>
      <c r="S32" s="73"/>
      <c r="U32" s="17"/>
      <c r="V32" s="73"/>
      <c r="X32" s="17"/>
      <c r="Y32" s="74"/>
    </row>
    <row r="33" spans="1:38" customFormat="1" x14ac:dyDescent="0.2">
      <c r="A33" s="14" t="s">
        <v>39</v>
      </c>
      <c r="C33" s="1"/>
      <c r="D33" s="73"/>
      <c r="F33" s="17"/>
      <c r="G33" s="73"/>
      <c r="I33" s="17"/>
      <c r="J33" s="73"/>
      <c r="L33" s="17"/>
      <c r="M33" s="73"/>
      <c r="O33" s="17"/>
      <c r="P33" s="73"/>
      <c r="R33" s="17"/>
      <c r="S33" s="73"/>
      <c r="U33" s="17"/>
      <c r="V33" s="73"/>
      <c r="X33" s="17"/>
      <c r="Y33" s="74"/>
    </row>
    <row r="34" spans="1:38" customFormat="1" x14ac:dyDescent="0.2">
      <c r="A34" s="15" t="s">
        <v>40</v>
      </c>
      <c r="B34" s="16">
        <v>1</v>
      </c>
      <c r="C34" s="53" t="s">
        <v>87</v>
      </c>
      <c r="D34" s="58">
        <v>418</v>
      </c>
      <c r="E34" s="16">
        <v>2.0632817028678438</v>
      </c>
      <c r="F34" s="17">
        <v>4.3700746491981413E-4</v>
      </c>
      <c r="G34" s="58">
        <v>432</v>
      </c>
      <c r="H34" s="16">
        <v>1.6938396897986636</v>
      </c>
      <c r="I34" s="17">
        <v>1.1251189108116177E-2</v>
      </c>
      <c r="J34" s="58">
        <v>456</v>
      </c>
      <c r="K34" s="16">
        <v>2.7315164905697777</v>
      </c>
      <c r="L34" s="17">
        <v>2.76275200739029E-6</v>
      </c>
      <c r="M34" s="58">
        <v>485</v>
      </c>
      <c r="N34" s="16">
        <v>2.3986735327363871</v>
      </c>
      <c r="O34" s="17">
        <v>2.679046986275857E-5</v>
      </c>
      <c r="P34" s="58">
        <v>442</v>
      </c>
      <c r="Q34" s="16">
        <v>3.7352737919202688</v>
      </c>
      <c r="R34" s="17">
        <v>6.911293759515047E-11</v>
      </c>
      <c r="S34" s="58">
        <v>463</v>
      </c>
      <c r="T34" s="16">
        <v>4.9957927675809479</v>
      </c>
      <c r="U34" s="17">
        <v>2.9345414986892138E-12</v>
      </c>
      <c r="V34" s="58">
        <v>340</v>
      </c>
      <c r="W34" s="16">
        <v>5.683401204960564</v>
      </c>
      <c r="X34" s="17">
        <v>5.808686864838819E-13</v>
      </c>
      <c r="Y34" s="59">
        <v>412</v>
      </c>
    </row>
    <row r="35" spans="1:38" customFormat="1" x14ac:dyDescent="0.2">
      <c r="A35" s="15" t="s">
        <v>41</v>
      </c>
      <c r="B35" s="16">
        <v>1</v>
      </c>
      <c r="C35" s="53" t="s">
        <v>87</v>
      </c>
      <c r="D35" s="58">
        <v>390</v>
      </c>
      <c r="E35" s="16">
        <v>2.6522806225715851</v>
      </c>
      <c r="F35" s="17">
        <v>1.8137136192919456E-7</v>
      </c>
      <c r="G35" s="58">
        <v>462</v>
      </c>
      <c r="H35" s="16">
        <v>1.0409814432431728</v>
      </c>
      <c r="I35" s="17">
        <v>0.84044789802824349</v>
      </c>
      <c r="J35" s="58">
        <v>387</v>
      </c>
      <c r="K35" s="16">
        <v>2.59841394322103</v>
      </c>
      <c r="L35" s="17">
        <v>4.6970285438874271E-8</v>
      </c>
      <c r="M35" s="58">
        <v>481</v>
      </c>
      <c r="N35" s="16">
        <v>1.9767592080394547</v>
      </c>
      <c r="O35" s="17">
        <v>9.8716072368887353E-5</v>
      </c>
      <c r="P35" s="58">
        <v>500</v>
      </c>
      <c r="Q35" s="16">
        <v>4.2743039865173236</v>
      </c>
      <c r="R35" s="17">
        <v>3.7525538232330291E-14</v>
      </c>
      <c r="S35" s="58">
        <v>596</v>
      </c>
      <c r="T35" s="16">
        <v>2.2270227179499251</v>
      </c>
      <c r="U35" s="17">
        <v>2.5873215626637247E-5</v>
      </c>
      <c r="V35" s="58">
        <v>362</v>
      </c>
      <c r="W35" s="16">
        <v>4.4794433911198146</v>
      </c>
      <c r="X35" s="17">
        <v>2.2426505097428162E-14</v>
      </c>
      <c r="Y35" s="59">
        <v>600</v>
      </c>
    </row>
    <row r="36" spans="1:38" customFormat="1" x14ac:dyDescent="0.2">
      <c r="A36" s="15" t="s">
        <v>42</v>
      </c>
      <c r="B36" s="16">
        <v>1</v>
      </c>
      <c r="C36" s="53" t="s">
        <v>87</v>
      </c>
      <c r="D36" s="58">
        <v>241</v>
      </c>
      <c r="E36" s="16">
        <v>2.3239497276390799</v>
      </c>
      <c r="F36" s="17">
        <v>1.9015098501795613E-4</v>
      </c>
      <c r="G36" s="58">
        <v>317</v>
      </c>
      <c r="H36" s="16">
        <v>1.3096319856754948</v>
      </c>
      <c r="I36" s="17">
        <v>0.33604700506408491</v>
      </c>
      <c r="J36" s="58">
        <v>189</v>
      </c>
      <c r="K36" s="16">
        <v>3.1981085802554849</v>
      </c>
      <c r="L36" s="17">
        <v>8.3863489852564754E-6</v>
      </c>
      <c r="M36" s="58">
        <v>277</v>
      </c>
      <c r="N36" s="16">
        <v>2.5999739309139791</v>
      </c>
      <c r="O36" s="17">
        <v>7.7543100236443507E-6</v>
      </c>
      <c r="P36" s="58">
        <v>341</v>
      </c>
      <c r="Q36" s="16">
        <v>3.63992269341299</v>
      </c>
      <c r="R36" s="17">
        <v>1.7436315946639525E-8</v>
      </c>
      <c r="S36" s="58">
        <v>488</v>
      </c>
      <c r="T36" s="16">
        <v>2.4032542070707836</v>
      </c>
      <c r="U36" s="17">
        <v>1.4437590746716467E-3</v>
      </c>
      <c r="V36" s="58">
        <v>202</v>
      </c>
      <c r="W36" s="16">
        <v>5.4081700919052516</v>
      </c>
      <c r="X36" s="17">
        <v>2.1455239807011139E-9</v>
      </c>
      <c r="Y36" s="59">
        <v>387</v>
      </c>
    </row>
    <row r="37" spans="1:38" customFormat="1" x14ac:dyDescent="0.2">
      <c r="A37" s="15" t="s">
        <v>43</v>
      </c>
      <c r="B37" s="16">
        <v>1</v>
      </c>
      <c r="C37" s="53" t="s">
        <v>87</v>
      </c>
      <c r="D37" s="58">
        <v>631</v>
      </c>
      <c r="E37" s="16">
        <v>2.644792584602714</v>
      </c>
      <c r="F37" s="17">
        <v>1.0544353390429251E-7</v>
      </c>
      <c r="G37" s="58">
        <v>779</v>
      </c>
      <c r="H37" s="16">
        <v>1.0473421524191109</v>
      </c>
      <c r="I37" s="17">
        <v>0.81268302014083993</v>
      </c>
      <c r="J37" s="58">
        <v>576</v>
      </c>
      <c r="K37" s="16">
        <v>2.6138356603684656</v>
      </c>
      <c r="L37" s="17">
        <v>1.8441918880895969E-8</v>
      </c>
      <c r="M37" s="58">
        <v>758</v>
      </c>
      <c r="N37" s="16">
        <v>1.991718093908424</v>
      </c>
      <c r="O37" s="17">
        <v>5.526477989969969E-5</v>
      </c>
      <c r="P37" s="58">
        <v>841</v>
      </c>
      <c r="Q37" s="16">
        <v>4.2571198221525082</v>
      </c>
      <c r="R37" s="17">
        <v>1.0880185641326534E-14</v>
      </c>
      <c r="S37" s="58">
        <v>1084</v>
      </c>
      <c r="T37" s="16">
        <v>2.2321950581797818</v>
      </c>
      <c r="U37" s="17">
        <v>1.6918353845651879E-5</v>
      </c>
      <c r="V37" s="58">
        <v>564</v>
      </c>
      <c r="W37" s="16">
        <v>4.5034064048909102</v>
      </c>
      <c r="X37" s="17">
        <v>8.2156503822261584E-15</v>
      </c>
      <c r="Y37" s="59">
        <v>987</v>
      </c>
    </row>
    <row r="38" spans="1:38" customFormat="1" x14ac:dyDescent="0.2">
      <c r="A38" s="20"/>
      <c r="C38" s="1"/>
      <c r="F38" s="17"/>
      <c r="I38" s="17"/>
      <c r="L38" s="17"/>
      <c r="O38" s="17"/>
      <c r="R38" s="17"/>
      <c r="U38" s="17"/>
      <c r="X38" s="17"/>
      <c r="Y38" s="13"/>
    </row>
    <row r="39" spans="1:38" customFormat="1" x14ac:dyDescent="0.2">
      <c r="A39" s="14" t="s">
        <v>44</v>
      </c>
      <c r="B39" s="64">
        <v>1</v>
      </c>
      <c r="C39" s="143" t="s">
        <v>87</v>
      </c>
      <c r="D39" s="218">
        <v>11866</v>
      </c>
      <c r="E39" s="64">
        <v>2.4920351553426783</v>
      </c>
      <c r="F39" s="125">
        <v>0</v>
      </c>
      <c r="G39" s="218">
        <v>14961</v>
      </c>
      <c r="H39" s="64">
        <v>1.3375945719783622</v>
      </c>
      <c r="I39" s="125">
        <v>3.1083891016692178E-10</v>
      </c>
      <c r="J39" s="218">
        <v>11906</v>
      </c>
      <c r="K39" s="64">
        <v>3.3617030887960135</v>
      </c>
      <c r="L39" s="125">
        <v>0</v>
      </c>
      <c r="M39" s="218">
        <v>15409</v>
      </c>
      <c r="N39" s="64">
        <v>2.0094292079697147</v>
      </c>
      <c r="O39" s="125">
        <v>0</v>
      </c>
      <c r="P39" s="218">
        <v>14077</v>
      </c>
      <c r="Q39" s="64">
        <v>3.7592280676620233</v>
      </c>
      <c r="R39" s="125">
        <v>0</v>
      </c>
      <c r="S39" s="218">
        <v>14725</v>
      </c>
      <c r="T39" s="64">
        <v>2.8454157649684984</v>
      </c>
      <c r="U39" s="125">
        <v>0</v>
      </c>
      <c r="V39" s="218">
        <v>11948</v>
      </c>
      <c r="W39" s="64">
        <v>4.8388993279783401</v>
      </c>
      <c r="X39" s="125">
        <v>0</v>
      </c>
      <c r="Y39" s="59">
        <v>14661</v>
      </c>
    </row>
    <row r="40" spans="1:38" customFormat="1" x14ac:dyDescent="0.2">
      <c r="A40" s="31"/>
      <c r="B40" s="122"/>
      <c r="C40" s="120"/>
      <c r="D40" s="123"/>
      <c r="E40" s="122"/>
      <c r="F40" s="223"/>
      <c r="G40" s="123"/>
      <c r="H40" s="122"/>
      <c r="I40" s="223"/>
      <c r="J40" s="123"/>
      <c r="K40" s="122"/>
      <c r="L40" s="223"/>
      <c r="M40" s="123"/>
      <c r="N40" s="122"/>
      <c r="O40" s="223"/>
      <c r="P40" s="123"/>
      <c r="Q40" s="122"/>
      <c r="R40" s="223"/>
      <c r="S40" s="123"/>
      <c r="T40" s="122"/>
      <c r="U40" s="223"/>
      <c r="V40" s="123"/>
      <c r="W40" s="122"/>
      <c r="X40" s="223"/>
      <c r="Y40" s="124"/>
    </row>
    <row r="41" spans="1:38" customFormat="1" x14ac:dyDescent="0.2">
      <c r="A41" s="25" t="s">
        <v>45</v>
      </c>
      <c r="B41" s="7"/>
      <c r="C41" s="6"/>
      <c r="D41" s="76"/>
      <c r="E41" s="7"/>
      <c r="F41" s="125"/>
      <c r="G41" s="76"/>
      <c r="H41" s="7"/>
      <c r="I41" s="125"/>
      <c r="J41" s="76"/>
      <c r="K41" s="7"/>
      <c r="L41" s="125"/>
      <c r="M41" s="76"/>
      <c r="N41" s="7"/>
      <c r="O41" s="125"/>
      <c r="P41" s="76"/>
      <c r="Q41" s="7"/>
      <c r="R41" s="125"/>
      <c r="S41" s="76"/>
      <c r="T41" s="7"/>
      <c r="U41" s="125"/>
      <c r="V41" s="76"/>
      <c r="W41" s="7"/>
      <c r="X41" s="125"/>
      <c r="Y41" s="74"/>
    </row>
    <row r="42" spans="1:38" customFormat="1" ht="12.75" customHeight="1" x14ac:dyDescent="0.2">
      <c r="A42" s="15" t="s">
        <v>68</v>
      </c>
      <c r="B42" s="27">
        <v>1</v>
      </c>
      <c r="C42" s="143" t="s">
        <v>87</v>
      </c>
      <c r="D42" s="218">
        <v>317</v>
      </c>
      <c r="E42" s="27">
        <v>2.0067839305310917</v>
      </c>
      <c r="F42" s="125">
        <v>4.2038312723025051E-4</v>
      </c>
      <c r="G42" s="218">
        <v>403</v>
      </c>
      <c r="H42" s="27">
        <v>0.84402447036463779</v>
      </c>
      <c r="I42" s="125">
        <v>0.40621861130997461</v>
      </c>
      <c r="J42" s="218">
        <v>281</v>
      </c>
      <c r="K42" s="27">
        <v>1.5148546587412055</v>
      </c>
      <c r="L42" s="125">
        <v>4.4856667046970333E-2</v>
      </c>
      <c r="M42" s="218">
        <v>378</v>
      </c>
      <c r="N42" s="27">
        <v>1.4285034118833675</v>
      </c>
      <c r="O42" s="125">
        <v>4.9909718783368362E-2</v>
      </c>
      <c r="P42" s="218">
        <v>472</v>
      </c>
      <c r="Q42" s="27">
        <v>2.0781212583377733</v>
      </c>
      <c r="R42" s="125">
        <v>7.3698910965314113E-5</v>
      </c>
      <c r="S42" s="218">
        <v>558</v>
      </c>
      <c r="T42" s="27">
        <v>1.3444455741824508</v>
      </c>
      <c r="U42" s="125">
        <v>0.17706973289460315</v>
      </c>
      <c r="V42" s="218">
        <v>220</v>
      </c>
      <c r="W42" s="27">
        <v>2.1586101331412784</v>
      </c>
      <c r="X42" s="125">
        <v>7.1838324575024259E-5</v>
      </c>
      <c r="Y42" s="59">
        <v>439</v>
      </c>
    </row>
    <row r="43" spans="1:38" customFormat="1" ht="12.75" customHeight="1" x14ac:dyDescent="0.2">
      <c r="A43" s="26" t="s">
        <v>316</v>
      </c>
      <c r="B43" s="117">
        <v>1</v>
      </c>
      <c r="C43" s="45" t="s">
        <v>87</v>
      </c>
      <c r="D43" s="75">
        <v>186</v>
      </c>
      <c r="E43" s="117">
        <v>1.5191900505971698</v>
      </c>
      <c r="F43" s="23">
        <v>1.6849736537915661E-2</v>
      </c>
      <c r="G43" s="75">
        <v>254</v>
      </c>
      <c r="H43" s="117">
        <v>0.99280025252609883</v>
      </c>
      <c r="I43" s="23">
        <v>0.98882047463104339</v>
      </c>
      <c r="J43" s="75">
        <v>78</v>
      </c>
      <c r="K43" s="117">
        <v>1.1161957122588613</v>
      </c>
      <c r="L43" s="23">
        <v>0.67353552051107135</v>
      </c>
      <c r="M43" s="75">
        <v>164</v>
      </c>
      <c r="N43" s="117">
        <v>1.2474377507761842</v>
      </c>
      <c r="O43" s="23">
        <v>0.36542010879423437</v>
      </c>
      <c r="P43" s="75">
        <v>494</v>
      </c>
      <c r="Q43" s="117">
        <v>1.4470001091936973</v>
      </c>
      <c r="R43" s="23">
        <v>7.5097537765381972E-2</v>
      </c>
      <c r="S43" s="75">
        <v>279</v>
      </c>
      <c r="T43" s="117">
        <v>1.076744301644927</v>
      </c>
      <c r="U43" s="23">
        <v>0.75352749229393812</v>
      </c>
      <c r="V43" s="75">
        <v>318</v>
      </c>
      <c r="W43" s="117">
        <v>1.0166870849530243</v>
      </c>
      <c r="X43" s="23">
        <v>0.92793675535037212</v>
      </c>
      <c r="Y43" s="66">
        <v>214</v>
      </c>
    </row>
    <row r="44" spans="1:38" customFormat="1" ht="81" customHeight="1" x14ac:dyDescent="0.2">
      <c r="A44" s="252" t="s">
        <v>47</v>
      </c>
      <c r="B44" s="252"/>
      <c r="C44" s="252"/>
      <c r="D44" s="252"/>
      <c r="E44" s="252"/>
      <c r="F44" s="252"/>
      <c r="G44" s="252"/>
      <c r="H44" s="252"/>
      <c r="I44" s="252"/>
      <c r="J44" s="252"/>
      <c r="K44" s="252"/>
      <c r="L44" s="252"/>
      <c r="M44" s="252"/>
      <c r="N44" s="252"/>
      <c r="O44" s="252"/>
      <c r="P44" s="252"/>
      <c r="Q44" s="252"/>
      <c r="R44" s="252"/>
      <c r="S44" s="252"/>
    </row>
    <row r="45" spans="1:38" customFormat="1" ht="62.25" customHeight="1" x14ac:dyDescent="0.2">
      <c r="A45" s="252" t="s">
        <v>317</v>
      </c>
      <c r="B45" s="252"/>
      <c r="C45" s="252"/>
      <c r="D45" s="252"/>
      <c r="E45" s="252"/>
      <c r="F45" s="252"/>
      <c r="G45" s="252"/>
      <c r="H45" s="252"/>
      <c r="I45" s="252"/>
      <c r="J45" s="252"/>
      <c r="K45" s="252"/>
      <c r="L45" s="252"/>
      <c r="M45" s="252"/>
      <c r="N45" s="252"/>
      <c r="O45" s="252"/>
      <c r="P45" s="252"/>
      <c r="Q45" s="252"/>
      <c r="R45" s="252"/>
      <c r="S45" s="252"/>
      <c r="AG45" s="1"/>
      <c r="AH45" s="1"/>
      <c r="AI45" s="1"/>
      <c r="AJ45" s="1"/>
      <c r="AK45" s="1"/>
      <c r="AL45" s="1"/>
    </row>
    <row r="46" spans="1:38" customFormat="1" x14ac:dyDescent="0.2">
      <c r="A46" s="253" t="s">
        <v>303</v>
      </c>
      <c r="B46" s="253"/>
      <c r="C46" s="253"/>
      <c r="D46" s="253"/>
      <c r="E46" s="253"/>
      <c r="F46" s="253"/>
      <c r="G46" s="253"/>
      <c r="H46" s="253"/>
      <c r="I46" s="253"/>
      <c r="J46" s="253"/>
      <c r="K46" s="253"/>
      <c r="L46" s="253"/>
      <c r="M46" s="253"/>
      <c r="N46" s="253"/>
      <c r="O46" s="253"/>
      <c r="P46" s="253"/>
      <c r="Q46" s="253"/>
      <c r="R46" s="253"/>
      <c r="S46" s="253"/>
    </row>
    <row r="47" spans="1:38" customFormat="1" ht="12.75" customHeight="1" x14ac:dyDescent="0.2">
      <c r="A47" s="253"/>
      <c r="B47" s="253"/>
      <c r="C47" s="253"/>
      <c r="D47" s="253"/>
      <c r="E47" s="253"/>
      <c r="F47" s="253"/>
      <c r="G47" s="253"/>
      <c r="H47" s="253"/>
      <c r="I47" s="253"/>
      <c r="J47" s="253"/>
      <c r="K47" s="253"/>
      <c r="L47" s="253"/>
      <c r="M47" s="253"/>
      <c r="N47" s="253"/>
      <c r="O47" s="253"/>
      <c r="P47" s="253"/>
      <c r="Q47" s="253"/>
      <c r="R47" s="253"/>
      <c r="S47" s="253"/>
    </row>
    <row r="48" spans="1:38" customFormat="1" x14ac:dyDescent="0.2">
      <c r="A48" s="253"/>
      <c r="B48" s="253"/>
      <c r="C48" s="253"/>
      <c r="D48" s="253"/>
      <c r="E48" s="253"/>
      <c r="F48" s="253"/>
      <c r="G48" s="253"/>
      <c r="H48" s="253"/>
      <c r="I48" s="253"/>
      <c r="J48" s="253"/>
      <c r="K48" s="253"/>
      <c r="L48" s="253"/>
      <c r="M48" s="253"/>
      <c r="N48" s="253"/>
      <c r="O48" s="253"/>
      <c r="P48" s="253"/>
      <c r="Q48" s="253"/>
      <c r="R48" s="253"/>
      <c r="S48" s="253"/>
    </row>
    <row r="49" spans="1:19" customFormat="1" x14ac:dyDescent="0.2">
      <c r="A49" s="253"/>
      <c r="B49" s="253"/>
      <c r="C49" s="253"/>
      <c r="D49" s="253"/>
      <c r="E49" s="253"/>
      <c r="F49" s="253"/>
      <c r="G49" s="253"/>
      <c r="H49" s="253"/>
      <c r="I49" s="253"/>
      <c r="J49" s="253"/>
      <c r="K49" s="253"/>
      <c r="L49" s="253"/>
      <c r="M49" s="253"/>
      <c r="N49" s="253"/>
      <c r="O49" s="253"/>
      <c r="P49" s="253"/>
      <c r="Q49" s="253"/>
      <c r="R49" s="253"/>
      <c r="S49" s="253"/>
    </row>
    <row r="50" spans="1:19" customFormat="1" x14ac:dyDescent="0.2">
      <c r="A50" s="253"/>
      <c r="B50" s="253"/>
      <c r="C50" s="253"/>
      <c r="D50" s="253"/>
      <c r="E50" s="253"/>
      <c r="F50" s="253"/>
      <c r="G50" s="253"/>
      <c r="H50" s="253"/>
      <c r="I50" s="253"/>
      <c r="J50" s="253"/>
      <c r="K50" s="253"/>
      <c r="L50" s="253"/>
      <c r="M50" s="253"/>
      <c r="N50" s="253"/>
      <c r="O50" s="253"/>
      <c r="P50" s="253"/>
      <c r="Q50" s="253"/>
      <c r="R50" s="253"/>
      <c r="S50" s="253"/>
    </row>
    <row r="51" spans="1:19" customFormat="1" x14ac:dyDescent="0.2">
      <c r="A51" s="28" t="s">
        <v>48</v>
      </c>
      <c r="B51" s="1"/>
      <c r="C51" s="1"/>
      <c r="D51" s="1"/>
      <c r="E51" s="1"/>
      <c r="F51" s="1"/>
      <c r="G51" s="1"/>
      <c r="H51" s="1"/>
      <c r="I51" s="1"/>
      <c r="J51" s="1"/>
      <c r="K51" s="1"/>
      <c r="L51" s="1"/>
      <c r="M51" s="1"/>
      <c r="N51" s="1"/>
      <c r="O51" s="1"/>
    </row>
    <row r="52" spans="1:19" customFormat="1" x14ac:dyDescent="0.2">
      <c r="A52" s="1"/>
      <c r="B52" s="1"/>
      <c r="C52" s="1"/>
      <c r="D52" s="1"/>
      <c r="E52" s="1"/>
      <c r="F52" s="1"/>
      <c r="G52" s="1"/>
      <c r="H52" s="1"/>
      <c r="I52" s="1"/>
      <c r="J52" s="1"/>
      <c r="K52" s="1"/>
      <c r="L52" s="1"/>
      <c r="M52" s="1"/>
      <c r="N52" s="1"/>
      <c r="O52" s="1"/>
      <c r="P52" s="1"/>
      <c r="Q52" s="1"/>
      <c r="R52" s="1"/>
    </row>
    <row r="53" spans="1:19" customFormat="1" x14ac:dyDescent="0.2">
      <c r="L53" s="68"/>
      <c r="M53" s="68"/>
      <c r="N53" s="68"/>
      <c r="O53" s="68"/>
      <c r="P53" s="68"/>
      <c r="R53" s="1"/>
    </row>
    <row r="54" spans="1:19" customFormat="1" x14ac:dyDescent="0.2">
      <c r="N54" s="1"/>
      <c r="O54" s="1"/>
      <c r="P54" s="1"/>
      <c r="R54" s="1"/>
    </row>
    <row r="55" spans="1:19" customFormat="1" x14ac:dyDescent="0.2">
      <c r="L55" s="1"/>
      <c r="M55" s="1"/>
      <c r="N55" s="1"/>
      <c r="O55" s="1"/>
      <c r="P55" s="1"/>
    </row>
    <row r="56" spans="1:19" customFormat="1" x14ac:dyDescent="0.2">
      <c r="L56" s="1"/>
      <c r="M56" s="1"/>
      <c r="N56" s="1"/>
      <c r="O56" s="1"/>
      <c r="P56" s="1"/>
    </row>
    <row r="57" spans="1:19" customFormat="1" x14ac:dyDescent="0.2">
      <c r="L57" s="1"/>
      <c r="M57" s="1"/>
      <c r="N57" s="1"/>
      <c r="O57" s="1"/>
      <c r="P57" s="1"/>
    </row>
  </sheetData>
  <mergeCells count="12">
    <mergeCell ref="Q8:S8"/>
    <mergeCell ref="T8:V8"/>
    <mergeCell ref="W8:Y8"/>
    <mergeCell ref="A44:S44"/>
    <mergeCell ref="A46:S50"/>
    <mergeCell ref="A45:S45"/>
    <mergeCell ref="A2:P4"/>
    <mergeCell ref="B8:D8"/>
    <mergeCell ref="E8:G8"/>
    <mergeCell ref="H8:J8"/>
    <mergeCell ref="K8:M8"/>
    <mergeCell ref="N8:P8"/>
  </mergeCells>
  <conditionalFormatting sqref="D34:D37 D39 D42 G34:G37 G39 G42 J34:J37 J39 J42 M34:M37 M39 M42 P34:P37 P39 P42 S34:S37 S39 S42 V34:V37 V39 V42 Y34:Y37 Y39 Y42 D12:D18 G12:G18 J12:J18 M12:M18 P12:P18 S12:S18 V12:V18 Y12:Y18 Y20:Y31 V20:V31 S20:S31 P20:P31 M20:M31 J20:J31 G20:G31 D20:D31">
    <cfRule type="cellIs" dxfId="5" priority="3" operator="lessThan">
      <formula>31</formula>
    </cfRule>
  </conditionalFormatting>
  <conditionalFormatting sqref="D19 G19 J19 M19 P19 S19 V19 Y19">
    <cfRule type="cellIs" dxfId="4" priority="2" operator="lessThan">
      <formula>31</formula>
    </cfRule>
  </conditionalFormatting>
  <conditionalFormatting sqref="D43 G43 J43 M43 P43 S43 V43 Y43">
    <cfRule type="cellIs" dxfId="3" priority="1" operator="lessThan">
      <formula>31</formula>
    </cfRule>
  </conditionalFormatting>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00B050"/>
  </sheetPr>
  <dimension ref="A1:AL55"/>
  <sheetViews>
    <sheetView zoomScaleNormal="100" workbookViewId="0">
      <selection activeCell="J21" sqref="J21"/>
    </sheetView>
  </sheetViews>
  <sheetFormatPr defaultRowHeight="12.75" x14ac:dyDescent="0.2"/>
  <cols>
    <col min="1" max="1" width="16.7109375" style="1" customWidth="1"/>
    <col min="2" max="3" width="4.140625" style="1" customWidth="1"/>
    <col min="4" max="4" width="5" style="1" customWidth="1"/>
    <col min="5" max="5" width="4.140625" style="1" customWidth="1"/>
    <col min="6" max="6" width="4.5703125" style="1" bestFit="1" customWidth="1"/>
    <col min="7" max="7" width="5" style="1" customWidth="1"/>
    <col min="8" max="8" width="4.140625" style="1" customWidth="1"/>
    <col min="9" max="9" width="4.5703125" style="1" bestFit="1" customWidth="1"/>
    <col min="10" max="10" width="5" style="1" customWidth="1"/>
    <col min="11" max="11" width="4.140625" style="1" customWidth="1"/>
    <col min="12" max="12" width="4.5703125" style="1" bestFit="1" customWidth="1"/>
    <col min="13" max="13" width="5" style="1" customWidth="1"/>
    <col min="14" max="14" width="4.140625" style="1" customWidth="1"/>
    <col min="15" max="15" width="5.42578125" style="1" bestFit="1" customWidth="1"/>
    <col min="16" max="16" width="5" style="1" customWidth="1"/>
    <col min="17" max="17" width="4.140625" customWidth="1"/>
    <col min="18" max="18" width="4.5703125" bestFit="1" customWidth="1"/>
    <col min="19" max="19" width="5" customWidth="1"/>
    <col min="20" max="20" width="4.140625" customWidth="1"/>
    <col min="21" max="21" width="4.5703125" bestFit="1" customWidth="1"/>
    <col min="22" max="22" width="5" customWidth="1"/>
    <col min="23" max="23" width="4.140625" customWidth="1"/>
    <col min="24" max="24" width="4.5703125" bestFit="1" customWidth="1"/>
    <col min="25" max="25" width="5" customWidth="1"/>
    <col min="26" max="29" width="4.5703125" customWidth="1"/>
    <col min="30" max="31" width="4.42578125" customWidth="1"/>
    <col min="33" max="16384" width="9.140625" style="1"/>
  </cols>
  <sheetData>
    <row r="1" spans="1:32" x14ac:dyDescent="0.2">
      <c r="A1" s="2" t="s">
        <v>307</v>
      </c>
      <c r="B1" s="2"/>
      <c r="C1" s="2"/>
      <c r="D1" s="2"/>
      <c r="E1" s="2"/>
      <c r="F1" s="2"/>
      <c r="G1" s="2"/>
      <c r="H1" s="2"/>
      <c r="I1" s="2"/>
      <c r="J1" s="2"/>
      <c r="K1" s="2"/>
      <c r="L1" s="2"/>
      <c r="M1" s="2"/>
      <c r="N1" s="2"/>
      <c r="O1" s="2"/>
      <c r="P1" s="2"/>
    </row>
    <row r="2" spans="1:32" ht="12.75" customHeight="1" x14ac:dyDescent="0.2">
      <c r="A2" s="249" t="s">
        <v>308</v>
      </c>
      <c r="B2" s="249"/>
      <c r="C2" s="249"/>
      <c r="D2" s="249"/>
      <c r="E2" s="249"/>
      <c r="F2" s="249"/>
      <c r="G2" s="249"/>
      <c r="H2" s="249"/>
      <c r="I2" s="249"/>
      <c r="J2" s="249"/>
      <c r="K2" s="249"/>
      <c r="L2" s="249"/>
      <c r="M2" s="249"/>
      <c r="N2" s="249"/>
      <c r="O2" s="249"/>
      <c r="P2" s="249"/>
    </row>
    <row r="3" spans="1:32" x14ac:dyDescent="0.2">
      <c r="A3" s="249"/>
      <c r="B3" s="249"/>
      <c r="C3" s="249"/>
      <c r="D3" s="249"/>
      <c r="E3" s="249"/>
      <c r="F3" s="249"/>
      <c r="G3" s="249"/>
      <c r="H3" s="249"/>
      <c r="I3" s="249"/>
      <c r="J3" s="249"/>
      <c r="K3" s="249"/>
      <c r="L3" s="249"/>
      <c r="M3" s="249"/>
      <c r="N3" s="249"/>
      <c r="O3" s="249"/>
      <c r="P3" s="249"/>
    </row>
    <row r="4" spans="1:32" x14ac:dyDescent="0.2">
      <c r="A4" s="249"/>
      <c r="B4" s="249"/>
      <c r="C4" s="249"/>
      <c r="D4" s="249"/>
      <c r="E4" s="249"/>
      <c r="F4" s="249"/>
      <c r="G4" s="249"/>
      <c r="H4" s="249"/>
      <c r="I4" s="249"/>
      <c r="J4" s="249"/>
      <c r="K4" s="249"/>
      <c r="L4" s="249"/>
      <c r="M4" s="249"/>
      <c r="N4" s="249"/>
      <c r="O4" s="249"/>
      <c r="P4" s="249"/>
    </row>
    <row r="5" spans="1:32" x14ac:dyDescent="0.2">
      <c r="A5" s="30"/>
      <c r="B5" s="30"/>
      <c r="C5" s="30"/>
      <c r="D5" s="30"/>
      <c r="E5" s="30"/>
      <c r="F5" s="30"/>
      <c r="G5" s="30"/>
      <c r="H5" s="30"/>
      <c r="I5" s="30"/>
      <c r="J5" s="30"/>
      <c r="K5" s="30"/>
      <c r="L5" s="30"/>
      <c r="M5" s="30"/>
      <c r="N5" s="30"/>
      <c r="O5" s="30"/>
      <c r="P5" s="30"/>
    </row>
    <row r="6" spans="1:32" ht="15" customHeight="1" x14ac:dyDescent="0.25">
      <c r="A6" s="5"/>
      <c r="B6" s="6"/>
      <c r="C6" s="6"/>
      <c r="D6" s="6"/>
      <c r="E6" s="6"/>
      <c r="F6" s="6"/>
      <c r="G6" s="6"/>
      <c r="H6" s="6"/>
      <c r="I6" s="6"/>
      <c r="J6" s="6"/>
      <c r="K6" s="6"/>
      <c r="L6" s="6"/>
      <c r="M6" s="6"/>
      <c r="N6" s="6"/>
      <c r="O6" s="6"/>
      <c r="P6" s="6"/>
    </row>
    <row r="7" spans="1:32" ht="15" customHeight="1" x14ac:dyDescent="0.25">
      <c r="A7" s="5"/>
      <c r="B7"/>
      <c r="C7"/>
      <c r="D7"/>
      <c r="E7"/>
      <c r="F7"/>
      <c r="G7"/>
      <c r="H7"/>
      <c r="I7"/>
      <c r="J7"/>
      <c r="K7"/>
      <c r="L7"/>
      <c r="M7"/>
      <c r="N7"/>
      <c r="O7"/>
      <c r="P7"/>
    </row>
    <row r="8" spans="1:32" ht="63" customHeight="1" x14ac:dyDescent="0.2">
      <c r="A8"/>
      <c r="B8" s="278" t="s">
        <v>295</v>
      </c>
      <c r="C8" s="279"/>
      <c r="D8" s="280"/>
      <c r="E8" s="278" t="s">
        <v>309</v>
      </c>
      <c r="F8" s="279"/>
      <c r="G8" s="280"/>
      <c r="H8" s="278" t="s">
        <v>297</v>
      </c>
      <c r="I8" s="279"/>
      <c r="J8" s="280"/>
      <c r="K8" s="278" t="s">
        <v>310</v>
      </c>
      <c r="L8" s="279"/>
      <c r="M8" s="280"/>
      <c r="N8" s="278" t="s">
        <v>299</v>
      </c>
      <c r="O8" s="279"/>
      <c r="P8" s="280"/>
      <c r="Q8" s="278" t="s">
        <v>311</v>
      </c>
      <c r="R8" s="279"/>
      <c r="S8" s="280"/>
      <c r="T8" s="278" t="s">
        <v>301</v>
      </c>
      <c r="U8" s="279"/>
      <c r="V8" s="280"/>
      <c r="W8" s="278" t="s">
        <v>312</v>
      </c>
      <c r="X8" s="279"/>
      <c r="Y8" s="280"/>
    </row>
    <row r="9" spans="1:32" s="11" customFormat="1" ht="19.5" customHeight="1" x14ac:dyDescent="0.2">
      <c r="A9" s="8"/>
      <c r="B9" s="9" t="s">
        <v>85</v>
      </c>
      <c r="C9" s="56" t="s">
        <v>15</v>
      </c>
      <c r="D9" s="56" t="s">
        <v>86</v>
      </c>
      <c r="E9" s="9" t="s">
        <v>85</v>
      </c>
      <c r="F9" s="56" t="s">
        <v>15</v>
      </c>
      <c r="G9" s="56" t="s">
        <v>86</v>
      </c>
      <c r="H9" s="9" t="s">
        <v>85</v>
      </c>
      <c r="I9" s="56" t="s">
        <v>15</v>
      </c>
      <c r="J9" s="56" t="s">
        <v>86</v>
      </c>
      <c r="K9" s="9" t="s">
        <v>85</v>
      </c>
      <c r="L9" s="56" t="s">
        <v>15</v>
      </c>
      <c r="M9" s="10" t="s">
        <v>86</v>
      </c>
      <c r="N9" s="9" t="s">
        <v>85</v>
      </c>
      <c r="O9" s="56" t="s">
        <v>15</v>
      </c>
      <c r="P9" s="56" t="s">
        <v>86</v>
      </c>
      <c r="Q9" s="9" t="s">
        <v>85</v>
      </c>
      <c r="R9" s="56" t="s">
        <v>15</v>
      </c>
      <c r="S9" s="56" t="s">
        <v>86</v>
      </c>
      <c r="T9" s="9" t="s">
        <v>85</v>
      </c>
      <c r="U9" s="56" t="s">
        <v>15</v>
      </c>
      <c r="V9" s="56" t="s">
        <v>86</v>
      </c>
      <c r="W9" s="9" t="s">
        <v>85</v>
      </c>
      <c r="X9" s="56" t="s">
        <v>15</v>
      </c>
      <c r="Y9" s="10" t="s">
        <v>86</v>
      </c>
      <c r="Z9"/>
      <c r="AA9"/>
      <c r="AB9"/>
      <c r="AC9"/>
      <c r="AD9"/>
      <c r="AE9"/>
      <c r="AF9"/>
    </row>
    <row r="10" spans="1:32" x14ac:dyDescent="0.2">
      <c r="A10" s="12" t="s">
        <v>16</v>
      </c>
      <c r="B10" s="36"/>
      <c r="C10" s="36"/>
      <c r="D10" s="36"/>
      <c r="E10" s="36"/>
      <c r="F10" s="36"/>
      <c r="G10" s="36"/>
      <c r="H10" s="36"/>
      <c r="I10" s="36"/>
      <c r="J10" s="36"/>
      <c r="K10" s="36"/>
      <c r="L10" s="36"/>
      <c r="M10" s="36"/>
      <c r="N10" s="36"/>
      <c r="O10" s="36"/>
      <c r="P10" s="36"/>
      <c r="Q10" s="36"/>
      <c r="R10" s="36"/>
      <c r="S10" s="36"/>
      <c r="T10" s="36"/>
      <c r="U10" s="36"/>
      <c r="V10" s="36"/>
      <c r="W10" s="36"/>
      <c r="X10" s="36"/>
      <c r="Y10" s="40"/>
    </row>
    <row r="11" spans="1:32" x14ac:dyDescent="0.2">
      <c r="A11" s="14" t="s">
        <v>17</v>
      </c>
      <c r="B11"/>
      <c r="C11"/>
      <c r="D11"/>
      <c r="E11"/>
      <c r="F11"/>
      <c r="G11"/>
      <c r="H11"/>
      <c r="I11"/>
      <c r="J11"/>
      <c r="K11"/>
      <c r="L11"/>
      <c r="M11"/>
      <c r="N11"/>
      <c r="O11"/>
      <c r="P11"/>
      <c r="Y11" s="13"/>
    </row>
    <row r="12" spans="1:32" x14ac:dyDescent="0.2">
      <c r="A12" s="15" t="s">
        <v>18</v>
      </c>
      <c r="B12" s="16">
        <v>1</v>
      </c>
      <c r="C12" s="57" t="s">
        <v>87</v>
      </c>
      <c r="D12" s="58">
        <v>651</v>
      </c>
      <c r="E12" s="16">
        <v>2.2775759951273118</v>
      </c>
      <c r="F12" s="17">
        <v>8.7139237980871087E-7</v>
      </c>
      <c r="G12" s="58">
        <v>749</v>
      </c>
      <c r="H12" s="16">
        <v>1.7303348059217645</v>
      </c>
      <c r="I12" s="17">
        <v>3.0083914967309333E-3</v>
      </c>
      <c r="J12" s="58">
        <v>649</v>
      </c>
      <c r="K12" s="16">
        <v>4.8892521205964794</v>
      </c>
      <c r="L12" s="17">
        <v>5.1130211176086959E-11</v>
      </c>
      <c r="M12" s="58">
        <v>763</v>
      </c>
      <c r="N12" s="16">
        <v>1.2482357116710792</v>
      </c>
      <c r="O12" s="17">
        <v>0.15854073551043912</v>
      </c>
      <c r="P12" s="58">
        <v>860</v>
      </c>
      <c r="Q12" s="16">
        <v>2.136327136289967</v>
      </c>
      <c r="R12" s="17">
        <v>5.1881894235439319E-5</v>
      </c>
      <c r="S12" s="58">
        <v>696</v>
      </c>
      <c r="T12" s="16">
        <v>2.3215204323235055</v>
      </c>
      <c r="U12" s="17">
        <v>2.5804918566407764E-6</v>
      </c>
      <c r="V12" s="58">
        <v>658</v>
      </c>
      <c r="W12" s="16">
        <v>3.1780165426937605</v>
      </c>
      <c r="X12" s="17">
        <v>1.6625285326199446E-7</v>
      </c>
      <c r="Y12" s="59">
        <v>703</v>
      </c>
    </row>
    <row r="13" spans="1:32" ht="12.75" customHeight="1" x14ac:dyDescent="0.2">
      <c r="A13" s="15" t="s">
        <v>19</v>
      </c>
      <c r="B13" s="16">
        <v>1</v>
      </c>
      <c r="C13" s="57" t="s">
        <v>87</v>
      </c>
      <c r="D13" s="58">
        <v>489</v>
      </c>
      <c r="E13" s="16">
        <v>2.6024029360783922</v>
      </c>
      <c r="F13" s="17">
        <v>1.6904757060842712E-7</v>
      </c>
      <c r="G13" s="58">
        <v>487</v>
      </c>
      <c r="H13" s="16">
        <v>3.832473229459243</v>
      </c>
      <c r="I13" s="17">
        <v>9.3267615852710151E-12</v>
      </c>
      <c r="J13" s="58">
        <v>419</v>
      </c>
      <c r="K13" s="16">
        <v>9.9587034897484532</v>
      </c>
      <c r="L13" s="17">
        <v>0</v>
      </c>
      <c r="M13" s="58">
        <v>482</v>
      </c>
      <c r="N13" s="16">
        <v>1.9665394043229045</v>
      </c>
      <c r="O13" s="17">
        <v>7.8278240471796323E-5</v>
      </c>
      <c r="P13" s="58">
        <v>466</v>
      </c>
      <c r="Q13" s="16">
        <v>3.2681993787881005</v>
      </c>
      <c r="R13" s="17">
        <v>1.1101719543660238E-10</v>
      </c>
      <c r="S13" s="58">
        <v>476</v>
      </c>
      <c r="T13" s="16">
        <v>6.4440978399141855</v>
      </c>
      <c r="U13" s="17">
        <v>3.8413716652030416E-14</v>
      </c>
      <c r="V13" s="58">
        <v>337</v>
      </c>
      <c r="W13" s="16">
        <v>9.3674933752709215</v>
      </c>
      <c r="X13" s="17">
        <v>0</v>
      </c>
      <c r="Y13" s="59">
        <v>526</v>
      </c>
    </row>
    <row r="14" spans="1:32" x14ac:dyDescent="0.2">
      <c r="A14" s="15" t="s">
        <v>20</v>
      </c>
      <c r="B14" s="16">
        <v>1</v>
      </c>
      <c r="C14" s="57" t="s">
        <v>87</v>
      </c>
      <c r="D14" s="58">
        <v>2148</v>
      </c>
      <c r="E14" s="16">
        <v>2.6169030483950446</v>
      </c>
      <c r="F14" s="17">
        <v>2.4069635173873394E-13</v>
      </c>
      <c r="G14" s="58">
        <v>2148</v>
      </c>
      <c r="H14" s="16">
        <v>2.0614984371558531</v>
      </c>
      <c r="I14" s="17">
        <v>1.6019829907065741E-10</v>
      </c>
      <c r="J14" s="58">
        <v>2469</v>
      </c>
      <c r="K14" s="16">
        <v>5.8782900575681971</v>
      </c>
      <c r="L14" s="17">
        <v>0</v>
      </c>
      <c r="M14" s="58">
        <v>2758</v>
      </c>
      <c r="N14" s="16">
        <v>1.3032536751018522</v>
      </c>
      <c r="O14" s="17">
        <v>9.1534312735661594E-3</v>
      </c>
      <c r="P14" s="58">
        <v>3045</v>
      </c>
      <c r="Q14" s="16">
        <v>2.5302053598957088</v>
      </c>
      <c r="R14" s="17">
        <v>9.2106988702767012E-11</v>
      </c>
      <c r="S14" s="58">
        <v>2107</v>
      </c>
      <c r="T14" s="16">
        <v>2.7223645979239239</v>
      </c>
      <c r="U14" s="17">
        <v>2.6334490144108713E-13</v>
      </c>
      <c r="V14" s="58">
        <v>2904</v>
      </c>
      <c r="W14" s="16">
        <v>7.0417092138041051</v>
      </c>
      <c r="X14" s="17">
        <v>0</v>
      </c>
      <c r="Y14" s="59">
        <v>2378</v>
      </c>
    </row>
    <row r="15" spans="1:32" customFormat="1" x14ac:dyDescent="0.2">
      <c r="A15" s="15" t="s">
        <v>21</v>
      </c>
      <c r="B15" s="16">
        <v>1</v>
      </c>
      <c r="C15" s="57" t="s">
        <v>87</v>
      </c>
      <c r="D15" s="58">
        <v>425</v>
      </c>
      <c r="E15" s="16">
        <v>1.7469555987329299</v>
      </c>
      <c r="F15" s="17">
        <v>2.3074601095636638E-2</v>
      </c>
      <c r="G15" s="58">
        <v>565</v>
      </c>
      <c r="H15" s="16">
        <v>1.7363969768839524</v>
      </c>
      <c r="I15" s="17">
        <v>7.7073434180102707E-2</v>
      </c>
      <c r="J15" s="58">
        <v>319</v>
      </c>
      <c r="K15" s="16">
        <v>5.1325412738182132</v>
      </c>
      <c r="L15" s="17">
        <v>2.3363451173707972E-9</v>
      </c>
      <c r="M15" s="58">
        <v>549</v>
      </c>
      <c r="N15" s="16">
        <v>1.2709472979714314</v>
      </c>
      <c r="O15" s="17">
        <v>0.2461715955857493</v>
      </c>
      <c r="P15" s="58">
        <v>518</v>
      </c>
      <c r="Q15" s="16">
        <v>2.2255285697449887</v>
      </c>
      <c r="R15" s="17">
        <v>1.2718089968910551E-3</v>
      </c>
      <c r="S15" s="58">
        <v>704</v>
      </c>
      <c r="T15" s="16">
        <v>3.1136201104727741</v>
      </c>
      <c r="U15" s="17">
        <v>5.5838482118764077E-5</v>
      </c>
      <c r="V15" s="58">
        <v>400</v>
      </c>
      <c r="W15" s="16">
        <v>6.9536010190817823</v>
      </c>
      <c r="X15" s="17">
        <v>1.1265217203515476E-8</v>
      </c>
      <c r="Y15" s="59">
        <v>573</v>
      </c>
    </row>
    <row r="16" spans="1:32" customFormat="1" x14ac:dyDescent="0.2">
      <c r="A16" s="15" t="s">
        <v>22</v>
      </c>
      <c r="B16" s="16">
        <v>1</v>
      </c>
      <c r="C16" s="57" t="s">
        <v>87</v>
      </c>
      <c r="D16" s="58">
        <v>525</v>
      </c>
      <c r="E16" s="16">
        <v>2.1676552451625479</v>
      </c>
      <c r="F16" s="17">
        <v>6.4100864214378106E-6</v>
      </c>
      <c r="G16" s="58">
        <v>556</v>
      </c>
      <c r="H16" s="16">
        <v>3.2318268053789785</v>
      </c>
      <c r="I16" s="17">
        <v>2.4931168240982515E-12</v>
      </c>
      <c r="J16" s="58">
        <v>874</v>
      </c>
      <c r="K16" s="16">
        <v>11.009986216440522</v>
      </c>
      <c r="L16" s="17">
        <v>0</v>
      </c>
      <c r="M16" s="58">
        <v>892</v>
      </c>
      <c r="N16" s="16">
        <v>1.8862941166498821</v>
      </c>
      <c r="O16" s="17">
        <v>2.0466709310462683E-4</v>
      </c>
      <c r="P16" s="58">
        <v>646</v>
      </c>
      <c r="Q16" s="16">
        <v>2.7558489861625683</v>
      </c>
      <c r="R16" s="17">
        <v>8.9165919092693002E-10</v>
      </c>
      <c r="S16" s="58">
        <v>529</v>
      </c>
      <c r="T16" s="16">
        <v>5.4904589916907716</v>
      </c>
      <c r="U16" s="17">
        <v>0</v>
      </c>
      <c r="V16" s="58">
        <v>885</v>
      </c>
      <c r="W16" s="16">
        <v>8.313924711458748</v>
      </c>
      <c r="X16" s="17">
        <v>0</v>
      </c>
      <c r="Y16" s="59">
        <v>786</v>
      </c>
    </row>
    <row r="17" spans="1:25" customFormat="1" x14ac:dyDescent="0.2">
      <c r="A17" s="15" t="s">
        <v>23</v>
      </c>
      <c r="B17" s="16">
        <v>1</v>
      </c>
      <c r="C17" s="57" t="s">
        <v>87</v>
      </c>
      <c r="D17" s="58">
        <v>568</v>
      </c>
      <c r="E17" s="16">
        <v>3.3233870232438885</v>
      </c>
      <c r="F17" s="17">
        <v>4.4408920985006262E-16</v>
      </c>
      <c r="G17" s="58">
        <v>743</v>
      </c>
      <c r="H17" s="16">
        <v>2.6808856198995485</v>
      </c>
      <c r="I17" s="17">
        <v>7.9968279109721152E-7</v>
      </c>
      <c r="J17" s="58">
        <v>395</v>
      </c>
      <c r="K17" s="16">
        <v>12.466888033712221</v>
      </c>
      <c r="L17" s="17">
        <v>0</v>
      </c>
      <c r="M17" s="58">
        <v>806</v>
      </c>
      <c r="N17" s="16">
        <v>1.1972280624095051</v>
      </c>
      <c r="O17" s="17">
        <v>0.1902676336128053</v>
      </c>
      <c r="P17" s="58">
        <v>800</v>
      </c>
      <c r="Q17" s="16">
        <v>2.5281980039960708</v>
      </c>
      <c r="R17" s="17">
        <v>5.8700666549782454E-10</v>
      </c>
      <c r="S17" s="58">
        <v>714</v>
      </c>
      <c r="T17" s="16">
        <v>3.7395355870355562</v>
      </c>
      <c r="U17" s="17">
        <v>1.6986412276764895E-13</v>
      </c>
      <c r="V17" s="58">
        <v>707</v>
      </c>
      <c r="W17" s="16">
        <v>12.975253133894356</v>
      </c>
      <c r="X17" s="17">
        <v>0</v>
      </c>
      <c r="Y17" s="59">
        <v>879</v>
      </c>
    </row>
    <row r="18" spans="1:25" customFormat="1" x14ac:dyDescent="0.2">
      <c r="A18" s="15" t="s">
        <v>24</v>
      </c>
      <c r="B18" s="16">
        <v>1</v>
      </c>
      <c r="C18" s="57" t="s">
        <v>87</v>
      </c>
      <c r="D18" s="58">
        <v>444</v>
      </c>
      <c r="E18" s="16">
        <v>2.7570293648444673</v>
      </c>
      <c r="F18" s="17">
        <v>1.9384769545105485E-7</v>
      </c>
      <c r="G18" s="58">
        <v>541</v>
      </c>
      <c r="H18" s="16">
        <v>3.7033582332453832</v>
      </c>
      <c r="I18" s="17">
        <v>2.9097924070242698E-10</v>
      </c>
      <c r="J18" s="58">
        <v>470</v>
      </c>
      <c r="K18" s="16">
        <v>14.488554890870679</v>
      </c>
      <c r="L18" s="17">
        <v>0</v>
      </c>
      <c r="M18" s="58">
        <v>630</v>
      </c>
      <c r="N18" s="16">
        <v>1.1845500928860522</v>
      </c>
      <c r="O18" s="17">
        <v>0.35183542352667718</v>
      </c>
      <c r="P18" s="58">
        <v>487</v>
      </c>
      <c r="Q18" s="16">
        <v>2.331049475995977</v>
      </c>
      <c r="R18" s="17">
        <v>4.3047851692179506E-6</v>
      </c>
      <c r="S18" s="58">
        <v>456</v>
      </c>
      <c r="T18" s="16">
        <v>7.5892191815454098</v>
      </c>
      <c r="U18" s="17">
        <v>0</v>
      </c>
      <c r="V18" s="58">
        <v>494</v>
      </c>
      <c r="W18" s="16">
        <v>13.19615892714374</v>
      </c>
      <c r="X18" s="17">
        <v>0</v>
      </c>
      <c r="Y18" s="59">
        <v>651</v>
      </c>
    </row>
    <row r="19" spans="1:25" customFormat="1" x14ac:dyDescent="0.2">
      <c r="A19" s="15" t="s">
        <v>25</v>
      </c>
      <c r="B19" s="16" t="s">
        <v>76</v>
      </c>
      <c r="C19" s="57" t="s">
        <v>87</v>
      </c>
      <c r="D19" s="58" t="s">
        <v>76</v>
      </c>
      <c r="E19" s="16" t="s">
        <v>76</v>
      </c>
      <c r="F19" s="19" t="s">
        <v>76</v>
      </c>
      <c r="G19" s="58" t="s">
        <v>76</v>
      </c>
      <c r="H19" s="16" t="s">
        <v>76</v>
      </c>
      <c r="I19" s="19" t="s">
        <v>76</v>
      </c>
      <c r="J19" s="58" t="s">
        <v>76</v>
      </c>
      <c r="K19" s="16" t="s">
        <v>76</v>
      </c>
      <c r="L19" s="19" t="s">
        <v>76</v>
      </c>
      <c r="M19" s="58" t="s">
        <v>76</v>
      </c>
      <c r="N19" s="16" t="s">
        <v>76</v>
      </c>
      <c r="O19" s="19" t="s">
        <v>76</v>
      </c>
      <c r="P19" s="58" t="s">
        <v>76</v>
      </c>
      <c r="Q19" s="16" t="s">
        <v>76</v>
      </c>
      <c r="R19" s="19" t="s">
        <v>76</v>
      </c>
      <c r="S19" s="58" t="s">
        <v>76</v>
      </c>
      <c r="T19" s="16" t="s">
        <v>76</v>
      </c>
      <c r="U19" s="19" t="s">
        <v>76</v>
      </c>
      <c r="V19" s="58" t="s">
        <v>76</v>
      </c>
      <c r="W19" s="16" t="s">
        <v>76</v>
      </c>
      <c r="X19" s="19" t="s">
        <v>76</v>
      </c>
      <c r="Y19" s="59" t="s">
        <v>76</v>
      </c>
    </row>
    <row r="20" spans="1:25" customFormat="1" x14ac:dyDescent="0.2">
      <c r="A20" s="15" t="s">
        <v>26</v>
      </c>
      <c r="B20" s="16">
        <v>1</v>
      </c>
      <c r="C20" s="57" t="s">
        <v>87</v>
      </c>
      <c r="D20" s="58">
        <v>387</v>
      </c>
      <c r="E20" s="16">
        <v>3.1268864297616323</v>
      </c>
      <c r="F20" s="17">
        <v>1.1918177555969578E-10</v>
      </c>
      <c r="G20" s="58">
        <v>589</v>
      </c>
      <c r="H20" s="16">
        <v>3.646817731266923</v>
      </c>
      <c r="I20" s="17">
        <v>2.1255663895658472E-11</v>
      </c>
      <c r="J20" s="58">
        <v>427</v>
      </c>
      <c r="K20" s="16">
        <v>11.674242734515587</v>
      </c>
      <c r="L20" s="17">
        <v>0</v>
      </c>
      <c r="M20" s="58">
        <v>582</v>
      </c>
      <c r="N20" s="16">
        <v>1.9936068600848076</v>
      </c>
      <c r="O20" s="17">
        <v>3.2733351464697691E-5</v>
      </c>
      <c r="P20" s="58">
        <v>454</v>
      </c>
      <c r="Q20" s="16">
        <v>3.2230677950274389</v>
      </c>
      <c r="R20" s="17">
        <v>1.1763314766710664E-9</v>
      </c>
      <c r="S20" s="58">
        <v>502</v>
      </c>
      <c r="T20" s="16">
        <v>6.8767924156353706</v>
      </c>
      <c r="U20" s="17">
        <v>2.2204460492503131E-16</v>
      </c>
      <c r="V20" s="58">
        <v>393</v>
      </c>
      <c r="W20" s="16">
        <v>13.211076096456978</v>
      </c>
      <c r="X20" s="17">
        <v>0</v>
      </c>
      <c r="Y20" s="59">
        <v>578</v>
      </c>
    </row>
    <row r="21" spans="1:25" customFormat="1" x14ac:dyDescent="0.2">
      <c r="A21" s="15" t="s">
        <v>27</v>
      </c>
      <c r="B21" s="16">
        <v>1</v>
      </c>
      <c r="C21" s="57" t="s">
        <v>87</v>
      </c>
      <c r="D21" s="58">
        <v>526</v>
      </c>
      <c r="E21" s="16">
        <v>1.7599615531741364</v>
      </c>
      <c r="F21" s="17">
        <v>2.3295445790494362E-4</v>
      </c>
      <c r="G21" s="58">
        <v>746</v>
      </c>
      <c r="H21" s="16">
        <v>2.1815677907699627</v>
      </c>
      <c r="I21" s="17">
        <v>3.8160187113778221E-4</v>
      </c>
      <c r="J21" s="58">
        <v>331</v>
      </c>
      <c r="K21" s="16">
        <v>4.3983758803916526</v>
      </c>
      <c r="L21" s="17">
        <v>5.0498938364285095E-10</v>
      </c>
      <c r="M21" s="58">
        <v>536</v>
      </c>
      <c r="N21" s="16">
        <v>1.3765560429195878</v>
      </c>
      <c r="O21" s="17">
        <v>6.1792596507256325E-2</v>
      </c>
      <c r="P21" s="58">
        <v>597</v>
      </c>
      <c r="Q21" s="16">
        <v>2.1298108240590312</v>
      </c>
      <c r="R21" s="17">
        <v>3.0820645386953061E-6</v>
      </c>
      <c r="S21" s="58">
        <v>807</v>
      </c>
      <c r="T21" s="16">
        <v>4.6314377357951049</v>
      </c>
      <c r="U21" s="17">
        <v>4.7513282197542139E-10</v>
      </c>
      <c r="V21" s="58">
        <v>368</v>
      </c>
      <c r="W21" s="16">
        <v>5.003360719173898</v>
      </c>
      <c r="X21" s="17">
        <v>5.0011084162804309E-10</v>
      </c>
      <c r="Y21" s="59">
        <v>474</v>
      </c>
    </row>
    <row r="22" spans="1:25" customFormat="1" x14ac:dyDescent="0.2">
      <c r="A22" s="15" t="s">
        <v>28</v>
      </c>
      <c r="B22" s="133" t="s">
        <v>76</v>
      </c>
      <c r="C22" s="57" t="s">
        <v>87</v>
      </c>
      <c r="D22" s="133" t="s">
        <v>76</v>
      </c>
      <c r="E22" s="133" t="s">
        <v>76</v>
      </c>
      <c r="F22" s="133" t="s">
        <v>76</v>
      </c>
      <c r="G22" s="133" t="s">
        <v>76</v>
      </c>
      <c r="H22" s="133" t="s">
        <v>76</v>
      </c>
      <c r="I22" s="133" t="s">
        <v>76</v>
      </c>
      <c r="J22" s="133" t="s">
        <v>76</v>
      </c>
      <c r="K22" s="133" t="s">
        <v>76</v>
      </c>
      <c r="L22" s="133" t="s">
        <v>76</v>
      </c>
      <c r="M22" s="133" t="s">
        <v>76</v>
      </c>
      <c r="N22" s="133" t="s">
        <v>76</v>
      </c>
      <c r="O22" s="133" t="s">
        <v>76</v>
      </c>
      <c r="P22" s="133" t="s">
        <v>76</v>
      </c>
      <c r="Q22" s="133" t="s">
        <v>76</v>
      </c>
      <c r="R22" s="133" t="s">
        <v>76</v>
      </c>
      <c r="S22" s="133" t="s">
        <v>76</v>
      </c>
      <c r="T22" s="133" t="s">
        <v>76</v>
      </c>
      <c r="U22" s="133" t="s">
        <v>76</v>
      </c>
      <c r="V22" s="133" t="s">
        <v>76</v>
      </c>
      <c r="W22" s="133" t="s">
        <v>76</v>
      </c>
      <c r="X22" s="133" t="s">
        <v>76</v>
      </c>
      <c r="Y22" s="134" t="s">
        <v>76</v>
      </c>
    </row>
    <row r="23" spans="1:25" customFormat="1" x14ac:dyDescent="0.2">
      <c r="A23" s="15" t="s">
        <v>29</v>
      </c>
      <c r="B23" s="16">
        <v>1</v>
      </c>
      <c r="C23" s="57" t="s">
        <v>87</v>
      </c>
      <c r="D23" s="58">
        <v>404</v>
      </c>
      <c r="E23" s="16">
        <v>2.3822123551525038</v>
      </c>
      <c r="F23" s="17">
        <v>1.4722925647747687E-5</v>
      </c>
      <c r="G23" s="58">
        <v>541</v>
      </c>
      <c r="H23" s="16">
        <v>3.1798710891829289</v>
      </c>
      <c r="I23" s="17">
        <v>8.0139457292460747E-9</v>
      </c>
      <c r="J23" s="58">
        <v>498</v>
      </c>
      <c r="K23" s="16">
        <v>7.9308512072430304</v>
      </c>
      <c r="L23" s="17">
        <v>2.2204460492503131E-16</v>
      </c>
      <c r="M23" s="58">
        <v>494</v>
      </c>
      <c r="N23" s="16">
        <v>1.9447365299496688</v>
      </c>
      <c r="O23" s="17">
        <v>8.2149377306106608E-4</v>
      </c>
      <c r="P23" s="58">
        <v>287</v>
      </c>
      <c r="Q23" s="16">
        <v>2.5660460689717679</v>
      </c>
      <c r="R23" s="17">
        <v>2.3992497988345463E-8</v>
      </c>
      <c r="S23" s="58">
        <v>610</v>
      </c>
      <c r="T23" s="16">
        <v>8.1396384543063292</v>
      </c>
      <c r="U23" s="17">
        <v>1.5765166949677223E-14</v>
      </c>
      <c r="V23" s="58">
        <v>210</v>
      </c>
      <c r="W23" s="16">
        <v>11.932847433920683</v>
      </c>
      <c r="X23" s="17">
        <v>0</v>
      </c>
      <c r="Y23" s="59">
        <v>652</v>
      </c>
    </row>
    <row r="24" spans="1:25" customFormat="1" x14ac:dyDescent="0.2">
      <c r="A24" s="15" t="s">
        <v>31</v>
      </c>
      <c r="B24" s="16">
        <v>1</v>
      </c>
      <c r="C24" s="57" t="s">
        <v>87</v>
      </c>
      <c r="D24" s="58">
        <v>417</v>
      </c>
      <c r="E24" s="16">
        <v>1.7795576049446793</v>
      </c>
      <c r="F24" s="17">
        <v>2.199494600372276E-4</v>
      </c>
      <c r="G24" s="58">
        <v>857</v>
      </c>
      <c r="H24" s="16">
        <v>3.209311822587102</v>
      </c>
      <c r="I24" s="17">
        <v>2.5349810162111908E-7</v>
      </c>
      <c r="J24" s="58">
        <v>310</v>
      </c>
      <c r="K24" s="16">
        <v>11.513828247454857</v>
      </c>
      <c r="L24" s="17">
        <v>0</v>
      </c>
      <c r="M24" s="58">
        <v>915</v>
      </c>
      <c r="N24" s="16">
        <v>1.6373950646274222</v>
      </c>
      <c r="O24" s="17">
        <v>1.5585057129345881E-3</v>
      </c>
      <c r="P24" s="58">
        <v>465</v>
      </c>
      <c r="Q24" s="16">
        <v>2.3779715976945499</v>
      </c>
      <c r="R24" s="17">
        <v>4.3309811759151273E-7</v>
      </c>
      <c r="S24" s="58">
        <v>717</v>
      </c>
      <c r="T24" s="16">
        <v>7.358848277128839</v>
      </c>
      <c r="U24" s="17">
        <v>1.6984191830715645E-11</v>
      </c>
      <c r="V24" s="58">
        <v>190</v>
      </c>
      <c r="W24" s="16">
        <v>17.31678832187642</v>
      </c>
      <c r="X24" s="17">
        <v>0</v>
      </c>
      <c r="Y24" s="59">
        <v>808</v>
      </c>
    </row>
    <row r="25" spans="1:25" customFormat="1" x14ac:dyDescent="0.2">
      <c r="A25" s="15" t="s">
        <v>32</v>
      </c>
      <c r="B25" s="16">
        <v>1</v>
      </c>
      <c r="C25" s="57" t="s">
        <v>87</v>
      </c>
      <c r="D25" s="58">
        <v>515</v>
      </c>
      <c r="E25" s="16">
        <v>2.4858998192614736</v>
      </c>
      <c r="F25" s="17">
        <v>4.3242111447128195E-8</v>
      </c>
      <c r="G25" s="58">
        <v>326</v>
      </c>
      <c r="H25" s="16">
        <v>3.2053184298320261</v>
      </c>
      <c r="I25" s="17">
        <v>4.4408920985006262E-16</v>
      </c>
      <c r="J25" s="58">
        <v>660</v>
      </c>
      <c r="K25" s="16">
        <v>6.9568066625446399</v>
      </c>
      <c r="L25" s="17">
        <v>0</v>
      </c>
      <c r="M25" s="58">
        <v>427</v>
      </c>
      <c r="N25" s="16">
        <v>1.6657569985834884</v>
      </c>
      <c r="O25" s="17">
        <v>4.374563150637556E-4</v>
      </c>
      <c r="P25" s="58">
        <v>485</v>
      </c>
      <c r="Q25" s="16">
        <v>2.5108022143809179</v>
      </c>
      <c r="R25" s="17">
        <v>2.6801278973920262E-8</v>
      </c>
      <c r="S25" s="58">
        <v>401</v>
      </c>
      <c r="T25" s="16">
        <v>5.1961414842838227</v>
      </c>
      <c r="U25" s="17">
        <v>0</v>
      </c>
      <c r="V25" s="58">
        <v>443</v>
      </c>
      <c r="W25" s="16">
        <v>7.026423460003568</v>
      </c>
      <c r="X25" s="17">
        <v>0</v>
      </c>
      <c r="Y25" s="59">
        <v>470</v>
      </c>
    </row>
    <row r="26" spans="1:25" customFormat="1" x14ac:dyDescent="0.2">
      <c r="A26" s="15" t="s">
        <v>33</v>
      </c>
      <c r="B26" s="16">
        <v>1</v>
      </c>
      <c r="C26" s="57" t="s">
        <v>87</v>
      </c>
      <c r="D26" s="58">
        <v>474</v>
      </c>
      <c r="E26" s="16">
        <v>2.531338235332405</v>
      </c>
      <c r="F26" s="17">
        <v>6.163834740391394E-7</v>
      </c>
      <c r="G26" s="58">
        <v>375</v>
      </c>
      <c r="H26" s="16">
        <v>2.8853001738460815</v>
      </c>
      <c r="I26" s="17">
        <v>1.9700792552868052E-8</v>
      </c>
      <c r="J26" s="58">
        <v>454</v>
      </c>
      <c r="K26" s="16">
        <v>8.9543990281148549</v>
      </c>
      <c r="L26" s="17">
        <v>0</v>
      </c>
      <c r="M26" s="58">
        <v>380</v>
      </c>
      <c r="N26" s="16">
        <v>1.6805793833571325</v>
      </c>
      <c r="O26" s="17">
        <v>1.3459304137868333E-3</v>
      </c>
      <c r="P26" s="58">
        <v>514</v>
      </c>
      <c r="Q26" s="16">
        <v>3.2665263073415312</v>
      </c>
      <c r="R26" s="17">
        <v>1.9293915354268165E-9</v>
      </c>
      <c r="S26" s="58">
        <v>376</v>
      </c>
      <c r="T26" s="16">
        <v>5.2365531401608552</v>
      </c>
      <c r="U26" s="17">
        <v>0</v>
      </c>
      <c r="V26" s="58">
        <v>389</v>
      </c>
      <c r="W26" s="16">
        <v>14.070358473243038</v>
      </c>
      <c r="X26" s="17">
        <v>0</v>
      </c>
      <c r="Y26" s="59">
        <v>347</v>
      </c>
    </row>
    <row r="27" spans="1:25" customFormat="1" x14ac:dyDescent="0.2">
      <c r="A27" s="15" t="s">
        <v>34</v>
      </c>
      <c r="B27" s="16">
        <v>1</v>
      </c>
      <c r="C27" s="57" t="s">
        <v>87</v>
      </c>
      <c r="D27" s="58">
        <v>420</v>
      </c>
      <c r="E27" s="16">
        <v>2.7165560833114815</v>
      </c>
      <c r="F27" s="17">
        <v>1.8426946413185874E-8</v>
      </c>
      <c r="G27" s="58">
        <v>890</v>
      </c>
      <c r="H27" s="16">
        <v>3.574586760956306</v>
      </c>
      <c r="I27" s="17">
        <v>2.8823769253616405E-5</v>
      </c>
      <c r="J27" s="58">
        <v>177</v>
      </c>
      <c r="K27" s="16">
        <v>10.834507725801261</v>
      </c>
      <c r="L27" s="17">
        <v>3.275406035285755E-8</v>
      </c>
      <c r="M27" s="58">
        <v>538</v>
      </c>
      <c r="N27" s="16">
        <v>1.8845745320507563</v>
      </c>
      <c r="O27" s="17">
        <v>1.44833032099001E-4</v>
      </c>
      <c r="P27" s="58">
        <v>580</v>
      </c>
      <c r="Q27" s="16">
        <v>3.2493212029599099</v>
      </c>
      <c r="R27" s="17">
        <v>5.5053024805573614E-8</v>
      </c>
      <c r="S27" s="58">
        <v>732</v>
      </c>
      <c r="T27" s="16">
        <v>4.5152167318665608</v>
      </c>
      <c r="U27" s="17">
        <v>3.5017799104863911E-8</v>
      </c>
      <c r="V27" s="58">
        <v>287</v>
      </c>
      <c r="W27" s="16">
        <v>18.032073951439521</v>
      </c>
      <c r="X27" s="17">
        <v>5.7359241134591343E-8</v>
      </c>
      <c r="Y27" s="59">
        <v>337</v>
      </c>
    </row>
    <row r="28" spans="1:25" customFormat="1" x14ac:dyDescent="0.2">
      <c r="A28" s="15" t="s">
        <v>35</v>
      </c>
      <c r="B28" s="16">
        <v>1</v>
      </c>
      <c r="C28" s="57" t="s">
        <v>87</v>
      </c>
      <c r="D28" s="58">
        <v>383</v>
      </c>
      <c r="E28" s="16">
        <v>1.9022631454177934</v>
      </c>
      <c r="F28" s="17">
        <v>6.5067873754731664E-4</v>
      </c>
      <c r="G28" s="58">
        <v>632</v>
      </c>
      <c r="H28" s="16">
        <v>1.7445056872946725</v>
      </c>
      <c r="I28" s="17">
        <v>2.4584522643207318E-2</v>
      </c>
      <c r="J28" s="58">
        <v>295</v>
      </c>
      <c r="K28" s="16">
        <v>4.6128224930340211</v>
      </c>
      <c r="L28" s="17">
        <v>8.5345730482799809E-11</v>
      </c>
      <c r="M28" s="58">
        <v>576</v>
      </c>
      <c r="N28" s="16">
        <v>1.6698393606453019</v>
      </c>
      <c r="O28" s="17">
        <v>3.0213464031889625E-3</v>
      </c>
      <c r="P28" s="58">
        <v>412</v>
      </c>
      <c r="Q28" s="16">
        <v>2.0684646174270052</v>
      </c>
      <c r="R28" s="17">
        <v>3.8306798750831206E-5</v>
      </c>
      <c r="S28" s="58">
        <v>579</v>
      </c>
      <c r="T28" s="16">
        <v>1.7931964432457319</v>
      </c>
      <c r="U28" s="17">
        <v>4.8883861697288644E-3</v>
      </c>
      <c r="V28" s="58">
        <v>381</v>
      </c>
      <c r="W28" s="16">
        <v>4.9117526600417341</v>
      </c>
      <c r="X28" s="17">
        <v>7.5414341438317933E-11</v>
      </c>
      <c r="Y28" s="59">
        <v>521</v>
      </c>
    </row>
    <row r="29" spans="1:25" customFormat="1" x14ac:dyDescent="0.2">
      <c r="A29" s="15" t="s">
        <v>36</v>
      </c>
      <c r="B29" s="133" t="s">
        <v>76</v>
      </c>
      <c r="C29" s="57" t="s">
        <v>87</v>
      </c>
      <c r="D29" s="133" t="s">
        <v>76</v>
      </c>
      <c r="E29" s="133" t="s">
        <v>76</v>
      </c>
      <c r="F29" s="133" t="s">
        <v>76</v>
      </c>
      <c r="G29" s="133" t="s">
        <v>76</v>
      </c>
      <c r="H29" s="133" t="s">
        <v>76</v>
      </c>
      <c r="I29" s="133" t="s">
        <v>76</v>
      </c>
      <c r="J29" s="133" t="s">
        <v>76</v>
      </c>
      <c r="K29" s="133" t="s">
        <v>76</v>
      </c>
      <c r="L29" s="133" t="s">
        <v>76</v>
      </c>
      <c r="M29" s="133" t="s">
        <v>76</v>
      </c>
      <c r="N29" s="133" t="s">
        <v>76</v>
      </c>
      <c r="O29" s="133" t="s">
        <v>76</v>
      </c>
      <c r="P29" s="133" t="s">
        <v>76</v>
      </c>
      <c r="Q29" s="133" t="s">
        <v>76</v>
      </c>
      <c r="R29" s="133" t="s">
        <v>76</v>
      </c>
      <c r="S29" s="133" t="s">
        <v>76</v>
      </c>
      <c r="T29" s="133" t="s">
        <v>76</v>
      </c>
      <c r="U29" s="133" t="s">
        <v>76</v>
      </c>
      <c r="V29" s="133" t="s">
        <v>76</v>
      </c>
      <c r="W29" s="133" t="s">
        <v>76</v>
      </c>
      <c r="X29" s="133" t="s">
        <v>76</v>
      </c>
      <c r="Y29" s="134" t="s">
        <v>76</v>
      </c>
    </row>
    <row r="30" spans="1:25" customFormat="1" x14ac:dyDescent="0.2">
      <c r="A30" s="15" t="s">
        <v>37</v>
      </c>
      <c r="B30" s="16">
        <v>1</v>
      </c>
      <c r="C30" s="57" t="s">
        <v>87</v>
      </c>
      <c r="D30" s="58">
        <v>411</v>
      </c>
      <c r="E30" s="16">
        <v>3.9358056891498649</v>
      </c>
      <c r="F30" s="17">
        <v>6.1900262693370678E-11</v>
      </c>
      <c r="G30" s="58">
        <v>413</v>
      </c>
      <c r="H30" s="16">
        <v>4.4818375317757617</v>
      </c>
      <c r="I30" s="17">
        <v>4.0725200989299992E-12</v>
      </c>
      <c r="J30" s="58">
        <v>476</v>
      </c>
      <c r="K30" s="16">
        <v>12.515781406121661</v>
      </c>
      <c r="L30" s="17">
        <v>0</v>
      </c>
      <c r="M30" s="58">
        <v>424</v>
      </c>
      <c r="N30" s="16">
        <v>2.3999684595426092</v>
      </c>
      <c r="O30" s="17">
        <v>2.0409834751822231E-5</v>
      </c>
      <c r="P30" s="58">
        <v>427</v>
      </c>
      <c r="Q30" s="16">
        <v>3.8087140928229242</v>
      </c>
      <c r="R30" s="17">
        <v>2.2819400813389734E-8</v>
      </c>
      <c r="S30" s="58">
        <v>324</v>
      </c>
      <c r="T30" s="16">
        <v>6.00760309327414</v>
      </c>
      <c r="U30" s="17">
        <v>1.3322676295501878E-15</v>
      </c>
      <c r="V30" s="58">
        <v>465</v>
      </c>
      <c r="W30" s="16">
        <v>13.579848948681107</v>
      </c>
      <c r="X30" s="17">
        <v>0</v>
      </c>
      <c r="Y30" s="59">
        <v>424</v>
      </c>
    </row>
    <row r="31" spans="1:25" customFormat="1" x14ac:dyDescent="0.2">
      <c r="A31" s="15" t="s">
        <v>38</v>
      </c>
      <c r="B31" s="16">
        <v>1</v>
      </c>
      <c r="C31" s="57" t="s">
        <v>87</v>
      </c>
      <c r="D31" s="58">
        <v>391</v>
      </c>
      <c r="E31" s="16">
        <v>3.0177767840637779</v>
      </c>
      <c r="F31" s="17">
        <v>1.0416836349058656E-7</v>
      </c>
      <c r="G31" s="58">
        <v>470</v>
      </c>
      <c r="H31" s="16">
        <v>2.1245397465743849</v>
      </c>
      <c r="I31" s="17">
        <v>3.3594174783591058E-4</v>
      </c>
      <c r="J31" s="58">
        <v>428</v>
      </c>
      <c r="K31" s="16">
        <v>6.3358313026784421</v>
      </c>
      <c r="L31" s="17">
        <v>5.1660897781857784E-11</v>
      </c>
      <c r="M31" s="58">
        <v>412</v>
      </c>
      <c r="N31" s="16">
        <v>1.5900948688894685</v>
      </c>
      <c r="O31" s="17">
        <v>3.6849721963900794E-3</v>
      </c>
      <c r="P31" s="58">
        <v>501</v>
      </c>
      <c r="Q31" s="16">
        <v>2.8714484754370542</v>
      </c>
      <c r="R31" s="17">
        <v>8.0403356927938319E-7</v>
      </c>
      <c r="S31" s="58">
        <v>484</v>
      </c>
      <c r="T31" s="16">
        <v>2.9370571233643572</v>
      </c>
      <c r="U31" s="17">
        <v>4.5609706722515853E-7</v>
      </c>
      <c r="V31" s="58">
        <v>530</v>
      </c>
      <c r="W31" s="16">
        <v>6.4663096087631571</v>
      </c>
      <c r="X31" s="17">
        <v>5.8851368223145073E-11</v>
      </c>
      <c r="Y31" s="59">
        <v>422</v>
      </c>
    </row>
    <row r="32" spans="1:25" customFormat="1" x14ac:dyDescent="0.2">
      <c r="A32" s="15"/>
      <c r="C32" s="60"/>
      <c r="D32" s="73"/>
      <c r="F32" s="17"/>
      <c r="G32" s="73"/>
      <c r="I32" s="17"/>
      <c r="J32" s="73"/>
      <c r="L32" s="17"/>
      <c r="M32" s="73"/>
      <c r="O32" s="17"/>
      <c r="P32" s="73"/>
      <c r="R32" s="17"/>
      <c r="S32" s="73"/>
      <c r="U32" s="17"/>
      <c r="V32" s="73"/>
      <c r="X32" s="17"/>
      <c r="Y32" s="74"/>
    </row>
    <row r="33" spans="1:38" customFormat="1" x14ac:dyDescent="0.2">
      <c r="A33" s="14" t="s">
        <v>39</v>
      </c>
      <c r="C33" s="60"/>
      <c r="D33" s="73"/>
      <c r="F33" s="17"/>
      <c r="G33" s="73"/>
      <c r="I33" s="17"/>
      <c r="J33" s="73"/>
      <c r="L33" s="17"/>
      <c r="M33" s="73"/>
      <c r="O33" s="17"/>
      <c r="P33" s="73"/>
      <c r="R33" s="17"/>
      <c r="S33" s="73"/>
      <c r="U33" s="17"/>
      <c r="V33" s="73"/>
      <c r="X33" s="17"/>
      <c r="Y33" s="74"/>
    </row>
    <row r="34" spans="1:38" customFormat="1" x14ac:dyDescent="0.2">
      <c r="A34" s="15" t="s">
        <v>40</v>
      </c>
      <c r="B34" s="16">
        <v>1</v>
      </c>
      <c r="C34" s="57" t="s">
        <v>87</v>
      </c>
      <c r="D34" s="58">
        <v>418</v>
      </c>
      <c r="E34" s="16">
        <v>1.9220622065917359</v>
      </c>
      <c r="F34" s="17">
        <v>3.9228085071707497E-4</v>
      </c>
      <c r="G34" s="58">
        <v>432</v>
      </c>
      <c r="H34" s="16">
        <v>2.4146971102735844</v>
      </c>
      <c r="I34" s="17">
        <v>8.2296609040799495E-6</v>
      </c>
      <c r="J34" s="58">
        <v>456</v>
      </c>
      <c r="K34" s="16">
        <v>6.8112828193367614</v>
      </c>
      <c r="L34" s="17">
        <v>1.1790568521519162E-13</v>
      </c>
      <c r="M34" s="58">
        <v>485</v>
      </c>
      <c r="N34" s="16">
        <v>1.5865699363544996</v>
      </c>
      <c r="O34" s="17">
        <v>4.8486671750151977E-3</v>
      </c>
      <c r="P34" s="58">
        <v>442</v>
      </c>
      <c r="Q34" s="16">
        <v>2.1437836570184219</v>
      </c>
      <c r="R34" s="17">
        <v>8.78162198092447E-6</v>
      </c>
      <c r="S34" s="58">
        <v>463</v>
      </c>
      <c r="T34" s="16">
        <v>4.9818328818017141</v>
      </c>
      <c r="U34" s="17">
        <v>3.078204358075709E-12</v>
      </c>
      <c r="V34" s="58">
        <v>340</v>
      </c>
      <c r="W34" s="16">
        <v>5.7707648966474441</v>
      </c>
      <c r="X34" s="17">
        <v>9.1260332624187868E-13</v>
      </c>
      <c r="Y34" s="59">
        <v>412</v>
      </c>
    </row>
    <row r="35" spans="1:38" customFormat="1" x14ac:dyDescent="0.2">
      <c r="A35" s="15" t="s">
        <v>41</v>
      </c>
      <c r="B35" s="16">
        <v>1</v>
      </c>
      <c r="C35" s="57" t="s">
        <v>87</v>
      </c>
      <c r="D35" s="58">
        <v>390</v>
      </c>
      <c r="E35" s="16">
        <v>2.8584378280196097</v>
      </c>
      <c r="F35" s="17">
        <v>4.4069993432316323E-8</v>
      </c>
      <c r="G35" s="58">
        <v>462</v>
      </c>
      <c r="H35" s="16">
        <v>2.0111880378574964</v>
      </c>
      <c r="I35" s="17">
        <v>2.0785294192204873E-4</v>
      </c>
      <c r="J35" s="58">
        <v>387</v>
      </c>
      <c r="K35" s="16">
        <v>5.9564826135384559</v>
      </c>
      <c r="L35" s="17">
        <v>2.5757174171303632E-14</v>
      </c>
      <c r="M35" s="58">
        <v>481</v>
      </c>
      <c r="N35" s="16">
        <v>1.5989034837274516</v>
      </c>
      <c r="O35" s="17">
        <v>3.2809967780467186E-3</v>
      </c>
      <c r="P35" s="58">
        <v>500</v>
      </c>
      <c r="Q35" s="16">
        <v>3.3839633656047829</v>
      </c>
      <c r="R35" s="17">
        <v>1.8373635946034028E-10</v>
      </c>
      <c r="S35" s="58">
        <v>596</v>
      </c>
      <c r="T35" s="16">
        <v>3.5086154855664264</v>
      </c>
      <c r="U35" s="17">
        <v>1.3204992654891612E-11</v>
      </c>
      <c r="V35" s="58">
        <v>362</v>
      </c>
      <c r="W35" s="16">
        <v>6.6510023091352348</v>
      </c>
      <c r="X35" s="17">
        <v>2.2204460492503131E-16</v>
      </c>
      <c r="Y35" s="59">
        <v>600</v>
      </c>
    </row>
    <row r="36" spans="1:38" customFormat="1" x14ac:dyDescent="0.2">
      <c r="A36" s="15" t="s">
        <v>42</v>
      </c>
      <c r="B36" s="16">
        <v>1</v>
      </c>
      <c r="C36" s="57" t="s">
        <v>87</v>
      </c>
      <c r="D36" s="58">
        <v>241</v>
      </c>
      <c r="E36" s="16">
        <v>3.0527129376651549</v>
      </c>
      <c r="F36" s="17">
        <v>1.2227180463675325E-6</v>
      </c>
      <c r="G36" s="58">
        <v>317</v>
      </c>
      <c r="H36" s="16">
        <v>2.5457476365710772</v>
      </c>
      <c r="I36" s="17">
        <v>8.1306224909205582E-5</v>
      </c>
      <c r="J36" s="58">
        <v>189</v>
      </c>
      <c r="K36" s="16">
        <v>6.275579876865482</v>
      </c>
      <c r="L36" s="17">
        <v>3.7060667867905295E-9</v>
      </c>
      <c r="M36" s="58">
        <v>277</v>
      </c>
      <c r="N36" s="16">
        <v>2.0772576789584605</v>
      </c>
      <c r="O36" s="17">
        <v>3.9931111676994036E-5</v>
      </c>
      <c r="P36" s="58">
        <v>341</v>
      </c>
      <c r="Q36" s="16">
        <v>3.8511548693079316</v>
      </c>
      <c r="R36" s="17">
        <v>2.5970388062290795E-9</v>
      </c>
      <c r="S36" s="58">
        <v>488</v>
      </c>
      <c r="T36" s="16">
        <v>4.3294832953417703</v>
      </c>
      <c r="U36" s="17">
        <v>1.2269413698362541E-6</v>
      </c>
      <c r="V36" s="58">
        <v>202</v>
      </c>
      <c r="W36" s="16">
        <v>10.836220698370946</v>
      </c>
      <c r="X36" s="17">
        <v>2.4757973449140991E-13</v>
      </c>
      <c r="Y36" s="59">
        <v>387</v>
      </c>
    </row>
    <row r="37" spans="1:38" customFormat="1" x14ac:dyDescent="0.2">
      <c r="A37" s="15" t="s">
        <v>43</v>
      </c>
      <c r="B37" s="16">
        <v>1</v>
      </c>
      <c r="C37" s="57" t="s">
        <v>87</v>
      </c>
      <c r="D37" s="58">
        <v>631</v>
      </c>
      <c r="E37" s="16">
        <v>2.8667400394309448</v>
      </c>
      <c r="F37" s="17">
        <v>1.6737786046050473E-8</v>
      </c>
      <c r="G37" s="58">
        <v>779</v>
      </c>
      <c r="H37" s="16">
        <v>2.0177568158729384</v>
      </c>
      <c r="I37" s="17">
        <v>1.3378481493386829E-4</v>
      </c>
      <c r="J37" s="58">
        <v>576</v>
      </c>
      <c r="K37" s="16">
        <v>5.95890086629751</v>
      </c>
      <c r="L37" s="17">
        <v>7.5495165674510645E-15</v>
      </c>
      <c r="M37" s="58">
        <v>758</v>
      </c>
      <c r="N37" s="16">
        <v>1.6131296166528617</v>
      </c>
      <c r="O37" s="17">
        <v>2.1394653682000886E-3</v>
      </c>
      <c r="P37" s="58">
        <v>841</v>
      </c>
      <c r="Q37" s="16">
        <v>3.4090848428106466</v>
      </c>
      <c r="R37" s="17">
        <v>5.1196158423749694E-11</v>
      </c>
      <c r="S37" s="58">
        <v>1084</v>
      </c>
      <c r="T37" s="16">
        <v>3.5110533863416298</v>
      </c>
      <c r="U37" s="17">
        <v>3.701927653310122E-12</v>
      </c>
      <c r="V37" s="58">
        <v>564</v>
      </c>
      <c r="W37" s="16">
        <v>6.6884791132965962</v>
      </c>
      <c r="X37" s="17">
        <v>0</v>
      </c>
      <c r="Y37" s="59">
        <v>987</v>
      </c>
    </row>
    <row r="38" spans="1:38" customFormat="1" x14ac:dyDescent="0.2">
      <c r="A38" s="20"/>
      <c r="C38" s="60"/>
      <c r="F38" s="17"/>
      <c r="I38" s="17"/>
      <c r="L38" s="17"/>
      <c r="O38" s="17"/>
      <c r="R38" s="17"/>
      <c r="U38" s="17"/>
      <c r="X38" s="17"/>
      <c r="Y38" s="13"/>
    </row>
    <row r="39" spans="1:38" customFormat="1" x14ac:dyDescent="0.2">
      <c r="A39" s="14" t="s">
        <v>44</v>
      </c>
      <c r="B39" s="64">
        <v>1</v>
      </c>
      <c r="C39" s="213" t="s">
        <v>87</v>
      </c>
      <c r="D39" s="218">
        <f>SUM(D12:D31,D33,D34,D37)</f>
        <v>10627</v>
      </c>
      <c r="E39" s="64">
        <v>2.52044181495007</v>
      </c>
      <c r="F39" s="125">
        <v>0</v>
      </c>
      <c r="G39" s="218">
        <f>SUM(G12:G31,G33,G34,G37)</f>
        <v>12839</v>
      </c>
      <c r="H39" s="64">
        <v>2.4652949667168031</v>
      </c>
      <c r="I39" s="125">
        <v>0</v>
      </c>
      <c r="J39" s="218">
        <f>SUM(J12:J31,J33,J34,J37)</f>
        <v>10683</v>
      </c>
      <c r="K39" s="64">
        <v>8.0715604149293654</v>
      </c>
      <c r="L39" s="125">
        <v>0</v>
      </c>
      <c r="M39" s="218">
        <f>SUM(M12:M31,M33,M34,M37)</f>
        <v>13407</v>
      </c>
      <c r="N39" s="64">
        <v>1.5824275042000775</v>
      </c>
      <c r="O39" s="125">
        <v>0</v>
      </c>
      <c r="P39" s="218">
        <f>SUM(P12:P31,P33,P34,P37)</f>
        <v>12827</v>
      </c>
      <c r="Q39" s="64">
        <v>2.7044135347763394</v>
      </c>
      <c r="R39" s="125">
        <v>0</v>
      </c>
      <c r="S39" s="218">
        <f>SUM(S12:S31,S33,S34,S37)</f>
        <v>12761</v>
      </c>
      <c r="T39" s="64">
        <v>4.0425202696127585</v>
      </c>
      <c r="U39" s="125">
        <v>0</v>
      </c>
      <c r="V39" s="218">
        <f>SUM(V12:V31,V33,V34,V37)</f>
        <v>10945</v>
      </c>
      <c r="W39" s="64">
        <v>8.2416449598620236</v>
      </c>
      <c r="X39" s="125">
        <v>0</v>
      </c>
      <c r="Y39" s="59">
        <f>SUM(Y12:Y31,Y33,Y34,Y37)</f>
        <v>12928</v>
      </c>
    </row>
    <row r="40" spans="1:38" customFormat="1" x14ac:dyDescent="0.2">
      <c r="A40" s="31"/>
      <c r="B40" s="122"/>
      <c r="C40" s="214"/>
      <c r="D40" s="123"/>
      <c r="E40" s="122"/>
      <c r="F40" s="223"/>
      <c r="G40" s="123"/>
      <c r="H40" s="122"/>
      <c r="I40" s="223"/>
      <c r="J40" s="123"/>
      <c r="K40" s="122"/>
      <c r="L40" s="223"/>
      <c r="M40" s="123"/>
      <c r="N40" s="122"/>
      <c r="O40" s="223"/>
      <c r="P40" s="123"/>
      <c r="Q40" s="122"/>
      <c r="R40" s="223"/>
      <c r="S40" s="123"/>
      <c r="T40" s="122"/>
      <c r="U40" s="223"/>
      <c r="V40" s="123"/>
      <c r="W40" s="122"/>
      <c r="X40" s="223"/>
      <c r="Y40" s="124"/>
    </row>
    <row r="41" spans="1:38" customFormat="1" x14ac:dyDescent="0.2">
      <c r="A41" s="25" t="s">
        <v>45</v>
      </c>
      <c r="B41" s="7"/>
      <c r="C41" s="65"/>
      <c r="D41" s="76"/>
      <c r="E41" s="7"/>
      <c r="F41" s="125"/>
      <c r="G41" s="76"/>
      <c r="H41" s="7"/>
      <c r="I41" s="125"/>
      <c r="J41" s="76"/>
      <c r="K41" s="7"/>
      <c r="L41" s="125"/>
      <c r="M41" s="76"/>
      <c r="N41" s="7"/>
      <c r="O41" s="125"/>
      <c r="P41" s="76"/>
      <c r="Q41" s="7"/>
      <c r="R41" s="125"/>
      <c r="S41" s="76"/>
      <c r="T41" s="7"/>
      <c r="U41" s="125"/>
      <c r="V41" s="76"/>
      <c r="W41" s="7"/>
      <c r="X41" s="125"/>
      <c r="Y41" s="74"/>
    </row>
    <row r="42" spans="1:38" customFormat="1" ht="12.75" customHeight="1" x14ac:dyDescent="0.2">
      <c r="A42" s="15" t="s">
        <v>68</v>
      </c>
      <c r="B42" s="232" t="s">
        <v>76</v>
      </c>
      <c r="C42" s="213" t="s">
        <v>87</v>
      </c>
      <c r="D42" s="232" t="s">
        <v>76</v>
      </c>
      <c r="E42" s="232" t="s">
        <v>76</v>
      </c>
      <c r="F42" s="232" t="s">
        <v>76</v>
      </c>
      <c r="G42" s="232" t="s">
        <v>76</v>
      </c>
      <c r="H42" s="232" t="s">
        <v>76</v>
      </c>
      <c r="I42" s="232" t="s">
        <v>76</v>
      </c>
      <c r="J42" s="232" t="s">
        <v>76</v>
      </c>
      <c r="K42" s="232" t="s">
        <v>76</v>
      </c>
      <c r="L42" s="232" t="s">
        <v>76</v>
      </c>
      <c r="M42" s="232" t="s">
        <v>76</v>
      </c>
      <c r="N42" s="232" t="s">
        <v>76</v>
      </c>
      <c r="O42" s="232" t="s">
        <v>76</v>
      </c>
      <c r="P42" s="232" t="s">
        <v>76</v>
      </c>
      <c r="Q42" s="232" t="s">
        <v>76</v>
      </c>
      <c r="R42" s="232" t="s">
        <v>76</v>
      </c>
      <c r="S42" s="232" t="s">
        <v>76</v>
      </c>
      <c r="T42" s="232" t="s">
        <v>76</v>
      </c>
      <c r="U42" s="232" t="s">
        <v>76</v>
      </c>
      <c r="V42" s="232" t="s">
        <v>76</v>
      </c>
      <c r="W42" s="232" t="s">
        <v>76</v>
      </c>
      <c r="X42" s="232" t="s">
        <v>76</v>
      </c>
      <c r="Y42" s="134" t="s">
        <v>76</v>
      </c>
    </row>
    <row r="43" spans="1:38" customFormat="1" ht="12.75" customHeight="1" x14ac:dyDescent="0.2">
      <c r="A43" s="26" t="s">
        <v>316</v>
      </c>
      <c r="B43" s="117">
        <v>1</v>
      </c>
      <c r="C43" s="61" t="s">
        <v>87</v>
      </c>
      <c r="D43" s="75">
        <v>186</v>
      </c>
      <c r="E43" s="117">
        <v>2.0539633424033341</v>
      </c>
      <c r="F43" s="23">
        <v>2.3006434500020045E-2</v>
      </c>
      <c r="G43" s="75">
        <v>254</v>
      </c>
      <c r="H43" s="117">
        <v>1.1688290077583035</v>
      </c>
      <c r="I43" s="23">
        <v>0.46681189737717244</v>
      </c>
      <c r="J43" s="75">
        <v>78</v>
      </c>
      <c r="K43" s="117">
        <v>3.2850113624120927</v>
      </c>
      <c r="L43" s="23">
        <v>7.5133449087385618E-3</v>
      </c>
      <c r="M43" s="75">
        <v>164</v>
      </c>
      <c r="N43" s="117">
        <v>1.493129575893541</v>
      </c>
      <c r="O43" s="23">
        <v>8.1174605201164152E-2</v>
      </c>
      <c r="P43" s="75">
        <v>494</v>
      </c>
      <c r="Q43" s="117">
        <v>1.4657488082227643</v>
      </c>
      <c r="R43" s="23">
        <v>0.25022805992391906</v>
      </c>
      <c r="S43" s="75">
        <v>279</v>
      </c>
      <c r="T43" s="117">
        <v>1.2307770467063306</v>
      </c>
      <c r="U43" s="23">
        <v>0.33075672572043713</v>
      </c>
      <c r="V43" s="75">
        <v>318</v>
      </c>
      <c r="W43" s="117">
        <v>3.4347426904474863</v>
      </c>
      <c r="X43" s="23">
        <v>1.4122843972064203E-5</v>
      </c>
      <c r="Y43" s="66">
        <v>214</v>
      </c>
    </row>
    <row r="44" spans="1:38" customFormat="1" ht="82.5" customHeight="1" x14ac:dyDescent="0.2">
      <c r="A44" s="252" t="s">
        <v>47</v>
      </c>
      <c r="B44" s="252"/>
      <c r="C44" s="252"/>
      <c r="D44" s="252"/>
      <c r="E44" s="252"/>
      <c r="F44" s="252"/>
      <c r="G44" s="252"/>
      <c r="H44" s="252"/>
      <c r="I44" s="252"/>
      <c r="J44" s="252"/>
      <c r="K44" s="252"/>
      <c r="L44" s="252"/>
      <c r="M44" s="252"/>
      <c r="N44" s="252"/>
      <c r="O44" s="252"/>
      <c r="P44" s="252"/>
      <c r="Q44" s="252"/>
      <c r="R44" s="252"/>
      <c r="S44" s="252"/>
      <c r="T44" s="252"/>
      <c r="U44" s="252"/>
      <c r="V44" s="252"/>
      <c r="W44" s="252"/>
      <c r="X44" s="252"/>
      <c r="Y44" s="252"/>
    </row>
    <row r="45" spans="1:38" customFormat="1" ht="54" customHeight="1" x14ac:dyDescent="0.2">
      <c r="A45" s="252" t="s">
        <v>317</v>
      </c>
      <c r="B45" s="252"/>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AG45" s="1"/>
      <c r="AH45" s="1"/>
      <c r="AI45" s="1"/>
      <c r="AJ45" s="1"/>
      <c r="AK45" s="1"/>
      <c r="AL45" s="1"/>
    </row>
    <row r="46" spans="1:38" customFormat="1" ht="12.75" customHeight="1" x14ac:dyDescent="0.2">
      <c r="A46" s="272" t="s">
        <v>332</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row>
    <row r="47" spans="1:38" customFormat="1" ht="12.75" customHeight="1" x14ac:dyDescent="0.2">
      <c r="A47" s="272"/>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row>
    <row r="48" spans="1:38" customFormat="1" x14ac:dyDescent="0.2">
      <c r="A48" s="272"/>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row>
    <row r="49" spans="1:25" customFormat="1" x14ac:dyDescent="0.2">
      <c r="A49" s="272"/>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row>
    <row r="50" spans="1:25" customFormat="1" x14ac:dyDescent="0.2">
      <c r="A50" s="272"/>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row>
    <row r="51" spans="1:25" customFormat="1" x14ac:dyDescent="0.2">
      <c r="A51" s="28" t="s">
        <v>48</v>
      </c>
      <c r="B51" s="1"/>
      <c r="C51" s="1"/>
      <c r="D51" s="1"/>
      <c r="E51" s="1"/>
      <c r="F51" s="1"/>
      <c r="G51" s="1"/>
      <c r="H51" s="1"/>
      <c r="I51" s="1"/>
      <c r="J51" s="1"/>
      <c r="K51" s="1"/>
      <c r="L51" s="1"/>
      <c r="M51" s="1"/>
      <c r="N51" s="1"/>
    </row>
    <row r="52" spans="1:25" customFormat="1" x14ac:dyDescent="0.2">
      <c r="A52" s="1"/>
      <c r="B52" s="1"/>
      <c r="C52" s="1"/>
      <c r="D52" s="1"/>
      <c r="E52" s="1"/>
      <c r="F52" s="1"/>
      <c r="G52" s="1"/>
      <c r="H52" s="1"/>
      <c r="I52" s="1"/>
      <c r="J52" s="1"/>
      <c r="K52" s="1"/>
      <c r="L52" s="1"/>
      <c r="M52" s="1"/>
      <c r="N52" s="1"/>
      <c r="O52" s="1"/>
      <c r="P52" s="1"/>
      <c r="Q52" s="1"/>
      <c r="R52" s="1"/>
    </row>
    <row r="53" spans="1:25" customFormat="1" x14ac:dyDescent="0.2">
      <c r="N53" s="68"/>
      <c r="O53" s="68"/>
      <c r="P53" s="68"/>
      <c r="R53" s="1"/>
    </row>
    <row r="54" spans="1:25" customFormat="1" x14ac:dyDescent="0.2">
      <c r="N54" s="1"/>
      <c r="O54" s="1"/>
      <c r="P54" s="1"/>
      <c r="R54" s="1"/>
    </row>
    <row r="55" spans="1:25" customFormat="1" x14ac:dyDescent="0.2">
      <c r="N55" s="1"/>
      <c r="O55" s="1"/>
      <c r="P55" s="1"/>
    </row>
  </sheetData>
  <mergeCells count="12">
    <mergeCell ref="Q8:S8"/>
    <mergeCell ref="T8:V8"/>
    <mergeCell ref="W8:Y8"/>
    <mergeCell ref="A44:Y44"/>
    <mergeCell ref="A46:Y50"/>
    <mergeCell ref="A45:Y45"/>
    <mergeCell ref="A2:P4"/>
    <mergeCell ref="B8:D8"/>
    <mergeCell ref="E8:G8"/>
    <mergeCell ref="H8:J8"/>
    <mergeCell ref="K8:M8"/>
    <mergeCell ref="N8:P8"/>
  </mergeCells>
  <conditionalFormatting sqref="D23:D28 D30:D31 D34:D37 D39 G23:G28 G30:G31 G34:G37 J23:J28 J30:J31 J34:J37 J39 M23:M28 M30:M31 M34:M37 M39 P23:P28 P30:P31 P34:P37 P39 S23:S28 S30:S31 S34:S37 S39 V23:V28 V30:V31 V34:V37 V39 Y23:Y28 Y30:Y31 Y34:Y37 Y39 D12:D18 G12:G18 J12:J18 M12:M18 P12:P18 S12:S18 V12:V18 Y12:Y18 G39 Y20:Y21 V20:V21 S20:S21 P20:P21 M20:M21 J20:J21 G20:G21 D20:D21">
    <cfRule type="cellIs" dxfId="2" priority="3" operator="lessThan">
      <formula>31</formula>
    </cfRule>
  </conditionalFormatting>
  <conditionalFormatting sqref="D19 G19 J19 M19 P19 S19 V19 Y19">
    <cfRule type="cellIs" dxfId="1" priority="2" operator="lessThan">
      <formula>31</formula>
    </cfRule>
  </conditionalFormatting>
  <conditionalFormatting sqref="D43 G43 J43 M43 P43 S43 V43 Y43">
    <cfRule type="cellIs" dxfId="0" priority="1" operator="lessThan">
      <formula>31</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AN57"/>
  <sheetViews>
    <sheetView zoomScaleNormal="100" workbookViewId="0">
      <selection activeCell="R25" sqref="R25"/>
    </sheetView>
  </sheetViews>
  <sheetFormatPr defaultRowHeight="12.75" x14ac:dyDescent="0.2"/>
  <cols>
    <col min="1" max="1" width="16.7109375" style="1" customWidth="1"/>
    <col min="2" max="2" width="5.85546875" style="1" customWidth="1"/>
    <col min="3" max="3" width="5.5703125" style="1" customWidth="1"/>
    <col min="4" max="4" width="5.85546875" style="1" customWidth="1"/>
    <col min="5" max="5" width="4.85546875" style="1" customWidth="1"/>
    <col min="6" max="6" width="5.85546875" style="1" customWidth="1"/>
    <col min="7" max="7" width="5.140625" style="1" customWidth="1"/>
    <col min="8" max="8" width="5.85546875" style="1" customWidth="1"/>
    <col min="9" max="9" width="4" style="1" customWidth="1"/>
    <col min="10" max="10" width="5.85546875" style="1" customWidth="1"/>
    <col min="11" max="11" width="4" style="1" customWidth="1"/>
    <col min="12" max="12" width="5.85546875" style="1" customWidth="1"/>
    <col min="13" max="13" width="4" style="1" customWidth="1"/>
    <col min="14" max="14" width="6" style="1" bestFit="1" customWidth="1"/>
    <col min="15" max="16384" width="9.140625" style="1"/>
  </cols>
  <sheetData>
    <row r="1" spans="1:33" x14ac:dyDescent="0.2">
      <c r="A1" s="2" t="s">
        <v>172</v>
      </c>
      <c r="B1" s="2"/>
      <c r="C1" s="2"/>
      <c r="D1" s="2"/>
      <c r="E1" s="2"/>
      <c r="F1" s="2"/>
      <c r="G1" s="2"/>
      <c r="H1" s="2"/>
      <c r="I1" s="2"/>
      <c r="J1" s="2"/>
      <c r="K1" s="2"/>
      <c r="L1" s="2"/>
      <c r="M1" s="52"/>
    </row>
    <row r="2" spans="1:33" ht="12.75" customHeight="1" x14ac:dyDescent="0.2">
      <c r="A2" s="249" t="s">
        <v>173</v>
      </c>
      <c r="B2" s="249"/>
      <c r="C2" s="249"/>
      <c r="D2" s="249"/>
      <c r="E2" s="249"/>
      <c r="F2" s="249"/>
      <c r="G2" s="249"/>
      <c r="H2" s="249"/>
      <c r="I2" s="249"/>
      <c r="J2" s="249"/>
      <c r="K2" s="249"/>
      <c r="L2" s="249"/>
      <c r="M2" s="249"/>
      <c r="N2" s="249"/>
    </row>
    <row r="3" spans="1:33" x14ac:dyDescent="0.2">
      <c r="A3" s="249"/>
      <c r="B3" s="249"/>
      <c r="C3" s="249"/>
      <c r="D3" s="249"/>
      <c r="E3" s="249"/>
      <c r="F3" s="249"/>
      <c r="G3" s="249"/>
      <c r="H3" s="249"/>
      <c r="I3" s="249"/>
      <c r="J3" s="249"/>
      <c r="K3" s="249"/>
      <c r="L3" s="249"/>
      <c r="M3" s="249"/>
      <c r="N3" s="249"/>
    </row>
    <row r="4" spans="1:33" x14ac:dyDescent="0.2">
      <c r="A4" s="249"/>
      <c r="B4" s="249"/>
      <c r="C4" s="249"/>
      <c r="D4" s="249"/>
      <c r="E4" s="249"/>
      <c r="F4" s="249"/>
      <c r="G4" s="249"/>
      <c r="H4" s="249"/>
      <c r="I4" s="249"/>
      <c r="J4" s="249"/>
      <c r="K4" s="249"/>
      <c r="L4" s="249"/>
      <c r="M4" s="249"/>
      <c r="N4" s="249"/>
    </row>
    <row r="5" spans="1:33" x14ac:dyDescent="0.2">
      <c r="A5" s="30"/>
      <c r="B5" s="30"/>
      <c r="C5" s="30"/>
      <c r="D5" s="30"/>
      <c r="E5" s="30"/>
      <c r="F5" s="30"/>
      <c r="G5" s="30"/>
      <c r="H5" s="30"/>
      <c r="I5" s="30"/>
      <c r="J5" s="30"/>
      <c r="K5" s="30"/>
      <c r="L5" s="30"/>
      <c r="M5" s="30"/>
      <c r="N5" s="30"/>
    </row>
    <row r="6" spans="1:33" ht="15" x14ac:dyDescent="0.25">
      <c r="C6" s="5"/>
      <c r="D6" s="51"/>
      <c r="E6" s="51"/>
      <c r="F6" s="51"/>
      <c r="G6" s="51"/>
      <c r="H6" s="51"/>
      <c r="I6" s="51"/>
      <c r="J6" s="51"/>
      <c r="K6" s="51"/>
      <c r="L6" s="51"/>
    </row>
    <row r="7" spans="1:33" ht="15" x14ac:dyDescent="0.25">
      <c r="A7" s="5"/>
      <c r="B7" s="5"/>
      <c r="C7" s="5"/>
      <c r="D7" s="51"/>
      <c r="E7" s="51"/>
      <c r="F7" s="51"/>
      <c r="G7" s="51"/>
      <c r="H7" s="51"/>
      <c r="I7" s="51"/>
      <c r="J7" s="51"/>
      <c r="K7" s="51"/>
      <c r="L7" s="51"/>
    </row>
    <row r="8" spans="1:33" ht="45.75" customHeight="1" x14ac:dyDescent="0.2">
      <c r="A8"/>
      <c r="B8" s="263" t="s">
        <v>166</v>
      </c>
      <c r="C8" s="264"/>
      <c r="D8" s="263" t="s">
        <v>167</v>
      </c>
      <c r="E8" s="264"/>
      <c r="F8" s="263" t="s">
        <v>168</v>
      </c>
      <c r="G8" s="264"/>
      <c r="H8" s="263" t="s">
        <v>169</v>
      </c>
      <c r="I8" s="264"/>
      <c r="J8" s="263" t="s">
        <v>170</v>
      </c>
      <c r="K8" s="264"/>
      <c r="L8" s="250" t="s">
        <v>8</v>
      </c>
      <c r="M8" s="262"/>
      <c r="N8" s="251"/>
    </row>
    <row r="9" spans="1:33" s="11" customFormat="1" ht="20.25" customHeight="1" x14ac:dyDescent="0.2">
      <c r="A9" s="8"/>
      <c r="B9" s="9" t="s">
        <v>131</v>
      </c>
      <c r="C9" s="10" t="s">
        <v>67</v>
      </c>
      <c r="D9" s="9" t="s">
        <v>131</v>
      </c>
      <c r="E9" s="10" t="s">
        <v>67</v>
      </c>
      <c r="F9" s="9" t="s">
        <v>131</v>
      </c>
      <c r="G9" s="10" t="s">
        <v>67</v>
      </c>
      <c r="H9" s="9" t="s">
        <v>131</v>
      </c>
      <c r="I9" s="10" t="s">
        <v>67</v>
      </c>
      <c r="J9" s="9" t="s">
        <v>131</v>
      </c>
      <c r="K9" s="56" t="s">
        <v>67</v>
      </c>
      <c r="L9" s="140" t="s">
        <v>132</v>
      </c>
      <c r="M9" s="56" t="s">
        <v>67</v>
      </c>
      <c r="N9" s="10" t="s">
        <v>15</v>
      </c>
    </row>
    <row r="10" spans="1:33" x14ac:dyDescent="0.2">
      <c r="A10" s="12" t="s">
        <v>16</v>
      </c>
      <c r="B10" s="36"/>
      <c r="C10" s="36"/>
      <c r="D10" s="36"/>
      <c r="E10" s="36"/>
      <c r="F10" s="36"/>
      <c r="G10" s="36"/>
      <c r="H10" s="36"/>
      <c r="I10" s="36"/>
      <c r="J10" s="36"/>
      <c r="K10" s="36"/>
      <c r="N10" s="157"/>
    </row>
    <row r="11" spans="1:33" x14ac:dyDescent="0.2">
      <c r="A11" s="14" t="s">
        <v>17</v>
      </c>
      <c r="B11"/>
      <c r="C11"/>
      <c r="D11"/>
      <c r="E11"/>
      <c r="F11"/>
      <c r="G11"/>
      <c r="H11"/>
      <c r="I11"/>
      <c r="J11"/>
      <c r="K11"/>
      <c r="N11" s="38"/>
    </row>
    <row r="12" spans="1:33" x14ac:dyDescent="0.2">
      <c r="A12" s="15" t="s">
        <v>18</v>
      </c>
      <c r="B12" s="16">
        <v>270.06405127835501</v>
      </c>
      <c r="C12" s="42">
        <v>2.5509215664373102</v>
      </c>
      <c r="D12" s="16">
        <v>275.05027929784302</v>
      </c>
      <c r="E12" s="42">
        <v>1.82564011756349</v>
      </c>
      <c r="F12" s="16">
        <v>275.84565688807601</v>
      </c>
      <c r="G12" s="42">
        <v>1.69018841394812</v>
      </c>
      <c r="H12" s="16">
        <v>264.66029573222602</v>
      </c>
      <c r="I12" s="42">
        <v>1.82869264235261</v>
      </c>
      <c r="J12" s="16">
        <v>250.43429079217199</v>
      </c>
      <c r="K12" s="42">
        <v>2.0031838026171398</v>
      </c>
      <c r="L12" s="54">
        <f t="shared" ref="L12:L31" si="0">B12-J12</f>
        <v>19.629760486183017</v>
      </c>
      <c r="M12" s="53">
        <v>2.8842478601761199</v>
      </c>
      <c r="N12" s="144">
        <v>1.0046405024311679E-11</v>
      </c>
      <c r="AD12" s="209"/>
      <c r="AE12" s="209"/>
      <c r="AF12" s="209"/>
      <c r="AG12" s="209"/>
    </row>
    <row r="13" spans="1:33" ht="12.75" customHeight="1" x14ac:dyDescent="0.2">
      <c r="A13" s="15" t="s">
        <v>19</v>
      </c>
      <c r="B13" s="16">
        <v>279.265374705017</v>
      </c>
      <c r="C13" s="42">
        <v>1.62766282888241</v>
      </c>
      <c r="D13" s="16">
        <v>282.05763085541298</v>
      </c>
      <c r="E13" s="42">
        <v>1.7332551117622199</v>
      </c>
      <c r="F13" s="16">
        <v>281.35043950103102</v>
      </c>
      <c r="G13" s="42">
        <v>2.0124640437132602</v>
      </c>
      <c r="H13" s="16">
        <v>274.48176430100398</v>
      </c>
      <c r="I13" s="42">
        <v>1.67462336676815</v>
      </c>
      <c r="J13" s="16">
        <v>257.48052414376002</v>
      </c>
      <c r="K13" s="42">
        <v>1.7444477557379101</v>
      </c>
      <c r="L13" s="54">
        <f t="shared" si="0"/>
        <v>21.784850561256974</v>
      </c>
      <c r="M13" s="53">
        <v>2.19147902147105</v>
      </c>
      <c r="N13" s="144">
        <v>2.7721267017866735E-23</v>
      </c>
      <c r="AD13" s="209"/>
      <c r="AE13" s="209"/>
      <c r="AF13" s="209"/>
      <c r="AG13" s="209"/>
    </row>
    <row r="14" spans="1:33" x14ac:dyDescent="0.2">
      <c r="A14" s="15" t="s">
        <v>20</v>
      </c>
      <c r="B14" s="16">
        <v>268.32526371869102</v>
      </c>
      <c r="C14" s="42">
        <v>1.5520734583245199</v>
      </c>
      <c r="D14" s="16">
        <v>276.50102652734699</v>
      </c>
      <c r="E14" s="42">
        <v>1.43398859831476</v>
      </c>
      <c r="F14" s="16">
        <v>271.87086534043999</v>
      </c>
      <c r="G14" s="42">
        <v>1.47045303647493</v>
      </c>
      <c r="H14" s="16">
        <v>260.69190178884099</v>
      </c>
      <c r="I14" s="42">
        <v>1.4148052897677801</v>
      </c>
      <c r="J14" s="16">
        <v>251.39991097835801</v>
      </c>
      <c r="K14" s="42">
        <v>1.40899498686164</v>
      </c>
      <c r="L14" s="54">
        <f t="shared" si="0"/>
        <v>16.925352740333011</v>
      </c>
      <c r="M14" s="53">
        <v>2.16693665720637</v>
      </c>
      <c r="N14" s="144">
        <v>5.6864853828272742E-15</v>
      </c>
      <c r="AD14" s="209"/>
      <c r="AE14" s="209"/>
      <c r="AF14" s="209"/>
      <c r="AG14" s="209"/>
    </row>
    <row r="15" spans="1:33" x14ac:dyDescent="0.2">
      <c r="A15" s="15" t="s">
        <v>21</v>
      </c>
      <c r="B15" s="16">
        <v>277.99000479719098</v>
      </c>
      <c r="C15" s="42">
        <v>1.63663865524201</v>
      </c>
      <c r="D15" s="16">
        <v>288.370498713833</v>
      </c>
      <c r="E15" s="42">
        <v>1.77353632774555</v>
      </c>
      <c r="F15" s="16">
        <v>277.35559516126801</v>
      </c>
      <c r="G15" s="42">
        <v>1.7522514217109699</v>
      </c>
      <c r="H15" s="16">
        <v>271.87674266885699</v>
      </c>
      <c r="I15" s="42">
        <v>2.2480289626602499</v>
      </c>
      <c r="J15" s="16">
        <v>263.20780052483701</v>
      </c>
      <c r="K15" s="42">
        <v>1.95062059058083</v>
      </c>
      <c r="L15" s="54">
        <f t="shared" si="0"/>
        <v>14.782204272353965</v>
      </c>
      <c r="M15" s="53">
        <v>2.3182159865595202</v>
      </c>
      <c r="N15" s="144">
        <v>1.8115764008333576E-10</v>
      </c>
      <c r="AD15" s="209"/>
      <c r="AE15" s="209"/>
      <c r="AF15" s="209"/>
      <c r="AG15" s="209"/>
    </row>
    <row r="16" spans="1:33" x14ac:dyDescent="0.2">
      <c r="A16" s="15" t="s">
        <v>22</v>
      </c>
      <c r="B16" s="16">
        <v>273.09200320422599</v>
      </c>
      <c r="C16" s="42">
        <v>1.54117834510036</v>
      </c>
      <c r="D16" s="16">
        <v>286.71732688066197</v>
      </c>
      <c r="E16" s="42">
        <v>1.8916943059375799</v>
      </c>
      <c r="F16" s="16">
        <v>290.00892386046399</v>
      </c>
      <c r="G16" s="42">
        <v>1.60494103737248</v>
      </c>
      <c r="H16" s="16">
        <v>276.78627508227902</v>
      </c>
      <c r="I16" s="42">
        <v>1.5972466685337801</v>
      </c>
      <c r="J16" s="16">
        <v>265.34549430333902</v>
      </c>
      <c r="K16" s="42">
        <v>1.2026589397988501</v>
      </c>
      <c r="L16" s="54">
        <f t="shared" si="0"/>
        <v>7.7465089008869654</v>
      </c>
      <c r="M16" s="53">
        <v>1.8964388244527799</v>
      </c>
      <c r="N16" s="144">
        <v>4.4123683298826887E-5</v>
      </c>
      <c r="AD16" s="209"/>
      <c r="AE16" s="209"/>
      <c r="AF16" s="209"/>
      <c r="AG16" s="209"/>
    </row>
    <row r="17" spans="1:33" x14ac:dyDescent="0.2">
      <c r="A17" s="15" t="s">
        <v>23</v>
      </c>
      <c r="B17" s="16">
        <v>278.53981948452099</v>
      </c>
      <c r="C17" s="42">
        <v>1.22221027361639</v>
      </c>
      <c r="D17" s="16">
        <v>283.62914301166001</v>
      </c>
      <c r="E17" s="42">
        <v>1.6892363428272701</v>
      </c>
      <c r="F17" s="16">
        <v>275.09581904839098</v>
      </c>
      <c r="G17" s="42">
        <v>1.13172434728202</v>
      </c>
      <c r="H17" s="16">
        <v>268.95943273728699</v>
      </c>
      <c r="I17" s="42">
        <v>1.4371737915896901</v>
      </c>
      <c r="J17" s="16">
        <v>259.44212034016101</v>
      </c>
      <c r="K17" s="42">
        <v>1.2605825120047001</v>
      </c>
      <c r="L17" s="54">
        <f t="shared" si="0"/>
        <v>19.097699144359979</v>
      </c>
      <c r="M17" s="53">
        <v>1.76860756820085</v>
      </c>
      <c r="N17" s="144">
        <v>3.5475949636884523E-27</v>
      </c>
      <c r="AD17" s="209"/>
      <c r="AE17" s="209"/>
      <c r="AF17" s="209"/>
      <c r="AG17" s="209"/>
    </row>
    <row r="18" spans="1:33" x14ac:dyDescent="0.2">
      <c r="A18" s="15" t="s">
        <v>24</v>
      </c>
      <c r="B18" s="16">
        <v>284.76530004216897</v>
      </c>
      <c r="C18" s="42">
        <v>1.8306352570527999</v>
      </c>
      <c r="D18" s="16">
        <v>302.45386021686897</v>
      </c>
      <c r="E18" s="42">
        <v>2.0824957528151198</v>
      </c>
      <c r="F18" s="16">
        <v>292.03099130962698</v>
      </c>
      <c r="G18" s="42">
        <v>2.1538946409625601</v>
      </c>
      <c r="H18" s="16">
        <v>279.27437741383102</v>
      </c>
      <c r="I18" s="42">
        <v>1.9738289849559001</v>
      </c>
      <c r="J18" s="16">
        <v>260.048755083321</v>
      </c>
      <c r="K18" s="42">
        <v>1.2591665410750901</v>
      </c>
      <c r="L18" s="54">
        <f t="shared" si="0"/>
        <v>24.716544958847976</v>
      </c>
      <c r="M18" s="53">
        <v>2.3157313549637601</v>
      </c>
      <c r="N18" s="144">
        <v>1.3599457252123215E-26</v>
      </c>
      <c r="AD18" s="209"/>
      <c r="AE18" s="209"/>
      <c r="AF18" s="209"/>
      <c r="AG18" s="209"/>
    </row>
    <row r="19" spans="1:33" x14ac:dyDescent="0.2">
      <c r="A19" s="15" t="s">
        <v>25</v>
      </c>
      <c r="B19" s="16">
        <v>263.358676959435</v>
      </c>
      <c r="C19" s="42">
        <v>1.5536388182007299</v>
      </c>
      <c r="D19" s="16">
        <v>269.36052101220503</v>
      </c>
      <c r="E19" s="42">
        <v>1.4535379503289201</v>
      </c>
      <c r="F19" s="16">
        <v>262.07192206346099</v>
      </c>
      <c r="G19" s="42">
        <v>1.56711217343109</v>
      </c>
      <c r="H19" s="16">
        <v>245.98968362809501</v>
      </c>
      <c r="I19" s="42">
        <v>1.4230472892311501</v>
      </c>
      <c r="J19" s="16">
        <v>234.12909543164</v>
      </c>
      <c r="K19" s="42">
        <v>1.4739171778081801</v>
      </c>
      <c r="L19" s="54">
        <f t="shared" si="0"/>
        <v>29.229581527795006</v>
      </c>
      <c r="M19" s="53">
        <v>2.1921461289944499</v>
      </c>
      <c r="N19" s="144">
        <v>1.4733089823336381E-40</v>
      </c>
      <c r="AD19" s="209"/>
      <c r="AE19" s="209"/>
      <c r="AF19" s="209"/>
      <c r="AG19" s="209"/>
    </row>
    <row r="20" spans="1:33" x14ac:dyDescent="0.2">
      <c r="A20" s="15" t="s">
        <v>26</v>
      </c>
      <c r="B20" s="16">
        <v>275.10122369439199</v>
      </c>
      <c r="C20" s="42">
        <v>1.8057953638028801</v>
      </c>
      <c r="D20" s="16">
        <v>281.968850416843</v>
      </c>
      <c r="E20" s="42">
        <v>1.77787900305165</v>
      </c>
      <c r="F20" s="16">
        <v>278.61697926729897</v>
      </c>
      <c r="G20" s="42">
        <v>2.00514668388257</v>
      </c>
      <c r="H20" s="16">
        <v>268.20990547400203</v>
      </c>
      <c r="I20" s="42">
        <v>1.9348650705922401</v>
      </c>
      <c r="J20" s="16">
        <v>256.37914362633302</v>
      </c>
      <c r="K20" s="42">
        <v>1.9104180787663201</v>
      </c>
      <c r="L20" s="54">
        <f t="shared" si="0"/>
        <v>18.722080068058972</v>
      </c>
      <c r="M20" s="53">
        <v>2.4762457856923801</v>
      </c>
      <c r="N20" s="144">
        <v>4.0101290358636484E-14</v>
      </c>
      <c r="AD20" s="209"/>
      <c r="AE20" s="209"/>
      <c r="AF20" s="209"/>
      <c r="AG20" s="209"/>
    </row>
    <row r="21" spans="1:33" x14ac:dyDescent="0.2">
      <c r="A21" s="15" t="s">
        <v>27</v>
      </c>
      <c r="B21" s="16">
        <v>257.87302918428901</v>
      </c>
      <c r="C21" s="42">
        <v>2.2489255873259499</v>
      </c>
      <c r="D21" s="16">
        <v>265.50278692434102</v>
      </c>
      <c r="E21" s="42">
        <v>1.65208217289179</v>
      </c>
      <c r="F21" s="16">
        <v>260.47987314082201</v>
      </c>
      <c r="G21" s="42">
        <v>1.7394385971808</v>
      </c>
      <c r="H21" s="16">
        <v>249.58776640568499</v>
      </c>
      <c r="I21" s="42">
        <v>2.1134012294117999</v>
      </c>
      <c r="J21" s="16">
        <v>238.26502691097201</v>
      </c>
      <c r="K21" s="42">
        <v>2.3425306809521498</v>
      </c>
      <c r="L21" s="54">
        <f t="shared" si="0"/>
        <v>19.608002273316998</v>
      </c>
      <c r="M21" s="53">
        <v>3.22498070150756</v>
      </c>
      <c r="N21" s="144">
        <v>1.2019769612066647E-9</v>
      </c>
      <c r="AD21" s="209"/>
      <c r="AE21" s="209"/>
      <c r="AF21" s="209"/>
      <c r="AG21" s="209"/>
    </row>
    <row r="22" spans="1:33" x14ac:dyDescent="0.2">
      <c r="A22" s="15" t="s">
        <v>28</v>
      </c>
      <c r="B22" s="16">
        <v>251.301048545063</v>
      </c>
      <c r="C22" s="42">
        <v>2.6329322332496998</v>
      </c>
      <c r="D22" s="16">
        <v>262.41265137127499</v>
      </c>
      <c r="E22" s="42">
        <v>2.2760975775755199</v>
      </c>
      <c r="F22" s="16">
        <v>250.87718976929301</v>
      </c>
      <c r="G22" s="42">
        <v>1.88452731955147</v>
      </c>
      <c r="H22" s="16">
        <v>243.70900565389201</v>
      </c>
      <c r="I22" s="42">
        <v>1.95186729013862</v>
      </c>
      <c r="J22" s="16">
        <v>229.37460394880901</v>
      </c>
      <c r="K22" s="42">
        <v>2.2132256040282798</v>
      </c>
      <c r="L22" s="54">
        <f t="shared" si="0"/>
        <v>21.926444596253987</v>
      </c>
      <c r="M22" s="53">
        <v>3.4545763205929498</v>
      </c>
      <c r="N22" s="144">
        <v>2.1945828898128057E-10</v>
      </c>
      <c r="AD22" s="209"/>
      <c r="AE22" s="209"/>
      <c r="AF22" s="209"/>
      <c r="AG22" s="209"/>
    </row>
    <row r="23" spans="1:33" x14ac:dyDescent="0.2">
      <c r="A23" s="15" t="s">
        <v>29</v>
      </c>
      <c r="B23" s="16">
        <v>283.21013837163201</v>
      </c>
      <c r="C23" s="42">
        <v>2.28735193526609</v>
      </c>
      <c r="D23" s="16">
        <v>297.32094389522803</v>
      </c>
      <c r="E23" s="42">
        <v>1.63886045887444</v>
      </c>
      <c r="F23" s="16">
        <v>296.64477234885197</v>
      </c>
      <c r="G23" s="42">
        <v>1.3283413477588999</v>
      </c>
      <c r="H23" s="16">
        <v>291.46875773510902</v>
      </c>
      <c r="I23" s="42">
        <v>1.7113044523765999</v>
      </c>
      <c r="J23" s="16">
        <v>273.221736061635</v>
      </c>
      <c r="K23" s="42">
        <v>1.6199554798278799</v>
      </c>
      <c r="L23" s="54">
        <f t="shared" si="0"/>
        <v>9.9884023099970136</v>
      </c>
      <c r="M23" s="53">
        <v>2.78432155057338</v>
      </c>
      <c r="N23" s="144">
        <v>3.3402576401916841E-4</v>
      </c>
      <c r="AD23" s="209"/>
      <c r="AE23" s="209"/>
      <c r="AF23" s="209"/>
      <c r="AG23" s="209"/>
    </row>
    <row r="24" spans="1:33" x14ac:dyDescent="0.2">
      <c r="A24" s="15" t="s">
        <v>31</v>
      </c>
      <c r="B24" s="16">
        <v>280.921426519524</v>
      </c>
      <c r="C24" s="42">
        <v>1.91128422091539</v>
      </c>
      <c r="D24" s="16">
        <v>280.69013547012099</v>
      </c>
      <c r="E24" s="42">
        <v>1.3739123357001</v>
      </c>
      <c r="F24" s="16">
        <v>270.63800117968202</v>
      </c>
      <c r="G24" s="42">
        <v>1.4813844621983401</v>
      </c>
      <c r="H24" s="16">
        <v>251.06467579276</v>
      </c>
      <c r="I24" s="42">
        <v>1.4221379377287</v>
      </c>
      <c r="J24" s="16">
        <v>231.76184511305999</v>
      </c>
      <c r="K24" s="42">
        <v>1.6685754154985699</v>
      </c>
      <c r="L24" s="54">
        <f t="shared" si="0"/>
        <v>49.159581406464014</v>
      </c>
      <c r="M24" s="53">
        <v>2.8354512833895802</v>
      </c>
      <c r="N24" s="144">
        <v>2.4574335957269711E-67</v>
      </c>
      <c r="AD24" s="209"/>
      <c r="AE24" s="209"/>
      <c r="AF24" s="209"/>
      <c r="AG24" s="209"/>
    </row>
    <row r="25" spans="1:33" x14ac:dyDescent="0.2">
      <c r="A25" s="15" t="s">
        <v>32</v>
      </c>
      <c r="B25" s="16">
        <v>285.39660378115002</v>
      </c>
      <c r="C25" s="42">
        <v>1.75554333051926</v>
      </c>
      <c r="D25" s="16">
        <v>292.979579337784</v>
      </c>
      <c r="E25" s="42">
        <v>1.8077824798945401</v>
      </c>
      <c r="F25" s="16">
        <v>287.38306409001399</v>
      </c>
      <c r="G25" s="42">
        <v>2.0766790733526199</v>
      </c>
      <c r="H25" s="16">
        <v>277.09760507195898</v>
      </c>
      <c r="I25" s="42">
        <v>1.69590076743248</v>
      </c>
      <c r="J25" s="16">
        <v>261.97980701105598</v>
      </c>
      <c r="K25" s="42">
        <v>1.65885987743728</v>
      </c>
      <c r="L25" s="54">
        <f t="shared" si="0"/>
        <v>23.416796770094038</v>
      </c>
      <c r="M25" s="53">
        <v>2.34220631049602</v>
      </c>
      <c r="N25" s="144">
        <v>1.5599147572715957E-23</v>
      </c>
      <c r="AD25" s="209"/>
      <c r="AE25" s="209"/>
      <c r="AF25" s="209"/>
      <c r="AG25" s="209"/>
    </row>
    <row r="26" spans="1:33" x14ac:dyDescent="0.2">
      <c r="A26" s="15" t="s">
        <v>33</v>
      </c>
      <c r="B26" s="16">
        <v>270.92701328724098</v>
      </c>
      <c r="C26" s="42">
        <v>1.72894477259917</v>
      </c>
      <c r="D26" s="16">
        <v>284.93127971719701</v>
      </c>
      <c r="E26" s="42">
        <v>2.0158779358711199</v>
      </c>
      <c r="F26" s="16">
        <v>289.01719224431099</v>
      </c>
      <c r="G26" s="42">
        <v>1.8879441621081401</v>
      </c>
      <c r="H26" s="16">
        <v>280.29869200855802</v>
      </c>
      <c r="I26" s="42">
        <v>1.6933617331639901</v>
      </c>
      <c r="J26" s="16">
        <v>264.72053044275401</v>
      </c>
      <c r="K26" s="42">
        <v>1.73059981836382</v>
      </c>
      <c r="L26" s="54">
        <f t="shared" si="0"/>
        <v>6.2064828444869704</v>
      </c>
      <c r="M26" s="53">
        <v>2.3739242359849002</v>
      </c>
      <c r="N26" s="144">
        <v>8.9374904525610973E-3</v>
      </c>
      <c r="AD26" s="209"/>
      <c r="AE26" s="209"/>
      <c r="AF26" s="209"/>
      <c r="AG26" s="209"/>
    </row>
    <row r="27" spans="1:33" x14ac:dyDescent="0.2">
      <c r="A27" s="15" t="s">
        <v>34</v>
      </c>
      <c r="B27" s="16">
        <v>268.59310866506598</v>
      </c>
      <c r="C27" s="42">
        <v>1.1070939641249999</v>
      </c>
      <c r="D27" s="16">
        <v>270.43099331191598</v>
      </c>
      <c r="E27" s="42">
        <v>1.49891060804286</v>
      </c>
      <c r="F27" s="16">
        <v>261.71776443458702</v>
      </c>
      <c r="G27" s="42">
        <v>2.1688922696486701</v>
      </c>
      <c r="H27" s="16">
        <v>254.22704846406299</v>
      </c>
      <c r="I27" s="42">
        <v>2.0962580696439002</v>
      </c>
      <c r="J27" s="16">
        <v>243.653256491966</v>
      </c>
      <c r="K27" s="42">
        <v>1.8531597626463401</v>
      </c>
      <c r="L27" s="54">
        <f t="shared" si="0"/>
        <v>24.939852173099979</v>
      </c>
      <c r="M27" s="53">
        <v>2.15571966355856</v>
      </c>
      <c r="N27" s="144">
        <v>5.9088515228683475E-31</v>
      </c>
      <c r="AD27" s="209"/>
      <c r="AE27" s="209"/>
      <c r="AF27" s="209"/>
      <c r="AG27" s="209"/>
    </row>
    <row r="28" spans="1:33" x14ac:dyDescent="0.2">
      <c r="A28" s="15" t="s">
        <v>35</v>
      </c>
      <c r="B28" s="16">
        <v>277.97915498047598</v>
      </c>
      <c r="C28" s="42">
        <v>1.7649957023173799</v>
      </c>
      <c r="D28" s="16">
        <v>278.82119569806702</v>
      </c>
      <c r="E28" s="42">
        <v>1.6460658908543999</v>
      </c>
      <c r="F28" s="16">
        <v>281.36755843373402</v>
      </c>
      <c r="G28" s="42">
        <v>1.6531503210796199</v>
      </c>
      <c r="H28" s="16">
        <v>275.35931048082301</v>
      </c>
      <c r="I28" s="42">
        <v>1.6154917544074601</v>
      </c>
      <c r="J28" s="16">
        <v>265.278669994572</v>
      </c>
      <c r="K28" s="42">
        <v>1.55036552407118</v>
      </c>
      <c r="L28" s="54">
        <f t="shared" si="0"/>
        <v>12.700484985903984</v>
      </c>
      <c r="M28" s="53">
        <v>2.43956944825797</v>
      </c>
      <c r="N28" s="144">
        <v>1.9294400768123393E-7</v>
      </c>
      <c r="AD28" s="209"/>
      <c r="AE28" s="209"/>
      <c r="AF28" s="209"/>
      <c r="AG28" s="209"/>
    </row>
    <row r="29" spans="1:33" x14ac:dyDescent="0.2">
      <c r="A29" s="15" t="s">
        <v>36</v>
      </c>
      <c r="B29" s="16">
        <v>255.15035738622799</v>
      </c>
      <c r="C29" s="42">
        <v>1.7232377386242901</v>
      </c>
      <c r="D29" s="16">
        <v>257.28676752955897</v>
      </c>
      <c r="E29" s="42">
        <v>1.3155076916467501</v>
      </c>
      <c r="F29" s="16">
        <v>254.89723989969701</v>
      </c>
      <c r="G29" s="42">
        <v>1.27344609445955</v>
      </c>
      <c r="H29" s="16">
        <v>242.319021559936</v>
      </c>
      <c r="I29" s="42">
        <v>1.5915505097920399</v>
      </c>
      <c r="J29" s="16">
        <v>220.526175967223</v>
      </c>
      <c r="K29" s="42">
        <v>1.74868437103577</v>
      </c>
      <c r="L29" s="54">
        <f t="shared" si="0"/>
        <v>34.624181419004998</v>
      </c>
      <c r="M29" s="53">
        <v>2.4746892376601899</v>
      </c>
      <c r="N29" s="144">
        <v>1.762742218684928E-44</v>
      </c>
      <c r="AD29" s="209"/>
      <c r="AE29" s="209"/>
      <c r="AF29" s="209"/>
      <c r="AG29" s="209"/>
    </row>
    <row r="30" spans="1:33" x14ac:dyDescent="0.2">
      <c r="A30" s="15" t="s">
        <v>37</v>
      </c>
      <c r="B30" s="16">
        <v>278.21466225642803</v>
      </c>
      <c r="C30" s="42">
        <v>1.7294630994462801</v>
      </c>
      <c r="D30" s="16">
        <v>287.754798853674</v>
      </c>
      <c r="E30" s="42">
        <v>1.95091966302209</v>
      </c>
      <c r="F30" s="16">
        <v>286.11124467676802</v>
      </c>
      <c r="G30" s="42">
        <v>2.0359532929170698</v>
      </c>
      <c r="H30" s="16">
        <v>276.310690085175</v>
      </c>
      <c r="I30" s="42">
        <v>2.27665627290963</v>
      </c>
      <c r="J30" s="16">
        <v>268.25691793442297</v>
      </c>
      <c r="K30" s="42">
        <v>1.69407821627708</v>
      </c>
      <c r="L30" s="54">
        <f t="shared" si="0"/>
        <v>9.9577443220050554</v>
      </c>
      <c r="M30" s="53">
        <v>2.5312178427859902</v>
      </c>
      <c r="N30" s="144">
        <v>8.3555275443063779E-5</v>
      </c>
      <c r="AD30" s="209"/>
      <c r="AE30" s="209"/>
      <c r="AF30" s="209"/>
      <c r="AG30" s="209"/>
    </row>
    <row r="31" spans="1:33" x14ac:dyDescent="0.2">
      <c r="A31" s="15" t="s">
        <v>38</v>
      </c>
      <c r="B31" s="16">
        <v>249.421864392505</v>
      </c>
      <c r="C31" s="42">
        <v>2.1922340402443998</v>
      </c>
      <c r="D31" s="16">
        <v>259.84971399397301</v>
      </c>
      <c r="E31" s="42">
        <v>2.1905819994877098</v>
      </c>
      <c r="F31" s="16">
        <v>257.676466535315</v>
      </c>
      <c r="G31" s="42">
        <v>1.8894982993156599</v>
      </c>
      <c r="H31" s="16">
        <v>249.77063456321301</v>
      </c>
      <c r="I31" s="42">
        <v>2.0726601894596102</v>
      </c>
      <c r="J31" s="16">
        <v>247.15293374183901</v>
      </c>
      <c r="K31" s="42">
        <v>1.7654524735841599</v>
      </c>
      <c r="L31" s="54">
        <f t="shared" si="0"/>
        <v>2.2689306506659932</v>
      </c>
      <c r="M31" s="53">
        <v>2.2742395310765802</v>
      </c>
      <c r="N31" s="144">
        <v>0.31844153709684986</v>
      </c>
      <c r="AD31" s="209"/>
      <c r="AE31" s="209"/>
      <c r="AF31" s="209"/>
      <c r="AG31" s="209"/>
    </row>
    <row r="32" spans="1:33" x14ac:dyDescent="0.2">
      <c r="A32" s="15"/>
      <c r="B32" s="16"/>
      <c r="C32" s="42"/>
      <c r="D32" s="16"/>
      <c r="E32" s="42"/>
      <c r="F32" s="16"/>
      <c r="G32" s="42"/>
      <c r="H32" s="16"/>
      <c r="I32" s="42"/>
      <c r="J32" s="16"/>
      <c r="K32" s="42"/>
      <c r="L32" s="54"/>
      <c r="M32" s="53"/>
      <c r="N32" s="145"/>
      <c r="AD32" s="209"/>
      <c r="AE32" s="209"/>
      <c r="AF32" s="209"/>
      <c r="AG32" s="209"/>
    </row>
    <row r="33" spans="1:40" x14ac:dyDescent="0.2">
      <c r="A33" s="14" t="s">
        <v>39</v>
      </c>
      <c r="B33" s="16"/>
      <c r="C33" s="42"/>
      <c r="D33" s="16"/>
      <c r="E33" s="42"/>
      <c r="F33" s="16"/>
      <c r="G33" s="42"/>
      <c r="H33" s="16"/>
      <c r="I33" s="42"/>
      <c r="J33" s="16"/>
      <c r="K33" s="42"/>
      <c r="L33" s="54"/>
      <c r="M33" s="53"/>
      <c r="N33" s="145"/>
      <c r="AD33" s="209"/>
      <c r="AE33" s="209"/>
      <c r="AF33" s="209"/>
      <c r="AG33" s="209"/>
    </row>
    <row r="34" spans="1:40" x14ac:dyDescent="0.2">
      <c r="A34" s="15" t="s">
        <v>40</v>
      </c>
      <c r="B34" s="16">
        <v>282.82250153929999</v>
      </c>
      <c r="C34" s="42">
        <v>1.7409068352094501</v>
      </c>
      <c r="D34" s="16">
        <v>295.01042238767297</v>
      </c>
      <c r="E34" s="42">
        <v>1.8622294041154801</v>
      </c>
      <c r="F34" s="16">
        <v>289.32115407490301</v>
      </c>
      <c r="G34" s="42">
        <v>1.7827977524997201</v>
      </c>
      <c r="H34" s="16">
        <v>280.34498314290602</v>
      </c>
      <c r="I34" s="42">
        <v>1.86855168874944</v>
      </c>
      <c r="J34" s="16">
        <v>259.87259075546001</v>
      </c>
      <c r="K34" s="42">
        <v>1.58645704863621</v>
      </c>
      <c r="L34" s="54">
        <f>B34-J34</f>
        <v>22.949910783839982</v>
      </c>
      <c r="M34" s="53">
        <v>2.3969748617949498</v>
      </c>
      <c r="N34" s="144">
        <v>1.0246491489329768E-21</v>
      </c>
      <c r="AD34" s="209"/>
      <c r="AE34" s="209"/>
      <c r="AF34" s="209"/>
      <c r="AG34" s="209"/>
    </row>
    <row r="35" spans="1:40" x14ac:dyDescent="0.2">
      <c r="A35" s="15" t="s">
        <v>41</v>
      </c>
      <c r="B35" s="16">
        <v>256.26952584953301</v>
      </c>
      <c r="C35" s="42">
        <v>2.6786027170693401</v>
      </c>
      <c r="D35" s="16">
        <v>266.72085914153803</v>
      </c>
      <c r="E35" s="42">
        <v>2.2401265737668998</v>
      </c>
      <c r="F35" s="16">
        <v>268.83697854894399</v>
      </c>
      <c r="G35" s="42">
        <v>1.89961509975763</v>
      </c>
      <c r="H35" s="16">
        <v>259.10272504523698</v>
      </c>
      <c r="I35" s="42">
        <v>1.92699871025296</v>
      </c>
      <c r="J35" s="16">
        <v>256.93146511525703</v>
      </c>
      <c r="K35" s="42">
        <v>1.9200264254585699</v>
      </c>
      <c r="L35" s="54">
        <f>B35-J35</f>
        <v>-0.66193926572401551</v>
      </c>
      <c r="M35" s="53">
        <v>3.1260177685330199</v>
      </c>
      <c r="N35" s="144">
        <v>0.83230083321971216</v>
      </c>
      <c r="AD35" s="209"/>
      <c r="AE35" s="209"/>
      <c r="AF35" s="209"/>
      <c r="AG35" s="209"/>
    </row>
    <row r="36" spans="1:40" x14ac:dyDescent="0.2">
      <c r="A36" s="15" t="s">
        <v>42</v>
      </c>
      <c r="B36" s="16">
        <v>263.586597705722</v>
      </c>
      <c r="C36" s="42">
        <v>3.39999096196521</v>
      </c>
      <c r="D36" s="16">
        <v>267.58332428004599</v>
      </c>
      <c r="E36" s="42">
        <v>2.8989814665109299</v>
      </c>
      <c r="F36" s="16">
        <v>265.775604892253</v>
      </c>
      <c r="G36" s="42">
        <v>2.43286863464039</v>
      </c>
      <c r="H36" s="16">
        <v>251.636465248864</v>
      </c>
      <c r="I36" s="42">
        <v>2.1279560527232801</v>
      </c>
      <c r="J36" s="16">
        <v>245.176348396534</v>
      </c>
      <c r="K36" s="42">
        <v>3.0609803749927802</v>
      </c>
      <c r="L36" s="54">
        <f>B36-J36</f>
        <v>18.410249309188004</v>
      </c>
      <c r="M36" s="53">
        <v>3.7600332197856599</v>
      </c>
      <c r="N36" s="144">
        <v>9.7693813281792885E-7</v>
      </c>
      <c r="AD36" s="209"/>
      <c r="AE36" s="209"/>
      <c r="AF36" s="209"/>
      <c r="AG36" s="209"/>
    </row>
    <row r="37" spans="1:40" x14ac:dyDescent="0.2">
      <c r="A37" s="15" t="s">
        <v>43</v>
      </c>
      <c r="B37" s="16">
        <v>256.53304421668003</v>
      </c>
      <c r="C37" s="42">
        <v>2.5967605637693199</v>
      </c>
      <c r="D37" s="16">
        <v>266.749386629573</v>
      </c>
      <c r="E37" s="42">
        <v>2.1771798613937001</v>
      </c>
      <c r="F37" s="16">
        <v>268.73687478053</v>
      </c>
      <c r="G37" s="42">
        <v>1.8535550578468001</v>
      </c>
      <c r="H37" s="16">
        <v>258.866974919016</v>
      </c>
      <c r="I37" s="42">
        <v>1.8685669334780199</v>
      </c>
      <c r="J37" s="16">
        <v>256.57783237501599</v>
      </c>
      <c r="K37" s="42">
        <v>1.8733739972449901</v>
      </c>
      <c r="L37" s="54">
        <f>B37-J37</f>
        <v>-4.4788158335961725E-2</v>
      </c>
      <c r="M37" s="53">
        <v>3.0341052198365999</v>
      </c>
      <c r="N37" s="144">
        <v>0.98822240664333161</v>
      </c>
      <c r="AD37" s="209"/>
      <c r="AE37" s="209"/>
      <c r="AF37" s="209"/>
      <c r="AG37" s="209"/>
    </row>
    <row r="38" spans="1:40" x14ac:dyDescent="0.2">
      <c r="A38" s="20"/>
      <c r="B38"/>
      <c r="C38" s="159"/>
      <c r="D38"/>
      <c r="E38" s="159"/>
      <c r="F38"/>
      <c r="G38" s="159"/>
      <c r="H38"/>
      <c r="I38" s="159"/>
      <c r="J38"/>
      <c r="K38" s="159"/>
      <c r="M38" s="160"/>
      <c r="N38" s="145"/>
      <c r="AD38" s="209"/>
      <c r="AE38" s="209"/>
      <c r="AF38" s="209"/>
      <c r="AG38" s="209"/>
    </row>
    <row r="39" spans="1:40" x14ac:dyDescent="0.2">
      <c r="A39" s="14" t="s">
        <v>44</v>
      </c>
      <c r="B39" s="27">
        <f>AVERAGE(B12:B31,B34,B37)</f>
        <v>271.31116686407182</v>
      </c>
      <c r="C39" s="174">
        <f>SQRT(SUMSQ(C12:C19,C20:C31,C34,C37)/(22*22))</f>
        <v>0.40392287847095004</v>
      </c>
      <c r="D39" s="27">
        <f>AVERAGE(D12:D31,D34,D37)</f>
        <v>279.35680872968436</v>
      </c>
      <c r="E39" s="174">
        <f>SQRT(SUMSQ(E12:E19,E20:E31,E34,E37)/(22*22))</f>
        <v>0.38272684320294947</v>
      </c>
      <c r="F39" s="27">
        <f>AVERAGE(F12:F31,F34,F37)</f>
        <v>275.41434491129843</v>
      </c>
      <c r="G39" s="174">
        <f>SQRT(SUMSQ(G12:G19,G20:G31,G34,G37)/(22*22))</f>
        <v>0.37733497651428854</v>
      </c>
      <c r="H39" s="27">
        <f>AVERAGE(H12:H31,H34,H37)</f>
        <v>265.51616112315992</v>
      </c>
      <c r="I39" s="174">
        <f>SQRT(SUMSQ(I12:I19,I20:I31,I34,I37)/(22*22))</f>
        <v>0.38691223300080374</v>
      </c>
      <c r="J39" s="27">
        <f>AVERAGE(J12:J31,J34,J37)</f>
        <v>252.65950281694123</v>
      </c>
      <c r="K39" s="174">
        <f>SQRT(SUMSQ(K12:K19,K20:K31,K34,K37)/(22*22))</f>
        <v>0.36854347314756508</v>
      </c>
      <c r="L39" s="64">
        <f>B39-J39</f>
        <v>18.651664047130595</v>
      </c>
      <c r="M39" s="174">
        <f>SQRT(SUMSQ(M12:M18,M20:M31,M34,M37)/(22*22))</f>
        <v>0.52600074691903742</v>
      </c>
      <c r="N39" s="144">
        <f>TDIST(ABS(L39)/M39,10000,2)</f>
        <v>1.5603822334305986E-259</v>
      </c>
      <c r="AD39" s="209"/>
      <c r="AE39" s="209"/>
      <c r="AF39" s="209"/>
      <c r="AG39" s="209"/>
    </row>
    <row r="40" spans="1:40" x14ac:dyDescent="0.2">
      <c r="A40" s="31"/>
      <c r="B40" s="122"/>
      <c r="C40" s="207"/>
      <c r="D40" s="122"/>
      <c r="E40" s="207"/>
      <c r="F40" s="122"/>
      <c r="G40" s="207"/>
      <c r="H40" s="122"/>
      <c r="I40" s="207"/>
      <c r="J40" s="122"/>
      <c r="K40" s="207"/>
      <c r="L40" s="120"/>
      <c r="M40" s="208"/>
      <c r="N40" s="147"/>
      <c r="AD40" s="209"/>
      <c r="AE40" s="209"/>
      <c r="AF40" s="209"/>
      <c r="AG40" s="209"/>
    </row>
    <row r="41" spans="1:40" x14ac:dyDescent="0.2">
      <c r="A41" s="25" t="s">
        <v>45</v>
      </c>
      <c r="B41" s="7"/>
      <c r="C41" s="162"/>
      <c r="D41" s="7"/>
      <c r="E41" s="162"/>
      <c r="F41" s="7"/>
      <c r="G41" s="162"/>
      <c r="H41" s="7"/>
      <c r="I41" s="162"/>
      <c r="J41" s="7"/>
      <c r="K41" s="162"/>
      <c r="L41" s="6"/>
      <c r="M41" s="163"/>
      <c r="N41" s="145"/>
      <c r="AD41" s="209"/>
      <c r="AE41" s="209"/>
      <c r="AF41" s="209"/>
      <c r="AG41" s="209"/>
    </row>
    <row r="42" spans="1:40" ht="12.75" customHeight="1" x14ac:dyDescent="0.2">
      <c r="A42" s="15" t="s">
        <v>46</v>
      </c>
      <c r="B42" s="27">
        <v>264.20684093205199</v>
      </c>
      <c r="C42" s="174">
        <v>2.07182490311363</v>
      </c>
      <c r="D42" s="27">
        <v>273.143013454889</v>
      </c>
      <c r="E42" s="174">
        <v>1.99726217766072</v>
      </c>
      <c r="F42" s="27">
        <v>268.95683364606401</v>
      </c>
      <c r="G42" s="174">
        <v>1.63131017147248</v>
      </c>
      <c r="H42" s="27">
        <v>264.556214628845</v>
      </c>
      <c r="I42" s="174">
        <v>1.7596632705378801</v>
      </c>
      <c r="J42" s="27">
        <v>250.173085568993</v>
      </c>
      <c r="K42" s="174">
        <v>1.75405132687134</v>
      </c>
      <c r="L42" s="64">
        <f>B42-J42</f>
        <v>14.033755363058987</v>
      </c>
      <c r="M42" s="143">
        <v>2.73034605608607</v>
      </c>
      <c r="N42" s="144">
        <v>2.7513103518806773E-7</v>
      </c>
      <c r="AD42" s="209"/>
      <c r="AE42" s="209"/>
      <c r="AF42" s="209"/>
      <c r="AG42" s="209"/>
    </row>
    <row r="43" spans="1:40" ht="12.75" customHeight="1" x14ac:dyDescent="0.2">
      <c r="A43" s="26" t="s">
        <v>316</v>
      </c>
      <c r="B43" s="117">
        <v>272.54385204747899</v>
      </c>
      <c r="C43" s="148">
        <v>3.7450050311443399</v>
      </c>
      <c r="D43" s="117">
        <v>268.63978230015999</v>
      </c>
      <c r="E43" s="148">
        <v>4.2205968214637499</v>
      </c>
      <c r="F43" s="117">
        <v>270.04089838759199</v>
      </c>
      <c r="G43" s="148">
        <v>3.5793622794959901</v>
      </c>
      <c r="H43" s="117">
        <v>272.10887939779798</v>
      </c>
      <c r="I43" s="148">
        <v>3.1577375425768501</v>
      </c>
      <c r="J43" s="117">
        <v>266.641377827155</v>
      </c>
      <c r="K43" s="148">
        <v>3.9377821623671099</v>
      </c>
      <c r="L43" s="22">
        <v>5.9024742203239953</v>
      </c>
      <c r="M43" s="45">
        <v>3.4515274725484799</v>
      </c>
      <c r="N43" s="146">
        <v>8.724647707064892E-2</v>
      </c>
      <c r="O43"/>
      <c r="P43"/>
      <c r="Q43"/>
      <c r="R43"/>
      <c r="S43"/>
      <c r="T43"/>
      <c r="AD43" s="209"/>
      <c r="AE43" s="209"/>
      <c r="AF43" s="209"/>
      <c r="AG43" s="209"/>
      <c r="AH43" s="209"/>
      <c r="AI43" s="209"/>
      <c r="AJ43" s="209"/>
      <c r="AK43" s="209"/>
      <c r="AL43" s="209"/>
      <c r="AM43" s="209"/>
      <c r="AN43" s="209"/>
    </row>
    <row r="44" spans="1:40" ht="96" customHeight="1" x14ac:dyDescent="0.2">
      <c r="A44" s="252" t="s">
        <v>47</v>
      </c>
      <c r="B44" s="252"/>
      <c r="C44" s="252"/>
      <c r="D44" s="252"/>
      <c r="E44" s="252"/>
      <c r="F44" s="252"/>
      <c r="G44" s="252"/>
      <c r="H44" s="252"/>
      <c r="I44" s="252"/>
      <c r="J44" s="252"/>
      <c r="K44" s="252"/>
      <c r="L44" s="252"/>
      <c r="M44" s="252"/>
      <c r="N44" s="252"/>
    </row>
    <row r="45" spans="1:40" customFormat="1" ht="71.25" customHeight="1" x14ac:dyDescent="0.2">
      <c r="A45" s="252" t="s">
        <v>317</v>
      </c>
      <c r="B45" s="252"/>
      <c r="C45" s="252"/>
      <c r="D45" s="252"/>
      <c r="E45" s="252"/>
      <c r="F45" s="252"/>
      <c r="G45" s="252"/>
      <c r="H45" s="252"/>
      <c r="I45" s="252"/>
      <c r="J45" s="252"/>
      <c r="K45" s="252"/>
      <c r="L45" s="252"/>
      <c r="M45" s="252"/>
      <c r="N45" s="252"/>
      <c r="O45" s="149"/>
    </row>
    <row r="46" spans="1:40" x14ac:dyDescent="0.2">
      <c r="A46" s="51"/>
      <c r="B46" s="51"/>
      <c r="C46" s="51"/>
      <c r="D46" s="51"/>
      <c r="E46" s="51"/>
      <c r="F46" s="51"/>
      <c r="G46" s="51"/>
      <c r="H46" s="51"/>
      <c r="I46" s="51"/>
      <c r="J46" s="51"/>
      <c r="K46" s="51"/>
    </row>
    <row r="48" spans="1:40" x14ac:dyDescent="0.2">
      <c r="A48" s="28" t="s">
        <v>48</v>
      </c>
      <c r="B48"/>
      <c r="C48"/>
      <c r="D48"/>
      <c r="E48"/>
      <c r="F48"/>
      <c r="G48"/>
      <c r="H48"/>
    </row>
    <row r="50" spans="1:15" x14ac:dyDescent="0.2">
      <c r="A50"/>
      <c r="B50"/>
      <c r="C50"/>
      <c r="D50"/>
      <c r="E50"/>
      <c r="F50"/>
      <c r="G50"/>
      <c r="H50"/>
      <c r="I50"/>
      <c r="J50"/>
      <c r="K50"/>
      <c r="L50"/>
      <c r="M50"/>
      <c r="N50"/>
      <c r="O50"/>
    </row>
    <row r="51" spans="1:15" x14ac:dyDescent="0.2">
      <c r="A51"/>
      <c r="B51"/>
      <c r="C51"/>
      <c r="D51"/>
      <c r="E51"/>
      <c r="F51"/>
      <c r="G51"/>
      <c r="H51"/>
      <c r="I51"/>
      <c r="J51"/>
      <c r="K51"/>
      <c r="L51"/>
      <c r="M51"/>
      <c r="N51"/>
      <c r="O51"/>
    </row>
    <row r="52" spans="1:15" x14ac:dyDescent="0.2">
      <c r="A52"/>
      <c r="B52"/>
      <c r="C52"/>
      <c r="D52"/>
      <c r="E52"/>
      <c r="F52"/>
      <c r="G52"/>
      <c r="H52"/>
      <c r="I52"/>
      <c r="J52"/>
      <c r="K52"/>
      <c r="L52"/>
      <c r="M52"/>
      <c r="N52"/>
      <c r="O52"/>
    </row>
    <row r="53" spans="1:15" x14ac:dyDescent="0.2">
      <c r="A53"/>
      <c r="B53"/>
      <c r="C53"/>
      <c r="D53"/>
      <c r="E53"/>
      <c r="F53"/>
      <c r="G53"/>
      <c r="H53"/>
      <c r="I53"/>
      <c r="J53"/>
      <c r="K53"/>
      <c r="L53"/>
      <c r="M53"/>
      <c r="N53"/>
      <c r="O53"/>
    </row>
    <row r="54" spans="1:15" x14ac:dyDescent="0.2">
      <c r="A54"/>
      <c r="B54"/>
      <c r="C54"/>
      <c r="D54"/>
      <c r="E54"/>
      <c r="F54"/>
      <c r="G54"/>
      <c r="H54"/>
      <c r="I54"/>
      <c r="J54"/>
      <c r="K54"/>
      <c r="L54"/>
      <c r="M54"/>
      <c r="N54"/>
      <c r="O54"/>
    </row>
    <row r="55" spans="1:15" x14ac:dyDescent="0.2">
      <c r="A55"/>
      <c r="B55"/>
      <c r="C55"/>
      <c r="D55"/>
      <c r="E55"/>
      <c r="F55"/>
      <c r="G55"/>
      <c r="H55"/>
      <c r="I55"/>
      <c r="J55"/>
      <c r="K55"/>
      <c r="L55"/>
      <c r="M55"/>
      <c r="N55"/>
      <c r="O55"/>
    </row>
    <row r="56" spans="1:15" x14ac:dyDescent="0.2">
      <c r="A56"/>
      <c r="B56"/>
      <c r="C56"/>
      <c r="D56"/>
      <c r="E56"/>
      <c r="F56"/>
      <c r="G56"/>
      <c r="H56"/>
      <c r="I56"/>
      <c r="J56"/>
      <c r="K56"/>
      <c r="L56"/>
      <c r="M56"/>
      <c r="N56"/>
      <c r="O56"/>
    </row>
    <row r="57" spans="1:15" x14ac:dyDescent="0.2">
      <c r="A57"/>
      <c r="B57"/>
      <c r="C57"/>
      <c r="D57"/>
      <c r="E57"/>
      <c r="F57"/>
      <c r="G57"/>
      <c r="H57"/>
      <c r="I57"/>
      <c r="J57"/>
      <c r="K57"/>
      <c r="L57"/>
      <c r="M57"/>
      <c r="N57"/>
      <c r="O57"/>
    </row>
  </sheetData>
  <mergeCells count="9">
    <mergeCell ref="A45:N45"/>
    <mergeCell ref="A44:N44"/>
    <mergeCell ref="A2:N4"/>
    <mergeCell ref="B8:C8"/>
    <mergeCell ref="D8:E8"/>
    <mergeCell ref="F8:G8"/>
    <mergeCell ref="H8:I8"/>
    <mergeCell ref="J8:K8"/>
    <mergeCell ref="L8:N8"/>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BM53"/>
  <sheetViews>
    <sheetView zoomScaleNormal="100" workbookViewId="0">
      <selection activeCell="E23" sqref="E23"/>
    </sheetView>
  </sheetViews>
  <sheetFormatPr defaultRowHeight="12.75" x14ac:dyDescent="0.2"/>
  <cols>
    <col min="1" max="1" width="16.7109375" style="1" customWidth="1"/>
    <col min="2" max="11" width="5" style="1" customWidth="1"/>
    <col min="12" max="13" width="9.140625" style="1"/>
    <col min="14" max="14" width="16.7109375" style="1" customWidth="1"/>
    <col min="15" max="24" width="5" style="1" customWidth="1"/>
    <col min="25" max="26" width="9.140625" style="1"/>
    <col min="27" max="27" width="16.7109375" style="1" customWidth="1"/>
    <col min="28" max="37" width="5" style="1" customWidth="1"/>
    <col min="38" max="39" width="9.140625" style="1"/>
    <col min="40" max="40" width="16.7109375" style="1" customWidth="1"/>
    <col min="41" max="50" width="5" style="1" customWidth="1"/>
    <col min="51" max="52" width="9.140625" style="1"/>
    <col min="53" max="53" width="16.7109375" style="1" customWidth="1"/>
    <col min="54" max="63" width="5.7109375" style="1" customWidth="1"/>
    <col min="64" max="16384" width="9.140625" style="1"/>
  </cols>
  <sheetData>
    <row r="1" spans="1:65" x14ac:dyDescent="0.2">
      <c r="A1" s="2" t="s">
        <v>174</v>
      </c>
      <c r="B1" s="2"/>
      <c r="C1" s="2"/>
      <c r="D1" s="2"/>
      <c r="E1" s="2"/>
      <c r="F1" s="2"/>
      <c r="G1" s="2"/>
      <c r="H1" s="2"/>
      <c r="I1" s="2"/>
      <c r="J1" s="2"/>
      <c r="K1" s="2"/>
      <c r="N1" s="2" t="s">
        <v>174</v>
      </c>
      <c r="O1" s="2"/>
      <c r="P1" s="2"/>
      <c r="Q1" s="2"/>
      <c r="R1" s="2"/>
      <c r="S1" s="2"/>
      <c r="T1" s="2"/>
      <c r="U1" s="2"/>
      <c r="V1" s="2"/>
      <c r="W1" s="2"/>
      <c r="X1" s="2"/>
      <c r="AA1" s="2" t="s">
        <v>174</v>
      </c>
      <c r="AB1" s="2"/>
      <c r="AC1" s="2"/>
      <c r="AD1" s="2"/>
      <c r="AE1" s="2"/>
      <c r="AF1" s="2"/>
      <c r="AG1" s="2"/>
      <c r="AH1" s="2"/>
      <c r="AI1" s="2"/>
      <c r="AJ1" s="2"/>
      <c r="AK1" s="2"/>
      <c r="AN1" s="2" t="s">
        <v>174</v>
      </c>
      <c r="AO1" s="2"/>
      <c r="AP1" s="2"/>
      <c r="AQ1" s="2"/>
      <c r="AR1" s="2"/>
      <c r="AS1" s="2"/>
      <c r="AT1" s="2"/>
      <c r="AU1" s="2"/>
      <c r="AV1" s="2"/>
      <c r="AW1" s="2"/>
      <c r="AX1" s="2"/>
      <c r="BA1" s="2" t="s">
        <v>174</v>
      </c>
      <c r="BB1" s="2"/>
      <c r="BC1" s="2"/>
      <c r="BD1" s="2"/>
      <c r="BE1" s="2"/>
      <c r="BF1" s="2"/>
      <c r="BG1" s="2"/>
      <c r="BH1" s="2"/>
      <c r="BI1" s="2"/>
      <c r="BJ1" s="2"/>
      <c r="BK1" s="2"/>
    </row>
    <row r="2" spans="1:65" ht="12.75" customHeight="1" x14ac:dyDescent="0.2">
      <c r="A2" s="249" t="s">
        <v>175</v>
      </c>
      <c r="B2" s="249"/>
      <c r="C2" s="249"/>
      <c r="D2" s="249"/>
      <c r="E2" s="249"/>
      <c r="F2" s="249"/>
      <c r="G2" s="249"/>
      <c r="H2" s="249"/>
      <c r="I2" s="249"/>
      <c r="J2" s="249"/>
      <c r="K2" s="249"/>
      <c r="L2" s="249"/>
      <c r="M2" s="249"/>
      <c r="N2" s="249" t="str">
        <f>$A$2</f>
        <v>Percentage of adults at each proficiency level in literacy, by 10-year age groups</v>
      </c>
      <c r="O2" s="249"/>
      <c r="P2" s="249"/>
      <c r="Q2" s="249"/>
      <c r="R2" s="249"/>
      <c r="S2" s="249"/>
      <c r="T2" s="249"/>
      <c r="U2" s="249"/>
      <c r="V2" s="249"/>
      <c r="W2" s="249"/>
      <c r="X2" s="249"/>
      <c r="Y2" s="3"/>
      <c r="Z2" s="3"/>
      <c r="AA2" s="249" t="str">
        <f>$A$2</f>
        <v>Percentage of adults at each proficiency level in literacy, by 10-year age groups</v>
      </c>
      <c r="AB2" s="249"/>
      <c r="AC2" s="249"/>
      <c r="AD2" s="249"/>
      <c r="AE2" s="249"/>
      <c r="AF2" s="249"/>
      <c r="AG2" s="249"/>
      <c r="AH2" s="249"/>
      <c r="AI2" s="249"/>
      <c r="AJ2" s="249"/>
      <c r="AK2" s="249"/>
      <c r="AN2" s="249" t="str">
        <f>$A$2</f>
        <v>Percentage of adults at each proficiency level in literacy, by 10-year age groups</v>
      </c>
      <c r="AO2" s="249"/>
      <c r="AP2" s="249"/>
      <c r="AQ2" s="249"/>
      <c r="AR2" s="249"/>
      <c r="AS2" s="249"/>
      <c r="AT2" s="249"/>
      <c r="AU2" s="249"/>
      <c r="AV2" s="249"/>
      <c r="AW2" s="249"/>
      <c r="AX2" s="249"/>
      <c r="BA2" s="249" t="str">
        <f>$A$2</f>
        <v>Percentage of adults at each proficiency level in literacy, by 10-year age groups</v>
      </c>
      <c r="BB2" s="249"/>
      <c r="BC2" s="249"/>
      <c r="BD2" s="249"/>
      <c r="BE2" s="249"/>
      <c r="BF2" s="249"/>
      <c r="BG2" s="249"/>
      <c r="BH2" s="249"/>
      <c r="BI2" s="249"/>
      <c r="BJ2" s="249"/>
      <c r="BK2" s="249"/>
    </row>
    <row r="3" spans="1:65" x14ac:dyDescent="0.2">
      <c r="A3" s="249"/>
      <c r="B3" s="249"/>
      <c r="C3" s="249"/>
      <c r="D3" s="249"/>
      <c r="E3" s="249"/>
      <c r="F3" s="249"/>
      <c r="G3" s="249"/>
      <c r="H3" s="249"/>
      <c r="I3" s="249"/>
      <c r="J3" s="249"/>
      <c r="K3" s="249"/>
      <c r="L3" s="249"/>
      <c r="M3" s="249"/>
      <c r="N3" s="249"/>
      <c r="O3" s="249"/>
      <c r="P3" s="249"/>
      <c r="Q3" s="249"/>
      <c r="R3" s="249"/>
      <c r="S3" s="249"/>
      <c r="T3" s="249"/>
      <c r="U3" s="249"/>
      <c r="V3" s="249"/>
      <c r="W3" s="249"/>
      <c r="X3" s="249"/>
      <c r="Y3" s="3"/>
      <c r="Z3" s="3"/>
      <c r="AA3" s="249"/>
      <c r="AB3" s="249"/>
      <c r="AC3" s="249"/>
      <c r="AD3" s="249"/>
      <c r="AE3" s="249"/>
      <c r="AF3" s="249"/>
      <c r="AG3" s="249"/>
      <c r="AH3" s="249"/>
      <c r="AI3" s="249"/>
      <c r="AJ3" s="249"/>
      <c r="AK3" s="249"/>
      <c r="AN3" s="249"/>
      <c r="AO3" s="249"/>
      <c r="AP3" s="249"/>
      <c r="AQ3" s="249"/>
      <c r="AR3" s="249"/>
      <c r="AS3" s="249"/>
      <c r="AT3" s="249"/>
      <c r="AU3" s="249"/>
      <c r="AV3" s="249"/>
      <c r="AW3" s="249"/>
      <c r="AX3" s="249"/>
      <c r="BA3" s="249"/>
      <c r="BB3" s="249"/>
      <c r="BC3" s="249"/>
      <c r="BD3" s="249"/>
      <c r="BE3" s="249"/>
      <c r="BF3" s="249"/>
      <c r="BG3" s="249"/>
      <c r="BH3" s="249"/>
      <c r="BI3" s="249"/>
      <c r="BJ3" s="249"/>
      <c r="BK3" s="249"/>
    </row>
    <row r="4" spans="1:65"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3"/>
      <c r="Z4" s="3"/>
      <c r="AA4" s="249"/>
      <c r="AB4" s="249"/>
      <c r="AC4" s="249"/>
      <c r="AD4" s="249"/>
      <c r="AE4" s="249"/>
      <c r="AF4" s="249"/>
      <c r="AG4" s="249"/>
      <c r="AH4" s="249"/>
      <c r="AI4" s="249"/>
      <c r="AJ4" s="249"/>
      <c r="AK4" s="249"/>
      <c r="AN4" s="249"/>
      <c r="AO4" s="249"/>
      <c r="AP4" s="249"/>
      <c r="AQ4" s="249"/>
      <c r="AR4" s="249"/>
      <c r="AS4" s="249"/>
      <c r="AT4" s="249"/>
      <c r="AU4" s="249"/>
      <c r="AV4" s="249"/>
      <c r="AW4" s="249"/>
      <c r="AX4" s="249"/>
      <c r="BA4" s="249"/>
      <c r="BB4" s="249"/>
      <c r="BC4" s="249"/>
      <c r="BD4" s="249"/>
      <c r="BE4" s="249"/>
      <c r="BF4" s="249"/>
      <c r="BG4" s="249"/>
      <c r="BH4" s="249"/>
      <c r="BI4" s="249"/>
      <c r="BJ4" s="249"/>
      <c r="BK4" s="249"/>
    </row>
    <row r="5" spans="1:65" x14ac:dyDescent="0.2">
      <c r="A5" s="30" t="s">
        <v>176</v>
      </c>
      <c r="B5" s="30"/>
      <c r="C5" s="30"/>
      <c r="D5" s="30"/>
      <c r="E5" s="30"/>
      <c r="F5" s="30"/>
      <c r="G5" s="30"/>
      <c r="H5" s="30"/>
      <c r="I5" s="30"/>
      <c r="J5" s="30"/>
      <c r="K5" s="30"/>
      <c r="N5" s="30" t="s">
        <v>177</v>
      </c>
      <c r="O5" s="30"/>
      <c r="P5" s="30"/>
      <c r="Q5" s="30"/>
      <c r="R5" s="30"/>
      <c r="S5" s="30"/>
      <c r="T5" s="30"/>
      <c r="U5" s="30"/>
      <c r="V5" s="30"/>
      <c r="W5" s="30"/>
      <c r="X5" s="30"/>
      <c r="AA5" s="30" t="s">
        <v>178</v>
      </c>
      <c r="AB5" s="30"/>
      <c r="AC5" s="30"/>
      <c r="AD5" s="30"/>
      <c r="AE5" s="30"/>
      <c r="AF5" s="30"/>
      <c r="AG5" s="30"/>
      <c r="AH5" s="30"/>
      <c r="AI5" s="30"/>
      <c r="AJ5" s="30"/>
      <c r="AK5" s="30"/>
      <c r="AN5" s="30" t="s">
        <v>179</v>
      </c>
      <c r="AO5" s="30"/>
      <c r="AP5" s="30"/>
      <c r="AQ5" s="30"/>
      <c r="AR5" s="30"/>
      <c r="AS5" s="30"/>
      <c r="AT5" s="30"/>
      <c r="AU5" s="30"/>
      <c r="AV5" s="30"/>
      <c r="AW5" s="30"/>
      <c r="AX5" s="30"/>
      <c r="BA5" s="30" t="s">
        <v>180</v>
      </c>
      <c r="BB5" s="30"/>
      <c r="BC5" s="30"/>
      <c r="BD5" s="30"/>
      <c r="BE5" s="30"/>
      <c r="BF5" s="30"/>
      <c r="BG5" s="30"/>
      <c r="BH5" s="30"/>
      <c r="BI5" s="30"/>
      <c r="BJ5" s="30"/>
      <c r="BK5" s="30"/>
    </row>
    <row r="6" spans="1:65" customFormat="1" x14ac:dyDescent="0.2"/>
    <row r="7" spans="1:65" ht="15" x14ac:dyDescent="0.25">
      <c r="A7" s="5"/>
      <c r="B7" s="265" t="s">
        <v>181</v>
      </c>
      <c r="C7" s="266"/>
      <c r="D7" s="266"/>
      <c r="E7" s="266"/>
      <c r="F7" s="266"/>
      <c r="G7" s="266"/>
      <c r="H7" s="266"/>
      <c r="I7" s="266"/>
      <c r="J7" s="266"/>
      <c r="K7" s="267"/>
      <c r="N7" s="5"/>
      <c r="O7" s="265" t="s">
        <v>167</v>
      </c>
      <c r="P7" s="266"/>
      <c r="Q7" s="266"/>
      <c r="R7" s="266"/>
      <c r="S7" s="266"/>
      <c r="T7" s="266"/>
      <c r="U7" s="266"/>
      <c r="V7" s="266"/>
      <c r="W7" s="266"/>
      <c r="X7" s="267"/>
      <c r="AA7" s="5"/>
      <c r="AB7" s="265" t="s">
        <v>168</v>
      </c>
      <c r="AC7" s="266"/>
      <c r="AD7" s="266"/>
      <c r="AE7" s="266"/>
      <c r="AF7" s="266"/>
      <c r="AG7" s="266"/>
      <c r="AH7" s="266"/>
      <c r="AI7" s="266"/>
      <c r="AJ7" s="266"/>
      <c r="AK7" s="267"/>
      <c r="AN7" s="5"/>
      <c r="AO7" s="265" t="s">
        <v>169</v>
      </c>
      <c r="AP7" s="266"/>
      <c r="AQ7" s="266"/>
      <c r="AR7" s="266"/>
      <c r="AS7" s="266"/>
      <c r="AT7" s="266"/>
      <c r="AU7" s="266"/>
      <c r="AV7" s="266"/>
      <c r="AW7" s="266"/>
      <c r="AX7" s="267"/>
      <c r="BA7" s="5"/>
      <c r="BB7" s="265" t="s">
        <v>170</v>
      </c>
      <c r="BC7" s="266"/>
      <c r="BD7" s="266"/>
      <c r="BE7" s="266"/>
      <c r="BF7" s="266"/>
      <c r="BG7" s="266"/>
      <c r="BH7" s="266"/>
      <c r="BI7" s="266"/>
      <c r="BJ7" s="266"/>
      <c r="BK7" s="267"/>
    </row>
    <row r="8" spans="1:65" ht="24" customHeight="1" x14ac:dyDescent="0.2">
      <c r="A8"/>
      <c r="B8" s="250" t="s">
        <v>61</v>
      </c>
      <c r="C8" s="251"/>
      <c r="D8" s="250" t="s">
        <v>62</v>
      </c>
      <c r="E8" s="251"/>
      <c r="F8" s="250" t="s">
        <v>63</v>
      </c>
      <c r="G8" s="251"/>
      <c r="H8" s="250" t="s">
        <v>64</v>
      </c>
      <c r="I8" s="251"/>
      <c r="J8" s="250" t="s">
        <v>65</v>
      </c>
      <c r="K8" s="251"/>
      <c r="N8"/>
      <c r="O8" s="250" t="s">
        <v>182</v>
      </c>
      <c r="P8" s="251"/>
      <c r="Q8" s="250" t="s">
        <v>62</v>
      </c>
      <c r="R8" s="251"/>
      <c r="S8" s="250" t="s">
        <v>63</v>
      </c>
      <c r="T8" s="251"/>
      <c r="U8" s="250" t="s">
        <v>64</v>
      </c>
      <c r="V8" s="251"/>
      <c r="W8" s="250" t="s">
        <v>65</v>
      </c>
      <c r="X8" s="251"/>
      <c r="AA8"/>
      <c r="AB8" s="250" t="s">
        <v>182</v>
      </c>
      <c r="AC8" s="251"/>
      <c r="AD8" s="250" t="s">
        <v>62</v>
      </c>
      <c r="AE8" s="251"/>
      <c r="AF8" s="250" t="s">
        <v>63</v>
      </c>
      <c r="AG8" s="251"/>
      <c r="AH8" s="250" t="s">
        <v>64</v>
      </c>
      <c r="AI8" s="251"/>
      <c r="AJ8" s="250" t="s">
        <v>65</v>
      </c>
      <c r="AK8" s="251"/>
      <c r="AN8"/>
      <c r="AO8" s="250" t="s">
        <v>182</v>
      </c>
      <c r="AP8" s="251"/>
      <c r="AQ8" s="250" t="s">
        <v>62</v>
      </c>
      <c r="AR8" s="251"/>
      <c r="AS8" s="250" t="s">
        <v>63</v>
      </c>
      <c r="AT8" s="251"/>
      <c r="AU8" s="250" t="s">
        <v>64</v>
      </c>
      <c r="AV8" s="251"/>
      <c r="AW8" s="250" t="s">
        <v>65</v>
      </c>
      <c r="AX8" s="251"/>
      <c r="BA8"/>
      <c r="BB8" s="250" t="s">
        <v>182</v>
      </c>
      <c r="BC8" s="251"/>
      <c r="BD8" s="250" t="s">
        <v>62</v>
      </c>
      <c r="BE8" s="251"/>
      <c r="BF8" s="250" t="s">
        <v>63</v>
      </c>
      <c r="BG8" s="251"/>
      <c r="BH8" s="250" t="s">
        <v>64</v>
      </c>
      <c r="BI8" s="251"/>
      <c r="BJ8" s="250" t="s">
        <v>65</v>
      </c>
      <c r="BK8" s="251"/>
    </row>
    <row r="9" spans="1:65" s="11" customFormat="1" ht="20.25" customHeight="1" x14ac:dyDescent="0.2">
      <c r="A9" s="8"/>
      <c r="B9" s="34" t="s">
        <v>66</v>
      </c>
      <c r="C9" s="35" t="s">
        <v>67</v>
      </c>
      <c r="D9" s="34" t="s">
        <v>66</v>
      </c>
      <c r="E9" s="35" t="s">
        <v>67</v>
      </c>
      <c r="F9" s="34" t="s">
        <v>66</v>
      </c>
      <c r="G9" s="35" t="s">
        <v>67</v>
      </c>
      <c r="H9" s="34" t="s">
        <v>66</v>
      </c>
      <c r="I9" s="35" t="s">
        <v>67</v>
      </c>
      <c r="J9" s="34" t="s">
        <v>66</v>
      </c>
      <c r="K9" s="35" t="s">
        <v>67</v>
      </c>
      <c r="N9" s="8"/>
      <c r="O9" s="34" t="s">
        <v>66</v>
      </c>
      <c r="P9" s="35" t="s">
        <v>67</v>
      </c>
      <c r="Q9" s="34" t="s">
        <v>66</v>
      </c>
      <c r="R9" s="35" t="s">
        <v>67</v>
      </c>
      <c r="S9" s="34" t="s">
        <v>66</v>
      </c>
      <c r="T9" s="35" t="s">
        <v>67</v>
      </c>
      <c r="U9" s="34" t="s">
        <v>66</v>
      </c>
      <c r="V9" s="35" t="s">
        <v>67</v>
      </c>
      <c r="W9" s="34" t="s">
        <v>66</v>
      </c>
      <c r="X9" s="35" t="s">
        <v>67</v>
      </c>
      <c r="AA9" s="8"/>
      <c r="AB9" s="34" t="s">
        <v>66</v>
      </c>
      <c r="AC9" s="35" t="s">
        <v>67</v>
      </c>
      <c r="AD9" s="34" t="s">
        <v>66</v>
      </c>
      <c r="AE9" s="35" t="s">
        <v>67</v>
      </c>
      <c r="AF9" s="34" t="s">
        <v>66</v>
      </c>
      <c r="AG9" s="35" t="s">
        <v>67</v>
      </c>
      <c r="AH9" s="34" t="s">
        <v>66</v>
      </c>
      <c r="AI9" s="35" t="s">
        <v>67</v>
      </c>
      <c r="AJ9" s="34" t="s">
        <v>66</v>
      </c>
      <c r="AK9" s="35" t="s">
        <v>67</v>
      </c>
      <c r="AN9" s="8"/>
      <c r="AO9" s="34" t="s">
        <v>66</v>
      </c>
      <c r="AP9" s="35" t="s">
        <v>67</v>
      </c>
      <c r="AQ9" s="34" t="s">
        <v>66</v>
      </c>
      <c r="AR9" s="35" t="s">
        <v>67</v>
      </c>
      <c r="AS9" s="34" t="s">
        <v>66</v>
      </c>
      <c r="AT9" s="35" t="s">
        <v>67</v>
      </c>
      <c r="AU9" s="34" t="s">
        <v>66</v>
      </c>
      <c r="AV9" s="35" t="s">
        <v>67</v>
      </c>
      <c r="AW9" s="34" t="s">
        <v>66</v>
      </c>
      <c r="AX9" s="35" t="s">
        <v>67</v>
      </c>
      <c r="BA9" s="8"/>
      <c r="BB9" s="34" t="s">
        <v>66</v>
      </c>
      <c r="BC9" s="35" t="s">
        <v>67</v>
      </c>
      <c r="BD9" s="34" t="s">
        <v>66</v>
      </c>
      <c r="BE9" s="35" t="s">
        <v>67</v>
      </c>
      <c r="BF9" s="34" t="s">
        <v>66</v>
      </c>
      <c r="BG9" s="35" t="s">
        <v>67</v>
      </c>
      <c r="BH9" s="34" t="s">
        <v>66</v>
      </c>
      <c r="BI9" s="35" t="s">
        <v>67</v>
      </c>
      <c r="BJ9" s="34" t="s">
        <v>66</v>
      </c>
      <c r="BK9" s="35" t="s">
        <v>67</v>
      </c>
    </row>
    <row r="10" spans="1:65" x14ac:dyDescent="0.2">
      <c r="A10" s="12" t="s">
        <v>16</v>
      </c>
      <c r="B10" s="36"/>
      <c r="C10" s="36"/>
      <c r="D10" s="36"/>
      <c r="E10" s="36"/>
      <c r="F10" s="36"/>
      <c r="G10" s="36"/>
      <c r="H10" s="36"/>
      <c r="I10" s="36"/>
      <c r="J10" s="36"/>
      <c r="K10" s="40"/>
      <c r="M10" s="38"/>
      <c r="N10" s="39" t="s">
        <v>16</v>
      </c>
      <c r="O10" s="36"/>
      <c r="P10" s="36"/>
      <c r="Q10" s="36"/>
      <c r="R10" s="36"/>
      <c r="S10" s="36"/>
      <c r="T10" s="36"/>
      <c r="U10" s="36"/>
      <c r="V10" s="36"/>
      <c r="W10" s="36"/>
      <c r="X10" s="40"/>
      <c r="Z10" s="38"/>
      <c r="AA10" s="39" t="s">
        <v>16</v>
      </c>
      <c r="AB10" s="36"/>
      <c r="AC10" s="36"/>
      <c r="AD10" s="36"/>
      <c r="AE10" s="36"/>
      <c r="AF10" s="36"/>
      <c r="AG10" s="36"/>
      <c r="AH10" s="36"/>
      <c r="AI10" s="36"/>
      <c r="AJ10" s="36"/>
      <c r="AK10" s="40"/>
      <c r="AM10" s="38"/>
      <c r="AN10" s="39" t="s">
        <v>16</v>
      </c>
      <c r="AO10" s="36"/>
      <c r="AP10" s="36"/>
      <c r="AQ10" s="36"/>
      <c r="AR10" s="36"/>
      <c r="AS10" s="36"/>
      <c r="AT10" s="36"/>
      <c r="AU10" s="36"/>
      <c r="AV10" s="36"/>
      <c r="AW10" s="36"/>
      <c r="AX10" s="40"/>
      <c r="AZ10" s="38"/>
      <c r="BA10" s="39" t="s">
        <v>16</v>
      </c>
      <c r="BB10" s="36"/>
      <c r="BC10" s="36"/>
      <c r="BD10" s="36"/>
      <c r="BE10" s="36"/>
      <c r="BF10" s="36"/>
      <c r="BG10" s="36"/>
      <c r="BH10" s="36"/>
      <c r="BI10" s="36"/>
      <c r="BJ10" s="36"/>
      <c r="BK10" s="40"/>
    </row>
    <row r="11" spans="1:65" x14ac:dyDescent="0.2">
      <c r="A11" s="14" t="s">
        <v>17</v>
      </c>
      <c r="B11"/>
      <c r="C11"/>
      <c r="D11"/>
      <c r="E11"/>
      <c r="F11"/>
      <c r="G11"/>
      <c r="H11"/>
      <c r="I11"/>
      <c r="J11"/>
      <c r="K11" s="13"/>
      <c r="M11" s="38"/>
      <c r="N11" s="41" t="s">
        <v>17</v>
      </c>
      <c r="O11"/>
      <c r="P11"/>
      <c r="Q11"/>
      <c r="R11"/>
      <c r="S11"/>
      <c r="T11"/>
      <c r="U11"/>
      <c r="V11"/>
      <c r="W11"/>
      <c r="X11" s="13"/>
      <c r="Z11" s="38"/>
      <c r="AA11" s="41" t="s">
        <v>17</v>
      </c>
      <c r="AB11"/>
      <c r="AC11"/>
      <c r="AD11"/>
      <c r="AE11"/>
      <c r="AF11"/>
      <c r="AG11"/>
      <c r="AH11"/>
      <c r="AI11"/>
      <c r="AJ11"/>
      <c r="AK11" s="13"/>
      <c r="AM11" s="38"/>
      <c r="AN11" s="41" t="s">
        <v>17</v>
      </c>
      <c r="AO11"/>
      <c r="AP11"/>
      <c r="AQ11"/>
      <c r="AR11"/>
      <c r="AS11"/>
      <c r="AT11"/>
      <c r="AU11"/>
      <c r="AV11"/>
      <c r="AW11"/>
      <c r="AX11" s="13"/>
      <c r="AZ11" s="38"/>
      <c r="BA11" s="41" t="s">
        <v>17</v>
      </c>
      <c r="BB11"/>
      <c r="BC11"/>
      <c r="BD11"/>
      <c r="BE11"/>
      <c r="BF11"/>
      <c r="BG11"/>
      <c r="BH11"/>
      <c r="BI11"/>
      <c r="BJ11"/>
      <c r="BK11" s="13"/>
    </row>
    <row r="12" spans="1:65" x14ac:dyDescent="0.2">
      <c r="A12" s="15" t="s">
        <v>18</v>
      </c>
      <c r="B12" s="16">
        <v>1.5678522181902299</v>
      </c>
      <c r="C12" s="42">
        <v>0.71794707854221596</v>
      </c>
      <c r="D12" s="16">
        <v>8.65525178993434</v>
      </c>
      <c r="E12" s="42">
        <v>1.5977662120679199</v>
      </c>
      <c r="F12" s="16">
        <v>30.285177153625199</v>
      </c>
      <c r="G12" s="42">
        <v>2.5653465475564299</v>
      </c>
      <c r="H12" s="16">
        <v>41.505508383479302</v>
      </c>
      <c r="I12" s="42">
        <v>2.74440679340815</v>
      </c>
      <c r="J12" s="16">
        <v>17.387188406736801</v>
      </c>
      <c r="K12" s="43">
        <v>2.0517571670869801</v>
      </c>
      <c r="M12" s="155"/>
      <c r="N12" s="28" t="s">
        <v>18</v>
      </c>
      <c r="O12" s="16">
        <v>2.1225378099335601</v>
      </c>
      <c r="P12" s="42">
        <v>0.51328853982705003</v>
      </c>
      <c r="Q12" s="16">
        <v>8.1916892792920901</v>
      </c>
      <c r="R12" s="42">
        <v>1.0905118090142401</v>
      </c>
      <c r="S12" s="16">
        <v>25.5308419257514</v>
      </c>
      <c r="T12" s="42">
        <v>1.7573624727638499</v>
      </c>
      <c r="U12" s="16">
        <v>42.0809459770473</v>
      </c>
      <c r="V12" s="42">
        <v>2.39984220096553</v>
      </c>
      <c r="W12" s="16">
        <v>20.701982098611701</v>
      </c>
      <c r="X12" s="43">
        <v>1.6465616718791301</v>
      </c>
      <c r="Z12" s="155"/>
      <c r="AA12" s="28" t="s">
        <v>18</v>
      </c>
      <c r="AB12" s="16">
        <v>1.6305047846251299</v>
      </c>
      <c r="AC12" s="42">
        <v>0.55314832011984905</v>
      </c>
      <c r="AD12" s="16">
        <v>7.6520359763289996</v>
      </c>
      <c r="AE12" s="42">
        <v>1.1180459721050799</v>
      </c>
      <c r="AF12" s="16">
        <v>26.8599104218316</v>
      </c>
      <c r="AG12" s="42">
        <v>1.6880406403939801</v>
      </c>
      <c r="AH12" s="16">
        <v>40.140031910547997</v>
      </c>
      <c r="AI12" s="42">
        <v>1.7212785953683101</v>
      </c>
      <c r="AJ12" s="16">
        <v>21.719591284315399</v>
      </c>
      <c r="AK12" s="43">
        <v>1.5213422871137201</v>
      </c>
      <c r="AM12" s="155"/>
      <c r="AN12" s="28" t="s">
        <v>18</v>
      </c>
      <c r="AO12" s="16">
        <v>4.0375740703513499</v>
      </c>
      <c r="AP12" s="42">
        <v>0.66837769353601695</v>
      </c>
      <c r="AQ12" s="16">
        <v>9.2078795823254396</v>
      </c>
      <c r="AR12" s="42">
        <v>0.94267431873032503</v>
      </c>
      <c r="AS12" s="16">
        <v>29.901512926167999</v>
      </c>
      <c r="AT12" s="42">
        <v>1.7992434706796401</v>
      </c>
      <c r="AU12" s="16">
        <v>39.719800268868603</v>
      </c>
      <c r="AV12" s="42">
        <v>2.0584183143997001</v>
      </c>
      <c r="AW12" s="16">
        <v>14.718565264060601</v>
      </c>
      <c r="AX12" s="43">
        <v>1.59798587690297</v>
      </c>
      <c r="AZ12" s="155"/>
      <c r="BA12" s="28" t="s">
        <v>18</v>
      </c>
      <c r="BB12" s="16">
        <v>6.5334537496087703</v>
      </c>
      <c r="BC12" s="42">
        <v>0.80078698497923395</v>
      </c>
      <c r="BD12" s="16">
        <v>13.8158128006</v>
      </c>
      <c r="BE12" s="42">
        <v>1.52826675968739</v>
      </c>
      <c r="BF12" s="16">
        <v>33.969797190102398</v>
      </c>
      <c r="BG12" s="42">
        <v>1.79483640357972</v>
      </c>
      <c r="BH12" s="16">
        <v>32.906338021800103</v>
      </c>
      <c r="BI12" s="42">
        <v>1.82705386034211</v>
      </c>
      <c r="BJ12" s="16">
        <v>9.5955446488667704</v>
      </c>
      <c r="BK12" s="43">
        <v>1.14895439561295</v>
      </c>
      <c r="BM12" s="44"/>
    </row>
    <row r="13" spans="1:65" ht="12.75" customHeight="1" x14ac:dyDescent="0.2">
      <c r="A13" s="15" t="s">
        <v>19</v>
      </c>
      <c r="B13" s="16">
        <v>1.97585026629187</v>
      </c>
      <c r="C13" s="42">
        <v>0.64230899725625001</v>
      </c>
      <c r="D13" s="16">
        <v>9.9590866380348899</v>
      </c>
      <c r="E13" s="42">
        <v>1.2081034356381499</v>
      </c>
      <c r="F13" s="16">
        <v>31.665231246845099</v>
      </c>
      <c r="G13" s="42">
        <v>1.7657437657286399</v>
      </c>
      <c r="H13" s="16">
        <v>44.167123047353101</v>
      </c>
      <c r="I13" s="42">
        <v>2.0229003031186998</v>
      </c>
      <c r="J13" s="16">
        <v>11.295026513870701</v>
      </c>
      <c r="K13" s="43">
        <v>1.3724958456440901</v>
      </c>
      <c r="M13" s="155"/>
      <c r="N13" s="28" t="s">
        <v>19</v>
      </c>
      <c r="O13" s="16">
        <v>2.1276186493699698</v>
      </c>
      <c r="P13" s="42">
        <v>0.58078115718242296</v>
      </c>
      <c r="Q13" s="16">
        <v>8.3510793659746501</v>
      </c>
      <c r="R13" s="42">
        <v>1.0882031947162401</v>
      </c>
      <c r="S13" s="16">
        <v>30.740249947287101</v>
      </c>
      <c r="T13" s="42">
        <v>1.8522111861958099</v>
      </c>
      <c r="U13" s="16">
        <v>44.212890262839302</v>
      </c>
      <c r="V13" s="42">
        <v>1.93631053247615</v>
      </c>
      <c r="W13" s="16">
        <v>12.5873770421482</v>
      </c>
      <c r="X13" s="43">
        <v>1.2883437695345601</v>
      </c>
      <c r="Z13" s="155"/>
      <c r="AA13" s="28" t="s">
        <v>19</v>
      </c>
      <c r="AB13" s="16">
        <v>2.3490392484684901</v>
      </c>
      <c r="AC13" s="42">
        <v>0.61961011921138198</v>
      </c>
      <c r="AD13" s="16">
        <v>11.7866949877815</v>
      </c>
      <c r="AE13" s="42">
        <v>1.4194403912152</v>
      </c>
      <c r="AF13" s="16">
        <v>31.856868233809902</v>
      </c>
      <c r="AG13" s="42">
        <v>1.6241322591038401</v>
      </c>
      <c r="AH13" s="16">
        <v>41.521222144026602</v>
      </c>
      <c r="AI13" s="42">
        <v>1.9410335746052301</v>
      </c>
      <c r="AJ13" s="16">
        <v>10.708976604518</v>
      </c>
      <c r="AK13" s="43">
        <v>1.0025831975733801</v>
      </c>
      <c r="AM13" s="155"/>
      <c r="AN13" s="28" t="s">
        <v>19</v>
      </c>
      <c r="AO13" s="16">
        <v>2.0608615459649098</v>
      </c>
      <c r="AP13" s="42">
        <v>0.51882347574330601</v>
      </c>
      <c r="AQ13" s="16">
        <v>13.4602896935119</v>
      </c>
      <c r="AR13" s="42">
        <v>1.25777448496596</v>
      </c>
      <c r="AS13" s="16">
        <v>41.514838857624603</v>
      </c>
      <c r="AT13" s="42">
        <v>1.6509580961635699</v>
      </c>
      <c r="AU13" s="16">
        <v>35.246464993964402</v>
      </c>
      <c r="AV13" s="42">
        <v>1.82350587796248</v>
      </c>
      <c r="AW13" s="16">
        <v>6.1401252700983902</v>
      </c>
      <c r="AX13" s="43">
        <v>0.89681112876001901</v>
      </c>
      <c r="AZ13" s="155"/>
      <c r="BA13" s="28" t="s">
        <v>19</v>
      </c>
      <c r="BB13" s="16">
        <v>3.7985778084850401</v>
      </c>
      <c r="BC13" s="42">
        <v>0.96001938172617296</v>
      </c>
      <c r="BD13" s="16">
        <v>20.262002330678499</v>
      </c>
      <c r="BE13" s="42">
        <v>1.7709149301559199</v>
      </c>
      <c r="BF13" s="16">
        <v>49.120357002851797</v>
      </c>
      <c r="BG13" s="42">
        <v>2.4424283062471801</v>
      </c>
      <c r="BH13" s="16">
        <v>22.0869879039391</v>
      </c>
      <c r="BI13" s="42">
        <v>2.0630374011788501</v>
      </c>
      <c r="BJ13" s="16">
        <v>1.9317637481229799</v>
      </c>
      <c r="BK13" s="43">
        <v>0.53873188795812299</v>
      </c>
      <c r="BM13" s="44"/>
    </row>
    <row r="14" spans="1:65" x14ac:dyDescent="0.2">
      <c r="A14" s="15" t="s">
        <v>20</v>
      </c>
      <c r="B14" s="16">
        <v>2.6148475405574998</v>
      </c>
      <c r="C14" s="42">
        <v>0.48441413411555201</v>
      </c>
      <c r="D14" s="16">
        <v>10.7294228558921</v>
      </c>
      <c r="E14" s="42">
        <v>0.89151197741714605</v>
      </c>
      <c r="F14" s="16">
        <v>32.695329426787801</v>
      </c>
      <c r="G14" s="42">
        <v>1.6628658614761</v>
      </c>
      <c r="H14" s="16">
        <v>41.492439501226301</v>
      </c>
      <c r="I14" s="42">
        <v>1.5091429793858899</v>
      </c>
      <c r="J14" s="16">
        <v>11.787511522880299</v>
      </c>
      <c r="K14" s="43">
        <v>1.02074466194026</v>
      </c>
      <c r="M14" s="155"/>
      <c r="N14" s="28" t="s">
        <v>20</v>
      </c>
      <c r="O14" s="16">
        <v>1.9472778356242699</v>
      </c>
      <c r="P14" s="42">
        <v>0.39442005616847198</v>
      </c>
      <c r="Q14" s="16">
        <v>9.1558844931712304</v>
      </c>
      <c r="R14" s="42">
        <v>0.86744663093420804</v>
      </c>
      <c r="S14" s="16">
        <v>28.463327476439702</v>
      </c>
      <c r="T14" s="42">
        <v>1.64073551596982</v>
      </c>
      <c r="U14" s="16">
        <v>39.728981838124803</v>
      </c>
      <c r="V14" s="42">
        <v>2.0381504971315598</v>
      </c>
      <c r="W14" s="16">
        <v>19.821003041177502</v>
      </c>
      <c r="X14" s="43">
        <v>1.2901198148623301</v>
      </c>
      <c r="Z14" s="155"/>
      <c r="AA14" s="28" t="s">
        <v>20</v>
      </c>
      <c r="AB14" s="16">
        <v>3.2717429430773799</v>
      </c>
      <c r="AC14" s="42">
        <v>0.51153673584749404</v>
      </c>
      <c r="AD14" s="16">
        <v>10.8959012108437</v>
      </c>
      <c r="AE14" s="42">
        <v>0.98742346114236901</v>
      </c>
      <c r="AF14" s="16">
        <v>27.859338767040398</v>
      </c>
      <c r="AG14" s="42">
        <v>1.4357461458702301</v>
      </c>
      <c r="AH14" s="16">
        <v>40.517749901149102</v>
      </c>
      <c r="AI14" s="42">
        <v>1.28359260297643</v>
      </c>
      <c r="AJ14" s="16">
        <v>16.5288940841093</v>
      </c>
      <c r="AK14" s="43">
        <v>1.06437619455071</v>
      </c>
      <c r="AM14" s="155"/>
      <c r="AN14" s="28" t="s">
        <v>20</v>
      </c>
      <c r="AO14" s="16">
        <v>5.2117260563580903</v>
      </c>
      <c r="AP14" s="42">
        <v>0.62497926439275298</v>
      </c>
      <c r="AQ14" s="16">
        <v>14.489481972672101</v>
      </c>
      <c r="AR14" s="42">
        <v>0.87791856926036604</v>
      </c>
      <c r="AS14" s="16">
        <v>32.7466096483328</v>
      </c>
      <c r="AT14" s="42">
        <v>1.2939518249181401</v>
      </c>
      <c r="AU14" s="16">
        <v>34.175762402082498</v>
      </c>
      <c r="AV14" s="42">
        <v>1.3433720722364</v>
      </c>
      <c r="AW14" s="16">
        <v>12.5001506901176</v>
      </c>
      <c r="AX14" s="43">
        <v>0.90781156553543996</v>
      </c>
      <c r="AZ14" s="155"/>
      <c r="BA14" s="28" t="s">
        <v>20</v>
      </c>
      <c r="BB14" s="16">
        <v>5.6270092471925901</v>
      </c>
      <c r="BC14" s="42">
        <v>0.54961567803159095</v>
      </c>
      <c r="BD14" s="16">
        <v>16.925252940315598</v>
      </c>
      <c r="BE14" s="42">
        <v>0.92274233126780503</v>
      </c>
      <c r="BF14" s="16">
        <v>36.597670420864603</v>
      </c>
      <c r="BG14" s="42">
        <v>1.2492112643526101</v>
      </c>
      <c r="BH14" s="16">
        <v>31.7362752070973</v>
      </c>
      <c r="BI14" s="42">
        <v>1.0711661365503899</v>
      </c>
      <c r="BJ14" s="16">
        <v>8.1359844917938595</v>
      </c>
      <c r="BK14" s="43">
        <v>0.77174445523413904</v>
      </c>
      <c r="BM14" s="44"/>
    </row>
    <row r="15" spans="1:65" x14ac:dyDescent="0.2">
      <c r="A15" s="15" t="s">
        <v>21</v>
      </c>
      <c r="B15" s="16">
        <v>1.0286419124020101</v>
      </c>
      <c r="C15" s="42">
        <v>0.53436565826494398</v>
      </c>
      <c r="D15" s="16">
        <v>7.87670658446521</v>
      </c>
      <c r="E15" s="42">
        <v>1.15757979154346</v>
      </c>
      <c r="F15" s="16">
        <v>33.459270794818302</v>
      </c>
      <c r="G15" s="42">
        <v>2.5644652427974099</v>
      </c>
      <c r="H15" s="16">
        <v>45.952438739509901</v>
      </c>
      <c r="I15" s="42">
        <v>3.0016653312838399</v>
      </c>
      <c r="J15" s="16">
        <v>11.5639890325947</v>
      </c>
      <c r="K15" s="43">
        <v>2.47267312068601</v>
      </c>
      <c r="M15" s="155"/>
      <c r="N15" s="28" t="s">
        <v>21</v>
      </c>
      <c r="O15" s="16">
        <v>0.65443250288042398</v>
      </c>
      <c r="P15" s="42">
        <v>0.512453234302089</v>
      </c>
      <c r="Q15" s="16">
        <v>6.4920469634751097</v>
      </c>
      <c r="R15" s="42">
        <v>1.2012743176857901</v>
      </c>
      <c r="S15" s="16">
        <v>28.072224217645001</v>
      </c>
      <c r="T15" s="42">
        <v>2.8958431450114701</v>
      </c>
      <c r="U15" s="16">
        <v>48.855093317364201</v>
      </c>
      <c r="V15" s="42">
        <v>2.8995251366838599</v>
      </c>
      <c r="W15" s="16">
        <v>14.1291669523054</v>
      </c>
      <c r="X15" s="43">
        <v>1.79150666990989</v>
      </c>
      <c r="Z15" s="155"/>
      <c r="AA15" s="28" t="s">
        <v>21</v>
      </c>
      <c r="AB15" s="16">
        <v>1.29304441766668</v>
      </c>
      <c r="AC15" s="42">
        <v>0.67546505314823202</v>
      </c>
      <c r="AD15" s="16">
        <v>9.3884989494101507</v>
      </c>
      <c r="AE15" s="42">
        <v>1.79701334485564</v>
      </c>
      <c r="AF15" s="16">
        <v>38.4494417533489</v>
      </c>
      <c r="AG15" s="42">
        <v>2.8306799772537499</v>
      </c>
      <c r="AH15" s="16">
        <v>41.747254904857797</v>
      </c>
      <c r="AI15" s="42">
        <v>3.1764194605952198</v>
      </c>
      <c r="AJ15" s="16">
        <v>8.8813381203713604</v>
      </c>
      <c r="AK15" s="43">
        <v>1.62683301699873</v>
      </c>
      <c r="AM15" s="155"/>
      <c r="AN15" s="28" t="s">
        <v>21</v>
      </c>
      <c r="AO15" s="16">
        <v>1.7198537560652201</v>
      </c>
      <c r="AP15" s="42">
        <v>0.89186878936273495</v>
      </c>
      <c r="AQ15" s="16">
        <v>12.7754761139468</v>
      </c>
      <c r="AR15" s="42">
        <v>2.0947251476852702</v>
      </c>
      <c r="AS15" s="16">
        <v>44.6872534008711</v>
      </c>
      <c r="AT15" s="42">
        <v>4.1498281683161098</v>
      </c>
      <c r="AU15" s="16">
        <v>35.1948408913902</v>
      </c>
      <c r="AV15" s="42">
        <v>3.2661599641055798</v>
      </c>
      <c r="AW15" s="16">
        <v>5.0956653735299398</v>
      </c>
      <c r="AX15" s="43">
        <v>1.1572222299200901</v>
      </c>
      <c r="AZ15" s="155"/>
      <c r="BA15" s="28" t="s">
        <v>21</v>
      </c>
      <c r="BB15" s="16">
        <v>2.8819728436787702</v>
      </c>
      <c r="BC15" s="42">
        <v>0.88254784461723501</v>
      </c>
      <c r="BD15" s="16">
        <v>14.583872371691299</v>
      </c>
      <c r="BE15" s="42">
        <v>1.81780328016156</v>
      </c>
      <c r="BF15" s="16">
        <v>42.883831292405098</v>
      </c>
      <c r="BG15" s="42">
        <v>3.4251522803081</v>
      </c>
      <c r="BH15" s="16">
        <v>35.613634504144898</v>
      </c>
      <c r="BI15" s="42">
        <v>3.0793777447918602</v>
      </c>
      <c r="BJ15" s="16">
        <v>3.7555001735706002</v>
      </c>
      <c r="BK15" s="43">
        <v>0.97840804817917404</v>
      </c>
      <c r="BM15" s="44"/>
    </row>
    <row r="16" spans="1:65" x14ac:dyDescent="0.2">
      <c r="A16" s="15" t="s">
        <v>22</v>
      </c>
      <c r="B16" s="16">
        <v>1.9348525735503199</v>
      </c>
      <c r="C16" s="42">
        <v>0.512698167006574</v>
      </c>
      <c r="D16" s="16">
        <v>9.2713693095444398</v>
      </c>
      <c r="E16" s="42">
        <v>1.15412609172027</v>
      </c>
      <c r="F16" s="16">
        <v>34.970295822531199</v>
      </c>
      <c r="G16" s="42">
        <v>2.01245828064476</v>
      </c>
      <c r="H16" s="16">
        <v>43.426110801799403</v>
      </c>
      <c r="I16" s="42">
        <v>2.1555430317886399</v>
      </c>
      <c r="J16" s="16">
        <v>10.065981423753</v>
      </c>
      <c r="K16" s="43">
        <v>1.2282041250067699</v>
      </c>
      <c r="M16" s="155"/>
      <c r="N16" s="28" t="s">
        <v>22</v>
      </c>
      <c r="O16" s="16">
        <v>4.6399148361047597</v>
      </c>
      <c r="P16" s="42">
        <v>0.64612273525959196</v>
      </c>
      <c r="Q16" s="16">
        <v>7.3153179532602204</v>
      </c>
      <c r="R16" s="42">
        <v>1.0144373134217399</v>
      </c>
      <c r="S16" s="16">
        <v>26.028211846242499</v>
      </c>
      <c r="T16" s="42">
        <v>2.0362210917424401</v>
      </c>
      <c r="U16" s="16">
        <v>43.972041460907199</v>
      </c>
      <c r="V16" s="42">
        <v>2.3192421730455299</v>
      </c>
      <c r="W16" s="16">
        <v>17.503181150176701</v>
      </c>
      <c r="X16" s="43">
        <v>1.7765645643042101</v>
      </c>
      <c r="Z16" s="155"/>
      <c r="AA16" s="28" t="s">
        <v>22</v>
      </c>
      <c r="AB16" s="16">
        <v>2.8590010162520199</v>
      </c>
      <c r="AC16" s="42">
        <v>0.56660546379159804</v>
      </c>
      <c r="AD16" s="16">
        <v>8.2773726886101198</v>
      </c>
      <c r="AE16" s="42">
        <v>0.99599775049180606</v>
      </c>
      <c r="AF16" s="16">
        <v>28.285268072908501</v>
      </c>
      <c r="AG16" s="42">
        <v>1.7319910218360199</v>
      </c>
      <c r="AH16" s="16">
        <v>45.927168121989602</v>
      </c>
      <c r="AI16" s="42">
        <v>2.0196066149393301</v>
      </c>
      <c r="AJ16" s="16">
        <v>14.3309073286427</v>
      </c>
      <c r="AK16" s="43">
        <v>1.2179800881977201</v>
      </c>
      <c r="AM16" s="155"/>
      <c r="AN16" s="28" t="s">
        <v>22</v>
      </c>
      <c r="AO16" s="16">
        <v>4.7438933153865799</v>
      </c>
      <c r="AP16" s="42">
        <v>0.63773162331159605</v>
      </c>
      <c r="AQ16" s="16">
        <v>12.5396023250085</v>
      </c>
      <c r="AR16" s="42">
        <v>1.2560059124336</v>
      </c>
      <c r="AS16" s="16">
        <v>35.877014495244403</v>
      </c>
      <c r="AT16" s="42">
        <v>1.63335470264936</v>
      </c>
      <c r="AU16" s="16">
        <v>39.5308552047101</v>
      </c>
      <c r="AV16" s="42">
        <v>1.7489763021904099</v>
      </c>
      <c r="AW16" s="16">
        <v>6.6820963196004097</v>
      </c>
      <c r="AX16" s="43">
        <v>0.91151482376578596</v>
      </c>
      <c r="AZ16" s="155"/>
      <c r="BA16" s="28" t="s">
        <v>22</v>
      </c>
      <c r="BB16" s="16">
        <v>4.6371121850601904</v>
      </c>
      <c r="BC16" s="42">
        <v>0.71035299177580902</v>
      </c>
      <c r="BD16" s="16">
        <v>20.671982363759199</v>
      </c>
      <c r="BE16" s="42">
        <v>1.1166636651424</v>
      </c>
      <c r="BF16" s="16">
        <v>43.436929543065901</v>
      </c>
      <c r="BG16" s="42">
        <v>1.2589894678648299</v>
      </c>
      <c r="BH16" s="16">
        <v>28.293687135708801</v>
      </c>
      <c r="BI16" s="42">
        <v>1.06785338596432</v>
      </c>
      <c r="BJ16" s="16">
        <v>2.8447639061689398</v>
      </c>
      <c r="BK16" s="43">
        <v>0.43664310447400401</v>
      </c>
      <c r="BM16" s="44"/>
    </row>
    <row r="17" spans="1:65" x14ac:dyDescent="0.2">
      <c r="A17" s="15" t="s">
        <v>23</v>
      </c>
      <c r="B17" s="16">
        <v>0.76650226168496405</v>
      </c>
      <c r="C17" s="42">
        <v>0.36901124919383299</v>
      </c>
      <c r="D17" s="16">
        <v>6.6375307917259603</v>
      </c>
      <c r="E17" s="42">
        <v>0.81674191035329002</v>
      </c>
      <c r="F17" s="16">
        <v>29.337075512695399</v>
      </c>
      <c r="G17" s="42">
        <v>1.76672422854949</v>
      </c>
      <c r="H17" s="16">
        <v>47.086365482476403</v>
      </c>
      <c r="I17" s="42">
        <v>1.85959825918196</v>
      </c>
      <c r="J17" s="16">
        <v>15.744619878686301</v>
      </c>
      <c r="K17" s="43">
        <v>1.1814300871596799</v>
      </c>
      <c r="M17" s="155"/>
      <c r="N17" s="28" t="s">
        <v>23</v>
      </c>
      <c r="O17" s="16">
        <v>1.16431280722497</v>
      </c>
      <c r="P17" s="42">
        <v>0.41304621290712501</v>
      </c>
      <c r="Q17" s="16">
        <v>8.3732964330795792</v>
      </c>
      <c r="R17" s="42">
        <v>1.01854098658376</v>
      </c>
      <c r="S17" s="16">
        <v>28.076194489699699</v>
      </c>
      <c r="T17" s="42">
        <v>1.5257253057050699</v>
      </c>
      <c r="U17" s="16">
        <v>44.984897349376702</v>
      </c>
      <c r="V17" s="42">
        <v>1.78007479285704</v>
      </c>
      <c r="W17" s="16">
        <v>16.845304268027199</v>
      </c>
      <c r="X17" s="43">
        <v>1.52466175538774</v>
      </c>
      <c r="Z17" s="155"/>
      <c r="AA17" s="28" t="s">
        <v>23</v>
      </c>
      <c r="AB17" s="16">
        <v>1.55014547372726</v>
      </c>
      <c r="AC17" s="42">
        <v>0.34305795525481197</v>
      </c>
      <c r="AD17" s="16">
        <v>10.1753222394901</v>
      </c>
      <c r="AE17" s="42">
        <v>0.80266482146001505</v>
      </c>
      <c r="AF17" s="16">
        <v>34.2774456188328</v>
      </c>
      <c r="AG17" s="42">
        <v>1.30382983195713</v>
      </c>
      <c r="AH17" s="16">
        <v>41.234703478705697</v>
      </c>
      <c r="AI17" s="42">
        <v>1.19309069916572</v>
      </c>
      <c r="AJ17" s="16">
        <v>12.4411029282786</v>
      </c>
      <c r="AK17" s="43">
        <v>0.98082922843554599</v>
      </c>
      <c r="AM17" s="155"/>
      <c r="AN17" s="28" t="s">
        <v>23</v>
      </c>
      <c r="AO17" s="16">
        <v>2.6528965507790798</v>
      </c>
      <c r="AP17" s="42">
        <v>0.51351285111418898</v>
      </c>
      <c r="AQ17" s="16">
        <v>13.551284430958299</v>
      </c>
      <c r="AR17" s="42">
        <v>1.1853347506262599</v>
      </c>
      <c r="AS17" s="16">
        <v>37.695944144794097</v>
      </c>
      <c r="AT17" s="42">
        <v>1.6961815559996301</v>
      </c>
      <c r="AU17" s="16">
        <v>37.154516354955902</v>
      </c>
      <c r="AV17" s="42">
        <v>2.0230625922615801</v>
      </c>
      <c r="AW17" s="16">
        <v>8.6677134505392797</v>
      </c>
      <c r="AX17" s="43">
        <v>1.2211176214511901</v>
      </c>
      <c r="AZ17" s="155"/>
      <c r="BA17" s="28" t="s">
        <v>23</v>
      </c>
      <c r="BB17" s="16">
        <v>3.8330859228065299</v>
      </c>
      <c r="BC17" s="42">
        <v>0.64049939791609201</v>
      </c>
      <c r="BD17" s="16">
        <v>15.9572226594687</v>
      </c>
      <c r="BE17" s="42">
        <v>1.2948406679087601</v>
      </c>
      <c r="BF17" s="16">
        <v>41.755016706053802</v>
      </c>
      <c r="BG17" s="42">
        <v>1.4192992922167</v>
      </c>
      <c r="BH17" s="16">
        <v>33.0086919753224</v>
      </c>
      <c r="BI17" s="42">
        <v>1.43908780747364</v>
      </c>
      <c r="BJ17" s="16">
        <v>5.12041587758665</v>
      </c>
      <c r="BK17" s="43">
        <v>0.75425546864166304</v>
      </c>
      <c r="BM17" s="44"/>
    </row>
    <row r="18" spans="1:65" x14ac:dyDescent="0.2">
      <c r="A18" s="15" t="s">
        <v>24</v>
      </c>
      <c r="B18" s="16">
        <v>1.3715146610955899</v>
      </c>
      <c r="C18" s="42">
        <v>0.47816502458341298</v>
      </c>
      <c r="D18" s="16">
        <v>4.2536384532242302</v>
      </c>
      <c r="E18" s="42">
        <v>0.96923332570863996</v>
      </c>
      <c r="F18" s="16">
        <v>21.811734177304299</v>
      </c>
      <c r="G18" s="42">
        <v>2.2666539269500299</v>
      </c>
      <c r="H18" s="16">
        <v>48.156867095344403</v>
      </c>
      <c r="I18" s="42">
        <v>1.9953095550419799</v>
      </c>
      <c r="J18" s="16">
        <v>24.406245613031398</v>
      </c>
      <c r="K18" s="43">
        <v>1.62090251297287</v>
      </c>
      <c r="M18" s="155"/>
      <c r="N18" s="28" t="s">
        <v>24</v>
      </c>
      <c r="O18" s="16">
        <v>1.3125866427072399</v>
      </c>
      <c r="P18" s="42">
        <v>0.52942524227601295</v>
      </c>
      <c r="Q18" s="16">
        <v>3.3927516711180901</v>
      </c>
      <c r="R18" s="42">
        <v>0.83572861312034696</v>
      </c>
      <c r="S18" s="16">
        <v>15.0727675163975</v>
      </c>
      <c r="T18" s="42">
        <v>1.7365091284373999</v>
      </c>
      <c r="U18" s="16">
        <v>42.842996679878901</v>
      </c>
      <c r="V18" s="42">
        <v>2.0905440427620401</v>
      </c>
      <c r="W18" s="16">
        <v>37.3788974898983</v>
      </c>
      <c r="X18" s="43">
        <v>1.6446420497290899</v>
      </c>
      <c r="Z18" s="155"/>
      <c r="AA18" s="28" t="s">
        <v>24</v>
      </c>
      <c r="AB18" s="16">
        <v>2.2447486017487899</v>
      </c>
      <c r="AC18" s="42">
        <v>0.68499337808813299</v>
      </c>
      <c r="AD18" s="16">
        <v>4.8078255596267496</v>
      </c>
      <c r="AE18" s="42">
        <v>0.80767163405727904</v>
      </c>
      <c r="AF18" s="16">
        <v>20.4185783529399</v>
      </c>
      <c r="AG18" s="42">
        <v>1.76561049850643</v>
      </c>
      <c r="AH18" s="16">
        <v>43.020928850395201</v>
      </c>
      <c r="AI18" s="42">
        <v>2.0303464097942898</v>
      </c>
      <c r="AJ18" s="16">
        <v>29.5079186352894</v>
      </c>
      <c r="AK18" s="43">
        <v>1.56747525987297</v>
      </c>
      <c r="AM18" s="155"/>
      <c r="AN18" s="28" t="s">
        <v>24</v>
      </c>
      <c r="AO18" s="16">
        <v>3.5468415069685499</v>
      </c>
      <c r="AP18" s="42">
        <v>0.66839861036728798</v>
      </c>
      <c r="AQ18" s="16">
        <v>7.6833396998484602</v>
      </c>
      <c r="AR18" s="42">
        <v>1.03971855664393</v>
      </c>
      <c r="AS18" s="16">
        <v>27.7848432001642</v>
      </c>
      <c r="AT18" s="42">
        <v>1.5275894559038801</v>
      </c>
      <c r="AU18" s="16">
        <v>41.750241059347097</v>
      </c>
      <c r="AV18" s="42">
        <v>1.6398892943710599</v>
      </c>
      <c r="AW18" s="16">
        <v>19.234734533671698</v>
      </c>
      <c r="AX18" s="43">
        <v>1.3080938389374801</v>
      </c>
      <c r="AZ18" s="155"/>
      <c r="BA18" s="28" t="s">
        <v>24</v>
      </c>
      <c r="BB18" s="16">
        <v>4.1447383542805802</v>
      </c>
      <c r="BC18" s="42">
        <v>0.68759724362596597</v>
      </c>
      <c r="BD18" s="16">
        <v>16.5683160566537</v>
      </c>
      <c r="BE18" s="42">
        <v>1.25458222339607</v>
      </c>
      <c r="BF18" s="16">
        <v>41.992758723780597</v>
      </c>
      <c r="BG18" s="42">
        <v>1.50252696831808</v>
      </c>
      <c r="BH18" s="16">
        <v>31.324940104253699</v>
      </c>
      <c r="BI18" s="42">
        <v>1.32906242842158</v>
      </c>
      <c r="BJ18" s="16">
        <v>5.96924676103139</v>
      </c>
      <c r="BK18" s="43">
        <v>0.64233478312085801</v>
      </c>
      <c r="BM18" s="44"/>
    </row>
    <row r="19" spans="1:65" x14ac:dyDescent="0.2">
      <c r="A19" s="15" t="s">
        <v>25</v>
      </c>
      <c r="B19" s="16">
        <v>1.8338150798442401</v>
      </c>
      <c r="C19" s="42">
        <v>0.54920043660461704</v>
      </c>
      <c r="D19" s="16">
        <v>11.121696398194899</v>
      </c>
      <c r="E19" s="42">
        <v>1.0490297595476401</v>
      </c>
      <c r="F19" s="16">
        <v>33.938419860992198</v>
      </c>
      <c r="G19" s="42">
        <v>1.8621937442401999</v>
      </c>
      <c r="H19" s="16">
        <v>42.8910178383763</v>
      </c>
      <c r="I19" s="42">
        <v>1.86540922230259</v>
      </c>
      <c r="J19" s="16">
        <v>9.9799995384795395</v>
      </c>
      <c r="K19" s="43">
        <v>1.00324645268924</v>
      </c>
      <c r="M19" s="155"/>
      <c r="N19" s="28" t="s">
        <v>25</v>
      </c>
      <c r="O19" s="16">
        <v>2.8446074085505502</v>
      </c>
      <c r="P19" s="42">
        <v>0.51347907863264197</v>
      </c>
      <c r="Q19" s="16">
        <v>10.100021596375701</v>
      </c>
      <c r="R19" s="42">
        <v>0.978336370070086</v>
      </c>
      <c r="S19" s="16">
        <v>30.9409247755829</v>
      </c>
      <c r="T19" s="42">
        <v>1.49315237385097</v>
      </c>
      <c r="U19" s="16">
        <v>41.781868048147999</v>
      </c>
      <c r="V19" s="42">
        <v>1.76112846435864</v>
      </c>
      <c r="W19" s="16">
        <v>13.417767411761799</v>
      </c>
      <c r="X19" s="43">
        <v>0.99602001113913496</v>
      </c>
      <c r="Z19" s="155"/>
      <c r="AA19" s="28" t="s">
        <v>25</v>
      </c>
      <c r="AB19" s="16">
        <v>4.9817155242711504</v>
      </c>
      <c r="AC19" s="42">
        <v>0.64804943518652602</v>
      </c>
      <c r="AD19" s="16">
        <v>13.8461090676513</v>
      </c>
      <c r="AE19" s="42">
        <v>1.0347678431694001</v>
      </c>
      <c r="AF19" s="16">
        <v>33.541170797032599</v>
      </c>
      <c r="AG19" s="42">
        <v>1.6189429465579199</v>
      </c>
      <c r="AH19" s="16">
        <v>37.609707683512397</v>
      </c>
      <c r="AI19" s="42">
        <v>1.59490880241968</v>
      </c>
      <c r="AJ19" s="16">
        <v>8.9276419633324107</v>
      </c>
      <c r="AK19" s="43">
        <v>0.84451495585786795</v>
      </c>
      <c r="AM19" s="155"/>
      <c r="AN19" s="28" t="s">
        <v>25</v>
      </c>
      <c r="AO19" s="16">
        <v>6.3182933339746299</v>
      </c>
      <c r="AP19" s="42">
        <v>0.740546881840495</v>
      </c>
      <c r="AQ19" s="16">
        <v>19.2634671415308</v>
      </c>
      <c r="AR19" s="42">
        <v>1.10338846832017</v>
      </c>
      <c r="AS19" s="16">
        <v>40.520833606207098</v>
      </c>
      <c r="AT19" s="42">
        <v>1.2775411672097601</v>
      </c>
      <c r="AU19" s="16">
        <v>28.2960602894392</v>
      </c>
      <c r="AV19" s="42">
        <v>1.3137717221465799</v>
      </c>
      <c r="AW19" s="16">
        <v>4.8402405336409799</v>
      </c>
      <c r="AX19" s="43">
        <v>0.579891771660767</v>
      </c>
      <c r="AZ19" s="155"/>
      <c r="BA19" s="28" t="s">
        <v>25</v>
      </c>
      <c r="BB19" s="16">
        <v>9.6012539020050909</v>
      </c>
      <c r="BC19" s="42">
        <v>0.76706716810802</v>
      </c>
      <c r="BD19" s="16">
        <v>24.921006625348902</v>
      </c>
      <c r="BE19" s="42">
        <v>1.33897221936671</v>
      </c>
      <c r="BF19" s="16">
        <v>39.437465258474603</v>
      </c>
      <c r="BG19" s="42">
        <v>1.4738955827081399</v>
      </c>
      <c r="BH19" s="16">
        <v>22.426031022110799</v>
      </c>
      <c r="BI19" s="42">
        <v>1.1338019465065801</v>
      </c>
      <c r="BJ19" s="16">
        <v>2.5078126721728999</v>
      </c>
      <c r="BK19" s="43">
        <v>0.37817694788443401</v>
      </c>
      <c r="BM19" s="44"/>
    </row>
    <row r="20" spans="1:65" x14ac:dyDescent="0.2">
      <c r="A20" s="15" t="s">
        <v>26</v>
      </c>
      <c r="B20" s="16">
        <v>1.4848323768162399</v>
      </c>
      <c r="C20" s="42">
        <v>0.51080789265483495</v>
      </c>
      <c r="D20" s="16">
        <v>11.574642961307299</v>
      </c>
      <c r="E20" s="42">
        <v>1.4393965702129801</v>
      </c>
      <c r="F20" s="16">
        <v>29.965739430305099</v>
      </c>
      <c r="G20" s="42">
        <v>2.0092925140763498</v>
      </c>
      <c r="H20" s="16">
        <v>42.4016380929313</v>
      </c>
      <c r="I20" s="42">
        <v>2.4201094850169</v>
      </c>
      <c r="J20" s="16">
        <v>13.9613275985401</v>
      </c>
      <c r="K20" s="43">
        <v>1.44630307932362</v>
      </c>
      <c r="M20" s="155"/>
      <c r="N20" s="28" t="s">
        <v>26</v>
      </c>
      <c r="O20" s="16">
        <v>2.2022582956951799</v>
      </c>
      <c r="P20" s="42">
        <v>0.76314732218360903</v>
      </c>
      <c r="Q20" s="16">
        <v>11.1578714653361</v>
      </c>
      <c r="R20" s="42">
        <v>1.3297585096985101</v>
      </c>
      <c r="S20" s="16">
        <v>27.3274910302104</v>
      </c>
      <c r="T20" s="42">
        <v>1.62668227640156</v>
      </c>
      <c r="U20" s="16">
        <v>41.623300441251402</v>
      </c>
      <c r="V20" s="42">
        <v>1.70857577622476</v>
      </c>
      <c r="W20" s="16">
        <v>16.2999230932293</v>
      </c>
      <c r="X20" s="43">
        <v>1.4682526379409999</v>
      </c>
      <c r="Z20" s="155"/>
      <c r="AA20" s="28" t="s">
        <v>26</v>
      </c>
      <c r="AB20" s="16">
        <v>2.6382730641519401</v>
      </c>
      <c r="AC20" s="42">
        <v>0.62613616819710904</v>
      </c>
      <c r="AD20" s="16">
        <v>12.337193517610199</v>
      </c>
      <c r="AE20" s="42">
        <v>1.2675344171754701</v>
      </c>
      <c r="AF20" s="16">
        <v>32.073073647721003</v>
      </c>
      <c r="AG20" s="42">
        <v>2.0142679821132998</v>
      </c>
      <c r="AH20" s="16">
        <v>37.348150369141599</v>
      </c>
      <c r="AI20" s="42">
        <v>1.9438918511868399</v>
      </c>
      <c r="AJ20" s="16">
        <v>13.583491501616299</v>
      </c>
      <c r="AK20" s="43">
        <v>1.22272380847561</v>
      </c>
      <c r="AM20" s="155"/>
      <c r="AN20" s="28" t="s">
        <v>26</v>
      </c>
      <c r="AO20" s="16">
        <v>4.6180689120222302</v>
      </c>
      <c r="AP20" s="42">
        <v>0.82160394881583598</v>
      </c>
      <c r="AQ20" s="16">
        <v>16.263154444645</v>
      </c>
      <c r="AR20" s="42">
        <v>1.3382531918762399</v>
      </c>
      <c r="AS20" s="16">
        <v>35.034809908345601</v>
      </c>
      <c r="AT20" s="42">
        <v>1.7317431505065199</v>
      </c>
      <c r="AU20" s="16">
        <v>35.475360876983302</v>
      </c>
      <c r="AV20" s="42">
        <v>1.7414709951290901</v>
      </c>
      <c r="AW20" s="16">
        <v>7.7040622848033298</v>
      </c>
      <c r="AX20" s="43">
        <v>1.0771641455888801</v>
      </c>
      <c r="AZ20" s="155"/>
      <c r="BA20" s="28" t="s">
        <v>26</v>
      </c>
      <c r="BB20" s="16">
        <v>4.73763348128311</v>
      </c>
      <c r="BC20" s="42">
        <v>1.1912937344915699</v>
      </c>
      <c r="BD20" s="16">
        <v>18.757405586857899</v>
      </c>
      <c r="BE20" s="42">
        <v>2.0880362811877302</v>
      </c>
      <c r="BF20" s="16">
        <v>43.757856587244198</v>
      </c>
      <c r="BG20" s="42">
        <v>2.28296956920815</v>
      </c>
      <c r="BH20" s="16">
        <v>27.122282194402299</v>
      </c>
      <c r="BI20" s="42">
        <v>1.6861026711225899</v>
      </c>
      <c r="BJ20" s="16">
        <v>3.2767514985969699</v>
      </c>
      <c r="BK20" s="43">
        <v>0.82456849004370003</v>
      </c>
      <c r="BM20" s="44"/>
    </row>
    <row r="21" spans="1:65" x14ac:dyDescent="0.2">
      <c r="A21" s="15" t="s">
        <v>27</v>
      </c>
      <c r="B21" s="16">
        <v>2.08748320114052</v>
      </c>
      <c r="C21" s="42">
        <v>0.681976403099392</v>
      </c>
      <c r="D21" s="16">
        <v>10.802584705449201</v>
      </c>
      <c r="E21" s="42">
        <v>1.7274611277427001</v>
      </c>
      <c r="F21" s="16">
        <v>40.3423714659966</v>
      </c>
      <c r="G21" s="42">
        <v>2.1996622087917501</v>
      </c>
      <c r="H21" s="16">
        <v>39.142885409293001</v>
      </c>
      <c r="I21" s="42">
        <v>2.2284847185129499</v>
      </c>
      <c r="J21" s="16">
        <v>7.4474678693701</v>
      </c>
      <c r="K21" s="43">
        <v>1.1425057605370701</v>
      </c>
      <c r="M21" s="155"/>
      <c r="N21" s="28" t="s">
        <v>27</v>
      </c>
      <c r="O21" s="16">
        <v>2.6027296294001498</v>
      </c>
      <c r="P21" s="42">
        <v>0.59142897832800101</v>
      </c>
      <c r="Q21" s="16">
        <v>9.9171374081805101</v>
      </c>
      <c r="R21" s="42">
        <v>1.0260034929787301</v>
      </c>
      <c r="S21" s="16">
        <v>35.302531417497804</v>
      </c>
      <c r="T21" s="42">
        <v>1.6874997131210101</v>
      </c>
      <c r="U21" s="16">
        <v>39.789527962236903</v>
      </c>
      <c r="V21" s="42">
        <v>1.6676729693160901</v>
      </c>
      <c r="W21" s="16">
        <v>11.9686048476028</v>
      </c>
      <c r="X21" s="43">
        <v>1.23737660192707</v>
      </c>
      <c r="Z21" s="155"/>
      <c r="AA21" s="28" t="s">
        <v>27</v>
      </c>
      <c r="AB21" s="16">
        <v>4.4800007660511296</v>
      </c>
      <c r="AC21" s="42">
        <v>0.78129181951049298</v>
      </c>
      <c r="AD21" s="16">
        <v>11.675071861434599</v>
      </c>
      <c r="AE21" s="42">
        <v>1.13211102878643</v>
      </c>
      <c r="AF21" s="16">
        <v>32.692570384914902</v>
      </c>
      <c r="AG21" s="42">
        <v>1.7585680266419601</v>
      </c>
      <c r="AH21" s="16">
        <v>39.547625219902798</v>
      </c>
      <c r="AI21" s="42">
        <v>1.6229251280525101</v>
      </c>
      <c r="AJ21" s="16">
        <v>10.7718228971372</v>
      </c>
      <c r="AK21" s="43">
        <v>1.0479752008252201</v>
      </c>
      <c r="AM21" s="155"/>
      <c r="AN21" s="28" t="s">
        <v>27</v>
      </c>
      <c r="AO21" s="16">
        <v>5.8947264644972703</v>
      </c>
      <c r="AP21" s="42">
        <v>1.1160204825197699</v>
      </c>
      <c r="AQ21" s="16">
        <v>14.923001511576601</v>
      </c>
      <c r="AR21" s="42">
        <v>1.8198636068532801</v>
      </c>
      <c r="AS21" s="16">
        <v>41.757790237281299</v>
      </c>
      <c r="AT21" s="42">
        <v>2.11500087025872</v>
      </c>
      <c r="AU21" s="16">
        <v>30.6687345679141</v>
      </c>
      <c r="AV21" s="42">
        <v>1.9292216569470999</v>
      </c>
      <c r="AW21" s="16">
        <v>6.5873333822035196</v>
      </c>
      <c r="AX21" s="43">
        <v>0.93140181820412704</v>
      </c>
      <c r="AZ21" s="155"/>
      <c r="BA21" s="28" t="s">
        <v>27</v>
      </c>
      <c r="BB21" s="16">
        <v>7.0122914140515098</v>
      </c>
      <c r="BC21" s="42">
        <v>1.1224582699000301</v>
      </c>
      <c r="BD21" s="16">
        <v>20.5868342850186</v>
      </c>
      <c r="BE21" s="42">
        <v>1.89281285246204</v>
      </c>
      <c r="BF21" s="16">
        <v>40.165342886898898</v>
      </c>
      <c r="BG21" s="42">
        <v>2.1819561717701501</v>
      </c>
      <c r="BH21" s="16">
        <v>28.167973306632199</v>
      </c>
      <c r="BI21" s="42">
        <v>1.8662603639900199</v>
      </c>
      <c r="BJ21" s="16">
        <v>3.3878357252398899</v>
      </c>
      <c r="BK21" s="43">
        <v>0.84086334337051205</v>
      </c>
      <c r="BM21" s="44"/>
    </row>
    <row r="22" spans="1:65" x14ac:dyDescent="0.2">
      <c r="A22" s="15" t="s">
        <v>28</v>
      </c>
      <c r="B22" s="16">
        <v>3.4508625794382199</v>
      </c>
      <c r="C22" s="42">
        <v>1.30335181079387</v>
      </c>
      <c r="D22" s="16">
        <v>16.149032985088201</v>
      </c>
      <c r="E22" s="42">
        <v>2.2916243284963498</v>
      </c>
      <c r="F22" s="16">
        <v>40.490217134101101</v>
      </c>
      <c r="G22" s="42">
        <v>2.9956474721958801</v>
      </c>
      <c r="H22" s="16">
        <v>35.153019391943303</v>
      </c>
      <c r="I22" s="42">
        <v>2.89474921940523</v>
      </c>
      <c r="J22" s="16">
        <v>4.4290908386826198</v>
      </c>
      <c r="K22" s="43">
        <v>1.56619529010367</v>
      </c>
      <c r="M22" s="155"/>
      <c r="N22" s="28" t="s">
        <v>28</v>
      </c>
      <c r="O22" s="16">
        <v>3.7952914929578099</v>
      </c>
      <c r="P22" s="42">
        <v>0.81518820513105805</v>
      </c>
      <c r="Q22" s="16">
        <v>18.126718650125799</v>
      </c>
      <c r="R22" s="42">
        <v>2.1768793179701</v>
      </c>
      <c r="S22" s="16">
        <v>37.428898277479597</v>
      </c>
      <c r="T22" s="42">
        <v>2.3863100471490499</v>
      </c>
      <c r="U22" s="16">
        <v>33.913911929852901</v>
      </c>
      <c r="V22" s="42">
        <v>2.2565583922504802</v>
      </c>
      <c r="W22" s="16">
        <v>5.6536392686189796</v>
      </c>
      <c r="X22" s="43">
        <v>1.0503651999872501</v>
      </c>
      <c r="Z22" s="155"/>
      <c r="AA22" s="28" t="s">
        <v>28</v>
      </c>
      <c r="AB22" s="16">
        <v>4.6577818774514999</v>
      </c>
      <c r="AC22" s="42">
        <v>0.99019241202955499</v>
      </c>
      <c r="AD22" s="16">
        <v>21.379484782499102</v>
      </c>
      <c r="AE22" s="42">
        <v>1.95055652177122</v>
      </c>
      <c r="AF22" s="16">
        <v>42.415194304235001</v>
      </c>
      <c r="AG22" s="42">
        <v>2.0096808814207101</v>
      </c>
      <c r="AH22" s="16">
        <v>26.778717881197899</v>
      </c>
      <c r="AI22" s="42">
        <v>1.8305891178164</v>
      </c>
      <c r="AJ22" s="16">
        <v>3.7730460265588301</v>
      </c>
      <c r="AK22" s="43">
        <v>0.60403627498416801</v>
      </c>
      <c r="AM22" s="155"/>
      <c r="AN22" s="28" t="s">
        <v>28</v>
      </c>
      <c r="AO22" s="16">
        <v>5.22734582589037</v>
      </c>
      <c r="AP22" s="42">
        <v>1.07924657884899</v>
      </c>
      <c r="AQ22" s="16">
        <v>22.117672553942</v>
      </c>
      <c r="AR22" s="42">
        <v>1.9470790504356299</v>
      </c>
      <c r="AS22" s="16">
        <v>46.103766531254799</v>
      </c>
      <c r="AT22" s="42">
        <v>2.2222217565100002</v>
      </c>
      <c r="AU22" s="16">
        <v>23.7693249993766</v>
      </c>
      <c r="AV22" s="42">
        <v>1.80797774309762</v>
      </c>
      <c r="AW22" s="16">
        <v>2.43850851806492</v>
      </c>
      <c r="AX22" s="43">
        <v>0.63327021319667298</v>
      </c>
      <c r="AZ22" s="155"/>
      <c r="BA22" s="28" t="s">
        <v>28</v>
      </c>
      <c r="BB22" s="16">
        <v>9.9168060170386791</v>
      </c>
      <c r="BC22" s="42">
        <v>1.46827808969893</v>
      </c>
      <c r="BD22" s="16">
        <v>31.0921219212605</v>
      </c>
      <c r="BE22" s="42">
        <v>2.3433010258778202</v>
      </c>
      <c r="BF22" s="16">
        <v>42.363595035069302</v>
      </c>
      <c r="BG22" s="42">
        <v>2.4141601259556298</v>
      </c>
      <c r="BH22" s="16">
        <v>15.447035692288299</v>
      </c>
      <c r="BI22" s="42">
        <v>1.8147598349954599</v>
      </c>
      <c r="BJ22" s="16">
        <v>0.77471093290254101</v>
      </c>
      <c r="BK22" s="43">
        <v>0.354281879392772</v>
      </c>
      <c r="BM22" s="44"/>
    </row>
    <row r="23" spans="1:65" x14ac:dyDescent="0.2">
      <c r="A23" s="15" t="s">
        <v>29</v>
      </c>
      <c r="B23" s="16">
        <v>0</v>
      </c>
      <c r="C23" s="42">
        <v>0</v>
      </c>
      <c r="D23" s="16">
        <v>2.5371678703832901</v>
      </c>
      <c r="E23" s="42">
        <v>0.94356640646672696</v>
      </c>
      <c r="F23" s="16">
        <v>20.539881428424501</v>
      </c>
      <c r="G23" s="42">
        <v>2.0160622740765</v>
      </c>
      <c r="H23" s="16">
        <v>53.052618934070303</v>
      </c>
      <c r="I23" s="42">
        <v>2.4750979220673499</v>
      </c>
      <c r="J23" s="16">
        <v>22.417936294703999</v>
      </c>
      <c r="K23" s="43">
        <v>1.8359564939117401</v>
      </c>
      <c r="M23" s="155"/>
      <c r="N23" s="28" t="s">
        <v>29</v>
      </c>
      <c r="O23" s="16">
        <v>0</v>
      </c>
      <c r="P23" s="42">
        <v>0</v>
      </c>
      <c r="Q23" s="16">
        <v>1.9923177354655699</v>
      </c>
      <c r="R23" s="42">
        <v>0.58618852515988795</v>
      </c>
      <c r="S23" s="16">
        <v>13.390079912167201</v>
      </c>
      <c r="T23" s="42">
        <v>1.5830201037985701</v>
      </c>
      <c r="U23" s="16">
        <v>51.635114274975997</v>
      </c>
      <c r="V23" s="42">
        <v>1.8786701705504401</v>
      </c>
      <c r="W23" s="16">
        <v>31.885920501573999</v>
      </c>
      <c r="X23" s="43">
        <v>1.9784867946995699</v>
      </c>
      <c r="Z23" s="155"/>
      <c r="AA23" s="28" t="s">
        <v>29</v>
      </c>
      <c r="AB23" s="16">
        <v>0.211590047498048</v>
      </c>
      <c r="AC23" s="42">
        <v>0.17043995399545001</v>
      </c>
      <c r="AD23" s="16">
        <v>1.4565225814322</v>
      </c>
      <c r="AE23" s="42">
        <v>0.45760244266575201</v>
      </c>
      <c r="AF23" s="16">
        <v>16.268423241740301</v>
      </c>
      <c r="AG23" s="42">
        <v>1.27421968598376</v>
      </c>
      <c r="AH23" s="16">
        <v>50.904359018584302</v>
      </c>
      <c r="AI23" s="42">
        <v>2.1040401154197599</v>
      </c>
      <c r="AJ23" s="16">
        <v>30.027615312953401</v>
      </c>
      <c r="AK23" s="43">
        <v>1.6743698282325901</v>
      </c>
      <c r="AM23" s="155"/>
      <c r="AN23" s="28" t="s">
        <v>29</v>
      </c>
      <c r="AO23" s="16">
        <v>0.63369669493966196</v>
      </c>
      <c r="AP23" s="42">
        <v>0.34280012020182699</v>
      </c>
      <c r="AQ23" s="16">
        <v>3.2259115986048901</v>
      </c>
      <c r="AR23" s="42">
        <v>0.70419463733216503</v>
      </c>
      <c r="AS23" s="16">
        <v>22.528068293329301</v>
      </c>
      <c r="AT23" s="42">
        <v>1.8541587533426001</v>
      </c>
      <c r="AU23" s="16">
        <v>50.276588493544402</v>
      </c>
      <c r="AV23" s="42">
        <v>1.57857943228416</v>
      </c>
      <c r="AW23" s="16">
        <v>21.840763304073899</v>
      </c>
      <c r="AX23" s="43">
        <v>1.49415557197188</v>
      </c>
      <c r="AZ23" s="155"/>
      <c r="BA23" s="28" t="s">
        <v>29</v>
      </c>
      <c r="BB23" s="16">
        <v>1.4724786306070301</v>
      </c>
      <c r="BC23" s="42">
        <v>0.41727399496287898</v>
      </c>
      <c r="BD23" s="16">
        <v>10.718893966006901</v>
      </c>
      <c r="BE23" s="42">
        <v>1.1122612348860501</v>
      </c>
      <c r="BF23" s="16">
        <v>37.760098730814903</v>
      </c>
      <c r="BG23" s="42">
        <v>1.7672614430998801</v>
      </c>
      <c r="BH23" s="16">
        <v>39.959714354692203</v>
      </c>
      <c r="BI23" s="42">
        <v>1.97270212547652</v>
      </c>
      <c r="BJ23" s="16">
        <v>8.8352959849444304</v>
      </c>
      <c r="BK23" s="43">
        <v>1.1703740497583599</v>
      </c>
      <c r="BM23" s="44"/>
    </row>
    <row r="24" spans="1:65" x14ac:dyDescent="0.2">
      <c r="A24" s="15" t="s">
        <v>31</v>
      </c>
      <c r="B24" s="16">
        <v>0.48406599727875199</v>
      </c>
      <c r="C24" s="42">
        <v>0.26837750798716797</v>
      </c>
      <c r="D24" s="16">
        <v>2.3642635169103801</v>
      </c>
      <c r="E24" s="42">
        <v>0.61634735190198997</v>
      </c>
      <c r="F24" s="16">
        <v>24.542029887562801</v>
      </c>
      <c r="G24" s="42">
        <v>1.95386104228117</v>
      </c>
      <c r="H24" s="16">
        <v>58.442552999809102</v>
      </c>
      <c r="I24" s="42">
        <v>2.1956683270793298</v>
      </c>
      <c r="J24" s="16">
        <v>14.167087598438901</v>
      </c>
      <c r="K24" s="43">
        <v>2.0702601979747999</v>
      </c>
      <c r="M24" s="155"/>
      <c r="N24" s="28" t="s">
        <v>31</v>
      </c>
      <c r="O24" s="16">
        <v>0.78531830347595899</v>
      </c>
      <c r="P24" s="42">
        <v>0.29090113842402099</v>
      </c>
      <c r="Q24" s="16">
        <v>3.4584385264080799</v>
      </c>
      <c r="R24" s="42">
        <v>0.63582315838867398</v>
      </c>
      <c r="S24" s="16">
        <v>27.8806694193316</v>
      </c>
      <c r="T24" s="42">
        <v>1.6426375087765901</v>
      </c>
      <c r="U24" s="16">
        <v>52.948454077531302</v>
      </c>
      <c r="V24" s="42">
        <v>1.797304094722</v>
      </c>
      <c r="W24" s="16">
        <v>14.050240203836401</v>
      </c>
      <c r="X24" s="43">
        <v>1.29999789523496</v>
      </c>
      <c r="Z24" s="155"/>
      <c r="AA24" s="28" t="s">
        <v>31</v>
      </c>
      <c r="AB24" s="16">
        <v>0.73618502246615403</v>
      </c>
      <c r="AC24" s="42">
        <v>0.29321355952609202</v>
      </c>
      <c r="AD24" s="16">
        <v>7.0380913375074599</v>
      </c>
      <c r="AE24" s="42">
        <v>0.95814742350175597</v>
      </c>
      <c r="AF24" s="16">
        <v>38.378151861340299</v>
      </c>
      <c r="AG24" s="42">
        <v>1.7791636914986799</v>
      </c>
      <c r="AH24" s="16">
        <v>45.783805257768599</v>
      </c>
      <c r="AI24" s="42">
        <v>1.85761734484858</v>
      </c>
      <c r="AJ24" s="16">
        <v>7.8981111665024599</v>
      </c>
      <c r="AK24" s="43">
        <v>0.91647677342454703</v>
      </c>
      <c r="AM24" s="155"/>
      <c r="AN24" s="28" t="s">
        <v>31</v>
      </c>
      <c r="AO24" s="16">
        <v>2.9634129340758002</v>
      </c>
      <c r="AP24" s="42">
        <v>0.70413275446221102</v>
      </c>
      <c r="AQ24" s="16">
        <v>16.678429824983599</v>
      </c>
      <c r="AR24" s="42">
        <v>1.27665415199151</v>
      </c>
      <c r="AS24" s="16">
        <v>46.049032609487</v>
      </c>
      <c r="AT24" s="42">
        <v>1.85984965877891</v>
      </c>
      <c r="AU24" s="16">
        <v>30.784262250505801</v>
      </c>
      <c r="AV24" s="42">
        <v>1.66831022062724</v>
      </c>
      <c r="AW24" s="16">
        <v>3.4380165703766101</v>
      </c>
      <c r="AX24" s="43">
        <v>0.69272607510914197</v>
      </c>
      <c r="AZ24" s="155"/>
      <c r="BA24" s="28" t="s">
        <v>31</v>
      </c>
      <c r="BB24" s="16">
        <v>6.8201839441788099</v>
      </c>
      <c r="BC24" s="42">
        <v>0.949797615675254</v>
      </c>
      <c r="BD24" s="16">
        <v>24.3895679371775</v>
      </c>
      <c r="BE24" s="42">
        <v>1.6846355877439601</v>
      </c>
      <c r="BF24" s="16">
        <v>46.0409777848134</v>
      </c>
      <c r="BG24" s="42">
        <v>1.9141147171475399</v>
      </c>
      <c r="BH24" s="16">
        <v>20.807272816096201</v>
      </c>
      <c r="BI24" s="42">
        <v>1.74437454797073</v>
      </c>
      <c r="BJ24" s="16">
        <v>1.7431517522947899</v>
      </c>
      <c r="BK24" s="43">
        <v>0.51044557118378697</v>
      </c>
      <c r="BM24" s="44"/>
    </row>
    <row r="25" spans="1:65" x14ac:dyDescent="0.2">
      <c r="A25" s="15" t="s">
        <v>32</v>
      </c>
      <c r="B25" s="16">
        <v>0.97818557967069697</v>
      </c>
      <c r="C25" s="42">
        <v>0.41466893322030202</v>
      </c>
      <c r="D25" s="16">
        <v>3.9857530349461898</v>
      </c>
      <c r="E25" s="42">
        <v>0.85333581615047704</v>
      </c>
      <c r="F25" s="16">
        <v>24.471249084062599</v>
      </c>
      <c r="G25" s="42">
        <v>1.7493780137731101</v>
      </c>
      <c r="H25" s="16">
        <v>48.484313116724699</v>
      </c>
      <c r="I25" s="42">
        <v>2.0015185012788499</v>
      </c>
      <c r="J25" s="16">
        <v>20.902491346584402</v>
      </c>
      <c r="K25" s="43">
        <v>1.6615738117201899</v>
      </c>
      <c r="M25" s="155"/>
      <c r="N25" s="28" t="s">
        <v>32</v>
      </c>
      <c r="O25" s="16">
        <v>1.46560009132752</v>
      </c>
      <c r="P25" s="42">
        <v>0.60528801597638504</v>
      </c>
      <c r="Q25" s="16">
        <v>6.4712176430088801</v>
      </c>
      <c r="R25" s="42">
        <v>1.17598950813946</v>
      </c>
      <c r="S25" s="16">
        <v>18.7419206914551</v>
      </c>
      <c r="T25" s="42">
        <v>1.5245560304560699</v>
      </c>
      <c r="U25" s="16">
        <v>43.690261390960998</v>
      </c>
      <c r="V25" s="42">
        <v>2.4056287596074202</v>
      </c>
      <c r="W25" s="16">
        <v>27.668016934205301</v>
      </c>
      <c r="X25" s="43">
        <v>2.3336957569834298</v>
      </c>
      <c r="Z25" s="155"/>
      <c r="AA25" s="28" t="s">
        <v>32</v>
      </c>
      <c r="AB25" s="16">
        <v>1.6046130338257401</v>
      </c>
      <c r="AC25" s="42">
        <v>0.48292179886534098</v>
      </c>
      <c r="AD25" s="16">
        <v>7.0723955314678602</v>
      </c>
      <c r="AE25" s="42">
        <v>0.96513272290180097</v>
      </c>
      <c r="AF25" s="16">
        <v>20.5467830029108</v>
      </c>
      <c r="AG25" s="42">
        <v>1.50499649644688</v>
      </c>
      <c r="AH25" s="16">
        <v>43.412000200840303</v>
      </c>
      <c r="AI25" s="42">
        <v>1.9132513785754499</v>
      </c>
      <c r="AJ25" s="16">
        <v>24.815525046618301</v>
      </c>
      <c r="AK25" s="43">
        <v>1.7088293801593799</v>
      </c>
      <c r="AM25" s="155"/>
      <c r="AN25" s="28" t="s">
        <v>32</v>
      </c>
      <c r="AO25" s="16">
        <v>3.7200726503111099</v>
      </c>
      <c r="AP25" s="42">
        <v>0.75346289970730296</v>
      </c>
      <c r="AQ25" s="16">
        <v>10.0159576515764</v>
      </c>
      <c r="AR25" s="42">
        <v>1.17908240590501</v>
      </c>
      <c r="AS25" s="16">
        <v>28.571688256030999</v>
      </c>
      <c r="AT25" s="42">
        <v>1.6492474062603399</v>
      </c>
      <c r="AU25" s="16">
        <v>41.409811539047098</v>
      </c>
      <c r="AV25" s="42">
        <v>1.7865963156058</v>
      </c>
      <c r="AW25" s="16">
        <v>13.698565721502</v>
      </c>
      <c r="AX25" s="43">
        <v>1.36034220416991</v>
      </c>
      <c r="AZ25" s="155"/>
      <c r="BA25" s="28" t="s">
        <v>32</v>
      </c>
      <c r="BB25" s="16">
        <v>4.4584540960745498</v>
      </c>
      <c r="BC25" s="42">
        <v>0.75134159305785397</v>
      </c>
      <c r="BD25" s="16">
        <v>16.4506888230115</v>
      </c>
      <c r="BE25" s="42">
        <v>1.3742241307144201</v>
      </c>
      <c r="BF25" s="16">
        <v>38.039500257967198</v>
      </c>
      <c r="BG25" s="42">
        <v>1.9153186246914</v>
      </c>
      <c r="BH25" s="16">
        <v>32.291155835725398</v>
      </c>
      <c r="BI25" s="42">
        <v>1.7681266680512</v>
      </c>
      <c r="BJ25" s="16">
        <v>6.0167293596800198</v>
      </c>
      <c r="BK25" s="43">
        <v>0.82795242128330004</v>
      </c>
      <c r="BM25" s="44"/>
    </row>
    <row r="26" spans="1:65" x14ac:dyDescent="0.2">
      <c r="A26" s="15" t="s">
        <v>33</v>
      </c>
      <c r="B26" s="16">
        <v>2.0730674794952502</v>
      </c>
      <c r="C26" s="42">
        <v>0.61814813823750303</v>
      </c>
      <c r="D26" s="16">
        <v>10.689651993496</v>
      </c>
      <c r="E26" s="42">
        <v>1.2408602786701399</v>
      </c>
      <c r="F26" s="16">
        <v>33.963388862437803</v>
      </c>
      <c r="G26" s="42">
        <v>1.83898135302149</v>
      </c>
      <c r="H26" s="16">
        <v>42.261909453284602</v>
      </c>
      <c r="I26" s="42">
        <v>2.0211469510381299</v>
      </c>
      <c r="J26" s="16">
        <v>10.108397667340199</v>
      </c>
      <c r="K26" s="43">
        <v>1.29963442358957</v>
      </c>
      <c r="M26" s="155"/>
      <c r="N26" s="28" t="s">
        <v>33</v>
      </c>
      <c r="O26" s="16">
        <v>4.1332283089465403</v>
      </c>
      <c r="P26" s="42">
        <v>0.69020340184824602</v>
      </c>
      <c r="Q26" s="16">
        <v>6.6150841283167097</v>
      </c>
      <c r="R26" s="42">
        <v>1.3466837619926699</v>
      </c>
      <c r="S26" s="16">
        <v>20.405084308191299</v>
      </c>
      <c r="T26" s="42">
        <v>1.6501926492179899</v>
      </c>
      <c r="U26" s="16">
        <v>44.563350663617399</v>
      </c>
      <c r="V26" s="42">
        <v>2.2780923711879599</v>
      </c>
      <c r="W26" s="16">
        <v>20.7938818215138</v>
      </c>
      <c r="X26" s="43">
        <v>1.8499437116465101</v>
      </c>
      <c r="Z26" s="155"/>
      <c r="AA26" s="28" t="s">
        <v>33</v>
      </c>
      <c r="AB26" s="16">
        <v>3.15388894659805</v>
      </c>
      <c r="AC26" s="42">
        <v>0.63983214307588998</v>
      </c>
      <c r="AD26" s="16">
        <v>6.4003968697645996</v>
      </c>
      <c r="AE26" s="42">
        <v>0.95312722107907299</v>
      </c>
      <c r="AF26" s="16">
        <v>22.568495808830601</v>
      </c>
      <c r="AG26" s="42">
        <v>1.3945933127019501</v>
      </c>
      <c r="AH26" s="16">
        <v>45.885119381853002</v>
      </c>
      <c r="AI26" s="42">
        <v>1.7035659435799499</v>
      </c>
      <c r="AJ26" s="16">
        <v>19.8123565918672</v>
      </c>
      <c r="AK26" s="43">
        <v>1.19124523964988</v>
      </c>
      <c r="AM26" s="155"/>
      <c r="AN26" s="28" t="s">
        <v>33</v>
      </c>
      <c r="AO26" s="16">
        <v>2.7031383507391999</v>
      </c>
      <c r="AP26" s="42">
        <v>0.57945989040747903</v>
      </c>
      <c r="AQ26" s="16">
        <v>7.4189525458582297</v>
      </c>
      <c r="AR26" s="42">
        <v>1.1946687523077699</v>
      </c>
      <c r="AS26" s="16">
        <v>33.524750859303602</v>
      </c>
      <c r="AT26" s="42">
        <v>1.66401281757942</v>
      </c>
      <c r="AU26" s="16">
        <v>41.832538541567402</v>
      </c>
      <c r="AV26" s="42">
        <v>1.7696472261764</v>
      </c>
      <c r="AW26" s="16">
        <v>11.480799462073501</v>
      </c>
      <c r="AX26" s="43">
        <v>0.99480078923278503</v>
      </c>
      <c r="AZ26" s="155"/>
      <c r="BA26" s="28" t="s">
        <v>33</v>
      </c>
      <c r="BB26" s="16">
        <v>2.7589258563853201</v>
      </c>
      <c r="BC26" s="42">
        <v>0.54193383606683998</v>
      </c>
      <c r="BD26" s="16">
        <v>15.832943655678299</v>
      </c>
      <c r="BE26" s="42">
        <v>1.5826541220363</v>
      </c>
      <c r="BF26" s="16">
        <v>41.446595522675103</v>
      </c>
      <c r="BG26" s="42">
        <v>2.3013847335351398</v>
      </c>
      <c r="BH26" s="16">
        <v>33.120007883589203</v>
      </c>
      <c r="BI26" s="42">
        <v>1.8969754651930399</v>
      </c>
      <c r="BJ26" s="16">
        <v>5.3871085021123903</v>
      </c>
      <c r="BK26" s="43">
        <v>0.78324394847293799</v>
      </c>
      <c r="BM26" s="44"/>
    </row>
    <row r="27" spans="1:65" x14ac:dyDescent="0.2">
      <c r="A27" s="15" t="s">
        <v>34</v>
      </c>
      <c r="B27" s="16">
        <v>1.2170078757562499</v>
      </c>
      <c r="C27" s="42">
        <v>0.34039537675225501</v>
      </c>
      <c r="D27" s="16">
        <v>8.4921074161579497</v>
      </c>
      <c r="E27" s="42">
        <v>0.69448940822180105</v>
      </c>
      <c r="F27" s="16">
        <v>31.8277280759965</v>
      </c>
      <c r="G27" s="42">
        <v>1.44777356216318</v>
      </c>
      <c r="H27" s="16">
        <v>45.718306342017897</v>
      </c>
      <c r="I27" s="42">
        <v>1.33872987883571</v>
      </c>
      <c r="J27" s="16">
        <v>12.744850290071399</v>
      </c>
      <c r="K27" s="43">
        <v>0.89092396986623301</v>
      </c>
      <c r="M27" s="155"/>
      <c r="N27" s="28" t="s">
        <v>34</v>
      </c>
      <c r="O27" s="16">
        <v>2.66964184094308</v>
      </c>
      <c r="P27" s="42">
        <v>0.56944818314902101</v>
      </c>
      <c r="Q27" s="16">
        <v>10.8448107828983</v>
      </c>
      <c r="R27" s="42">
        <v>1.20743883822038</v>
      </c>
      <c r="S27" s="16">
        <v>33.510000443802603</v>
      </c>
      <c r="T27" s="42">
        <v>2.0107363648114398</v>
      </c>
      <c r="U27" s="16">
        <v>38.598391886456</v>
      </c>
      <c r="V27" s="42">
        <v>2.0935355344070801</v>
      </c>
      <c r="W27" s="16">
        <v>14.3771550459</v>
      </c>
      <c r="X27" s="43">
        <v>1.3285744089339799</v>
      </c>
      <c r="Z27" s="155"/>
      <c r="AA27" s="28" t="s">
        <v>34</v>
      </c>
      <c r="AB27" s="16">
        <v>2.9059216512424602</v>
      </c>
      <c r="AC27" s="42">
        <v>0.80507677315986903</v>
      </c>
      <c r="AD27" s="16">
        <v>14.326689134224999</v>
      </c>
      <c r="AE27" s="42">
        <v>1.6279245579952799</v>
      </c>
      <c r="AF27" s="16">
        <v>38.038689480247299</v>
      </c>
      <c r="AG27" s="42">
        <v>2.1191115958647302</v>
      </c>
      <c r="AH27" s="16">
        <v>34.949171584887701</v>
      </c>
      <c r="AI27" s="42">
        <v>2.0157661933203901</v>
      </c>
      <c r="AJ27" s="16">
        <v>9.7795281493975903</v>
      </c>
      <c r="AK27" s="43">
        <v>1.3896196310747999</v>
      </c>
      <c r="AM27" s="155"/>
      <c r="AN27" s="28" t="s">
        <v>34</v>
      </c>
      <c r="AO27" s="16">
        <v>5.3596441493449403</v>
      </c>
      <c r="AP27" s="42">
        <v>1.0127182075405701</v>
      </c>
      <c r="AQ27" s="16">
        <v>18.5122337650483</v>
      </c>
      <c r="AR27" s="42">
        <v>1.77985930249721</v>
      </c>
      <c r="AS27" s="16">
        <v>37.576338368525001</v>
      </c>
      <c r="AT27" s="42">
        <v>2.0252997436742302</v>
      </c>
      <c r="AU27" s="16">
        <v>31.598718886769401</v>
      </c>
      <c r="AV27" s="42">
        <v>1.9435544160287701</v>
      </c>
      <c r="AW27" s="16">
        <v>6.9530648303123197</v>
      </c>
      <c r="AX27" s="43">
        <v>1.1410277311144701</v>
      </c>
      <c r="AZ27" s="155"/>
      <c r="BA27" s="28" t="s">
        <v>34</v>
      </c>
      <c r="BB27" s="16">
        <v>7.2986360882810297</v>
      </c>
      <c r="BC27" s="42">
        <v>0.89409105430109104</v>
      </c>
      <c r="BD27" s="16">
        <v>21.7153303958892</v>
      </c>
      <c r="BE27" s="42">
        <v>1.5749925838743899</v>
      </c>
      <c r="BF27" s="16">
        <v>41.646185370136301</v>
      </c>
      <c r="BG27" s="42">
        <v>1.9094330864620599</v>
      </c>
      <c r="BH27" s="16">
        <v>25.199769408472999</v>
      </c>
      <c r="BI27" s="42">
        <v>1.5580594197653399</v>
      </c>
      <c r="BJ27" s="16">
        <v>4.1400787372205103</v>
      </c>
      <c r="BK27" s="43">
        <v>0.93226211703978001</v>
      </c>
      <c r="BM27" s="44"/>
    </row>
    <row r="28" spans="1:65" x14ac:dyDescent="0.2">
      <c r="A28" s="15" t="s">
        <v>35</v>
      </c>
      <c r="B28" s="16">
        <v>1.6797510994231899</v>
      </c>
      <c r="C28" s="42">
        <v>0.44432395872861402</v>
      </c>
      <c r="D28" s="16">
        <v>8.8970947825338502</v>
      </c>
      <c r="E28" s="42">
        <v>1.07006678108438</v>
      </c>
      <c r="F28" s="16">
        <v>34.426429391365701</v>
      </c>
      <c r="G28" s="42">
        <v>1.87944150348899</v>
      </c>
      <c r="H28" s="16">
        <v>46.819520465326299</v>
      </c>
      <c r="I28" s="42">
        <v>1.9175168748882201</v>
      </c>
      <c r="J28" s="16">
        <v>7.8960166527948301</v>
      </c>
      <c r="K28" s="43">
        <v>1.2042143373737599</v>
      </c>
      <c r="M28" s="155"/>
      <c r="N28" s="28" t="s">
        <v>35</v>
      </c>
      <c r="O28" s="16">
        <v>1.8672250206313199</v>
      </c>
      <c r="P28" s="42">
        <v>0.58163527615572497</v>
      </c>
      <c r="Q28" s="16">
        <v>8.9014252469561299</v>
      </c>
      <c r="R28" s="42">
        <v>1.01755870120089</v>
      </c>
      <c r="S28" s="16">
        <v>32.353924063782998</v>
      </c>
      <c r="T28" s="42">
        <v>1.66353876119761</v>
      </c>
      <c r="U28" s="16">
        <v>46.472812019560003</v>
      </c>
      <c r="V28" s="42">
        <v>1.7295158227291401</v>
      </c>
      <c r="W28" s="16">
        <v>10.292210463856</v>
      </c>
      <c r="X28" s="43">
        <v>1.15883175013984</v>
      </c>
      <c r="Z28" s="155"/>
      <c r="AA28" s="28" t="s">
        <v>35</v>
      </c>
      <c r="AB28" s="16">
        <v>1.45345826573047</v>
      </c>
      <c r="AC28" s="42">
        <v>0.38860998936581598</v>
      </c>
      <c r="AD28" s="16">
        <v>8.5696657087317991</v>
      </c>
      <c r="AE28" s="42">
        <v>1.05752569283373</v>
      </c>
      <c r="AF28" s="16">
        <v>32.789285697437499</v>
      </c>
      <c r="AG28" s="42">
        <v>2.1878196378225998</v>
      </c>
      <c r="AH28" s="16">
        <v>47.203164214741797</v>
      </c>
      <c r="AI28" s="42">
        <v>2.21226547868701</v>
      </c>
      <c r="AJ28" s="16">
        <v>9.5938540423434002</v>
      </c>
      <c r="AK28" s="43">
        <v>1.41368113150528</v>
      </c>
      <c r="AM28" s="155"/>
      <c r="AN28" s="28" t="s">
        <v>35</v>
      </c>
      <c r="AO28" s="16">
        <v>1.9216042400796201</v>
      </c>
      <c r="AP28" s="42">
        <v>0.49462974525591702</v>
      </c>
      <c r="AQ28" s="16">
        <v>10.0348408263281</v>
      </c>
      <c r="AR28" s="42">
        <v>1.18294120430339</v>
      </c>
      <c r="AS28" s="16">
        <v>40.6161946685544</v>
      </c>
      <c r="AT28" s="42">
        <v>2.0985136417442098</v>
      </c>
      <c r="AU28" s="16">
        <v>41.680809693737402</v>
      </c>
      <c r="AV28" s="42">
        <v>2.1155785590686</v>
      </c>
      <c r="AW28" s="16">
        <v>5.4462680034123796</v>
      </c>
      <c r="AX28" s="43">
        <v>1.0580981449248701</v>
      </c>
      <c r="AZ28" s="155"/>
      <c r="BA28" s="28" t="s">
        <v>35</v>
      </c>
      <c r="BB28" s="16">
        <v>2.4839810978561001</v>
      </c>
      <c r="BC28" s="42">
        <v>0.63528439458384001</v>
      </c>
      <c r="BD28" s="16">
        <v>12.3465493186945</v>
      </c>
      <c r="BE28" s="42">
        <v>1.3794097362390501</v>
      </c>
      <c r="BF28" s="16">
        <v>41.417701050201799</v>
      </c>
      <c r="BG28" s="42">
        <v>2.10558302147335</v>
      </c>
      <c r="BH28" s="16">
        <v>39.844355190625699</v>
      </c>
      <c r="BI28" s="42">
        <v>2.05557859543823</v>
      </c>
      <c r="BJ28" s="16">
        <v>3.6124936788128701</v>
      </c>
      <c r="BK28" s="43">
        <v>0.873314886543887</v>
      </c>
      <c r="BM28" s="44"/>
    </row>
    <row r="29" spans="1:65" x14ac:dyDescent="0.2">
      <c r="A29" s="15" t="s">
        <v>36</v>
      </c>
      <c r="B29" s="16">
        <v>3.1627485866089899</v>
      </c>
      <c r="C29" s="42">
        <v>0.67364629618370797</v>
      </c>
      <c r="D29" s="16">
        <v>13.6872690249428</v>
      </c>
      <c r="E29" s="42">
        <v>1.2321308383762</v>
      </c>
      <c r="F29" s="16">
        <v>41.880956123533302</v>
      </c>
      <c r="G29" s="42">
        <v>1.8163376883685201</v>
      </c>
      <c r="H29" s="16">
        <v>35.847052080033002</v>
      </c>
      <c r="I29" s="42">
        <v>1.7095862274721101</v>
      </c>
      <c r="J29" s="16">
        <v>4.9101065223718603</v>
      </c>
      <c r="K29" s="43">
        <v>0.86212910894629302</v>
      </c>
      <c r="M29" s="155"/>
      <c r="N29" s="28" t="s">
        <v>36</v>
      </c>
      <c r="O29" s="16">
        <v>3.9577185349245401</v>
      </c>
      <c r="P29" s="42">
        <v>0.687821426142601</v>
      </c>
      <c r="Q29" s="16">
        <v>15.6648794478059</v>
      </c>
      <c r="R29" s="42">
        <v>1.38485271655105</v>
      </c>
      <c r="S29" s="16">
        <v>39.099056536301703</v>
      </c>
      <c r="T29" s="42">
        <v>1.8307363464895601</v>
      </c>
      <c r="U29" s="16">
        <v>34.1516837729882</v>
      </c>
      <c r="V29" s="42">
        <v>1.4980162349825801</v>
      </c>
      <c r="W29" s="16">
        <v>6.5661430591662802</v>
      </c>
      <c r="X29" s="43">
        <v>0.98254904037497404</v>
      </c>
      <c r="Z29" s="155"/>
      <c r="AA29" s="28" t="s">
        <v>36</v>
      </c>
      <c r="AB29" s="16">
        <v>4.6475611958904297</v>
      </c>
      <c r="AC29" s="42">
        <v>0.72807892501441196</v>
      </c>
      <c r="AD29" s="16">
        <v>17.902456618636201</v>
      </c>
      <c r="AE29" s="42">
        <v>1.37728942606822</v>
      </c>
      <c r="AF29" s="16">
        <v>38.300071129064101</v>
      </c>
      <c r="AG29" s="42">
        <v>1.6635761219930001</v>
      </c>
      <c r="AH29" s="16">
        <v>32.3637397011099</v>
      </c>
      <c r="AI29" s="42">
        <v>1.556027320846</v>
      </c>
      <c r="AJ29" s="16">
        <v>6.3211165049234399</v>
      </c>
      <c r="AK29" s="43">
        <v>0.71528464567049899</v>
      </c>
      <c r="AM29" s="155"/>
      <c r="AN29" s="28" t="s">
        <v>36</v>
      </c>
      <c r="AO29" s="16">
        <v>7.79548360633021</v>
      </c>
      <c r="AP29" s="42">
        <v>0.94459914800084599</v>
      </c>
      <c r="AQ29" s="16">
        <v>21.955804603047302</v>
      </c>
      <c r="AR29" s="42">
        <v>1.54978578186564</v>
      </c>
      <c r="AS29" s="16">
        <v>40.244932941569502</v>
      </c>
      <c r="AT29" s="42">
        <v>1.8255226315426101</v>
      </c>
      <c r="AU29" s="16">
        <v>24.699110082978201</v>
      </c>
      <c r="AV29" s="42">
        <v>1.66117740891497</v>
      </c>
      <c r="AW29" s="16">
        <v>4.54759521764265</v>
      </c>
      <c r="AX29" s="43">
        <v>0.81546845124675704</v>
      </c>
      <c r="AZ29" s="155"/>
      <c r="BA29" s="28" t="s">
        <v>36</v>
      </c>
      <c r="BB29" s="16">
        <v>15.581626724240399</v>
      </c>
      <c r="BC29" s="42">
        <v>1.40738311379908</v>
      </c>
      <c r="BD29" s="16">
        <v>30.1658805257563</v>
      </c>
      <c r="BE29" s="42">
        <v>2.10360763990768</v>
      </c>
      <c r="BF29" s="16">
        <v>37.404516343567202</v>
      </c>
      <c r="BG29" s="42">
        <v>1.88328723340181</v>
      </c>
      <c r="BH29" s="16">
        <v>14.218623623739401</v>
      </c>
      <c r="BI29" s="42">
        <v>1.41613851028021</v>
      </c>
      <c r="BJ29" s="16">
        <v>1.11819072638967</v>
      </c>
      <c r="BK29" s="43">
        <v>0.50030867681406099</v>
      </c>
      <c r="BM29" s="44"/>
    </row>
    <row r="30" spans="1:65" x14ac:dyDescent="0.2">
      <c r="A30" s="15" t="s">
        <v>37</v>
      </c>
      <c r="B30" s="16">
        <v>2.17577925077582</v>
      </c>
      <c r="C30" s="42">
        <v>0.55912022609518996</v>
      </c>
      <c r="D30" s="16">
        <v>7.29504216890665</v>
      </c>
      <c r="E30" s="42">
        <v>1.0093009749725701</v>
      </c>
      <c r="F30" s="16">
        <v>29.242544612812601</v>
      </c>
      <c r="G30" s="42">
        <v>2.12404512768649</v>
      </c>
      <c r="H30" s="16">
        <v>46.469385843477497</v>
      </c>
      <c r="I30" s="42">
        <v>2.3553181767608198</v>
      </c>
      <c r="J30" s="16">
        <v>14.8172481240275</v>
      </c>
      <c r="K30" s="43">
        <v>1.36424828882861</v>
      </c>
      <c r="M30" s="155"/>
      <c r="N30" s="28" t="s">
        <v>37</v>
      </c>
      <c r="O30" s="16">
        <v>4.9512255379088703</v>
      </c>
      <c r="P30" s="42">
        <v>0.73435629800142799</v>
      </c>
      <c r="Q30" s="16">
        <v>5.9228767974747401</v>
      </c>
      <c r="R30" s="42">
        <v>1.1648693349571699</v>
      </c>
      <c r="S30" s="16">
        <v>20.105899793573599</v>
      </c>
      <c r="T30" s="42">
        <v>1.7303027763337699</v>
      </c>
      <c r="U30" s="16">
        <v>44.6597804211534</v>
      </c>
      <c r="V30" s="42">
        <v>2.1711160916747101</v>
      </c>
      <c r="W30" s="16">
        <v>24.360217449889401</v>
      </c>
      <c r="X30" s="43">
        <v>1.71213865268803</v>
      </c>
      <c r="Z30" s="155"/>
      <c r="AA30" s="28" t="s">
        <v>37</v>
      </c>
      <c r="AB30" s="16">
        <v>3.8983781189474498</v>
      </c>
      <c r="AC30" s="42">
        <v>0.77838307622710101</v>
      </c>
      <c r="AD30" s="16">
        <v>8.1521160265470503</v>
      </c>
      <c r="AE30" s="42">
        <v>1.2261401874564</v>
      </c>
      <c r="AF30" s="16">
        <v>22.980008742846199</v>
      </c>
      <c r="AG30" s="42">
        <v>1.8587935263033499</v>
      </c>
      <c r="AH30" s="16">
        <v>42.0756620428632</v>
      </c>
      <c r="AI30" s="42">
        <v>2.2500908938611399</v>
      </c>
      <c r="AJ30" s="16">
        <v>22.893835068796101</v>
      </c>
      <c r="AK30" s="43">
        <v>1.6062526841428899</v>
      </c>
      <c r="AM30" s="155"/>
      <c r="AN30" s="28" t="s">
        <v>37</v>
      </c>
      <c r="AO30" s="16">
        <v>3.79268811491229</v>
      </c>
      <c r="AP30" s="42">
        <v>0.845464813812844</v>
      </c>
      <c r="AQ30" s="16">
        <v>9.9112878349029501</v>
      </c>
      <c r="AR30" s="42">
        <v>1.2202665224495299</v>
      </c>
      <c r="AS30" s="16">
        <v>31.0812620779264</v>
      </c>
      <c r="AT30" s="42">
        <v>2.27571430920224</v>
      </c>
      <c r="AU30" s="16">
        <v>41.849467284628403</v>
      </c>
      <c r="AV30" s="42">
        <v>2.0977692041249298</v>
      </c>
      <c r="AW30" s="16">
        <v>13.3652946876299</v>
      </c>
      <c r="AX30" s="43">
        <v>1.28814221894526</v>
      </c>
      <c r="AZ30" s="155"/>
      <c r="BA30" s="28" t="s">
        <v>37</v>
      </c>
      <c r="BB30" s="16">
        <v>3.5698333669199802</v>
      </c>
      <c r="BC30" s="42">
        <v>0.81239404147931404</v>
      </c>
      <c r="BD30" s="16">
        <v>15.7026776824362</v>
      </c>
      <c r="BE30" s="42">
        <v>1.7361612976118499</v>
      </c>
      <c r="BF30" s="16">
        <v>40.471722960103797</v>
      </c>
      <c r="BG30" s="42">
        <v>2.11756810405456</v>
      </c>
      <c r="BH30" s="16">
        <v>34.035089695328203</v>
      </c>
      <c r="BI30" s="42">
        <v>1.8232767052901799</v>
      </c>
      <c r="BJ30" s="16">
        <v>6.2206762952118702</v>
      </c>
      <c r="BK30" s="43">
        <v>0.898905254329046</v>
      </c>
      <c r="BM30" s="44"/>
    </row>
    <row r="31" spans="1:65" x14ac:dyDescent="0.2">
      <c r="A31" s="15" t="s">
        <v>38</v>
      </c>
      <c r="B31" s="16">
        <v>1.7560046701219301</v>
      </c>
      <c r="C31" s="42">
        <v>0.73826061618386496</v>
      </c>
      <c r="D31" s="16">
        <v>11.6476658130505</v>
      </c>
      <c r="E31" s="42">
        <v>1.41876023122671</v>
      </c>
      <c r="F31" s="16">
        <v>36.929942105602599</v>
      </c>
      <c r="G31" s="42">
        <v>2.9520442011189001</v>
      </c>
      <c r="H31" s="16">
        <v>34.550982436784999</v>
      </c>
      <c r="I31" s="42">
        <v>2.45874258438015</v>
      </c>
      <c r="J31" s="16">
        <v>9.3990983027066992</v>
      </c>
      <c r="K31" s="43">
        <v>1.3832418041581001</v>
      </c>
      <c r="M31" s="155"/>
      <c r="N31" s="28" t="s">
        <v>38</v>
      </c>
      <c r="O31" s="16">
        <v>3.82059203573476</v>
      </c>
      <c r="P31" s="42">
        <v>0.76822217757703104</v>
      </c>
      <c r="Q31" s="16">
        <v>12.124755244078701</v>
      </c>
      <c r="R31" s="42">
        <v>1.54745726940218</v>
      </c>
      <c r="S31" s="16">
        <v>29.652902423778301</v>
      </c>
      <c r="T31" s="42">
        <v>2.18602457711772</v>
      </c>
      <c r="U31" s="16">
        <v>35.6868759028131</v>
      </c>
      <c r="V31" s="42">
        <v>2.12772333937908</v>
      </c>
      <c r="W31" s="16">
        <v>15.3149898752025</v>
      </c>
      <c r="X31" s="43">
        <v>1.60225557017734</v>
      </c>
      <c r="Z31" s="155"/>
      <c r="AA31" s="28" t="s">
        <v>38</v>
      </c>
      <c r="AB31" s="16">
        <v>2.9011785681844402</v>
      </c>
      <c r="AC31" s="42">
        <v>0.85573091730964601</v>
      </c>
      <c r="AD31" s="16">
        <v>13.7161805479917</v>
      </c>
      <c r="AE31" s="42">
        <v>1.54852773723189</v>
      </c>
      <c r="AF31" s="16">
        <v>30.745006046132598</v>
      </c>
      <c r="AG31" s="42">
        <v>2.3232000522359102</v>
      </c>
      <c r="AH31" s="16">
        <v>33.894376339770702</v>
      </c>
      <c r="AI31" s="42">
        <v>1.91776042107242</v>
      </c>
      <c r="AJ31" s="16">
        <v>14.021993404122901</v>
      </c>
      <c r="AK31" s="43">
        <v>1.3053303951956601</v>
      </c>
      <c r="AM31" s="155"/>
      <c r="AN31" s="28" t="s">
        <v>38</v>
      </c>
      <c r="AO31" s="16">
        <v>5.6945595714285702</v>
      </c>
      <c r="AP31" s="42">
        <v>1.03235363887099</v>
      </c>
      <c r="AQ31" s="16">
        <v>14.436176822275099</v>
      </c>
      <c r="AR31" s="42">
        <v>1.3837196694548</v>
      </c>
      <c r="AS31" s="16">
        <v>31.829102931947201</v>
      </c>
      <c r="AT31" s="42">
        <v>1.83750671704178</v>
      </c>
      <c r="AU31" s="16">
        <v>34.350112818978097</v>
      </c>
      <c r="AV31" s="42">
        <v>1.77933702090797</v>
      </c>
      <c r="AW31" s="16">
        <v>10.1431554199249</v>
      </c>
      <c r="AX31" s="43">
        <v>1.1864117186293699</v>
      </c>
      <c r="AZ31" s="155"/>
      <c r="BA31" s="28" t="s">
        <v>38</v>
      </c>
      <c r="BB31" s="16">
        <v>5.1528390796431598</v>
      </c>
      <c r="BC31" s="42">
        <v>0.92774330598425703</v>
      </c>
      <c r="BD31" s="16">
        <v>15.8036739175903</v>
      </c>
      <c r="BE31" s="42">
        <v>1.46743294268577</v>
      </c>
      <c r="BF31" s="16">
        <v>34.061525050438902</v>
      </c>
      <c r="BG31" s="42">
        <v>2.2059294139757299</v>
      </c>
      <c r="BH31" s="16">
        <v>32.536612565381802</v>
      </c>
      <c r="BI31" s="42">
        <v>1.76254652211341</v>
      </c>
      <c r="BJ31" s="16">
        <v>8.5061393855940608</v>
      </c>
      <c r="BK31" s="43">
        <v>0.94222375189418905</v>
      </c>
      <c r="BM31" s="44"/>
    </row>
    <row r="32" spans="1:65" x14ac:dyDescent="0.2">
      <c r="A32" s="15"/>
      <c r="B32" s="16"/>
      <c r="C32"/>
      <c r="D32" s="16"/>
      <c r="E32"/>
      <c r="F32" s="16"/>
      <c r="G32"/>
      <c r="H32" s="16"/>
      <c r="I32"/>
      <c r="J32" s="16"/>
      <c r="K32" s="13"/>
      <c r="M32" s="155"/>
      <c r="N32" s="28"/>
      <c r="O32" s="16"/>
      <c r="P32"/>
      <c r="Q32" s="16"/>
      <c r="R32"/>
      <c r="S32" s="16"/>
      <c r="T32"/>
      <c r="U32" s="16"/>
      <c r="V32"/>
      <c r="W32" s="16"/>
      <c r="X32" s="13"/>
      <c r="Z32" s="155"/>
      <c r="AA32" s="28"/>
      <c r="AB32"/>
      <c r="AC32"/>
      <c r="AD32"/>
      <c r="AE32"/>
      <c r="AF32"/>
      <c r="AG32"/>
      <c r="AH32"/>
      <c r="AI32"/>
      <c r="AJ32"/>
      <c r="AK32" s="13"/>
      <c r="AM32" s="155"/>
      <c r="AN32" s="28"/>
      <c r="AO32"/>
      <c r="AP32"/>
      <c r="AQ32"/>
      <c r="AR32"/>
      <c r="AS32"/>
      <c r="AT32"/>
      <c r="AU32"/>
      <c r="AV32"/>
      <c r="AW32"/>
      <c r="AX32" s="13"/>
      <c r="AZ32" s="155"/>
      <c r="BA32" s="28"/>
      <c r="BB32"/>
      <c r="BC32"/>
      <c r="BD32"/>
      <c r="BE32"/>
      <c r="BF32"/>
      <c r="BG32"/>
      <c r="BH32"/>
      <c r="BI32"/>
      <c r="BJ32"/>
      <c r="BK32" s="13"/>
      <c r="BM32" s="44"/>
    </row>
    <row r="33" spans="1:65" x14ac:dyDescent="0.2">
      <c r="A33" s="14" t="s">
        <v>39</v>
      </c>
      <c r="B33" s="16"/>
      <c r="C33"/>
      <c r="D33" s="16"/>
      <c r="E33"/>
      <c r="F33" s="16"/>
      <c r="G33"/>
      <c r="H33" s="16"/>
      <c r="I33"/>
      <c r="J33" s="16"/>
      <c r="K33" s="13"/>
      <c r="M33" s="155"/>
      <c r="N33" s="41" t="s">
        <v>39</v>
      </c>
      <c r="O33" s="16"/>
      <c r="P33"/>
      <c r="Q33" s="16"/>
      <c r="R33"/>
      <c r="S33" s="16"/>
      <c r="T33"/>
      <c r="U33" s="16"/>
      <c r="V33"/>
      <c r="W33" s="16"/>
      <c r="X33" s="13"/>
      <c r="Z33" s="155"/>
      <c r="AA33" s="41" t="s">
        <v>39</v>
      </c>
      <c r="AB33"/>
      <c r="AC33"/>
      <c r="AD33"/>
      <c r="AE33"/>
      <c r="AF33"/>
      <c r="AG33"/>
      <c r="AH33"/>
      <c r="AI33"/>
      <c r="AJ33"/>
      <c r="AK33" s="13"/>
      <c r="AM33" s="155"/>
      <c r="AN33" s="41" t="s">
        <v>39</v>
      </c>
      <c r="AO33"/>
      <c r="AP33"/>
      <c r="AQ33"/>
      <c r="AR33"/>
      <c r="AS33"/>
      <c r="AT33"/>
      <c r="AU33"/>
      <c r="AV33"/>
      <c r="AW33"/>
      <c r="AX33" s="13"/>
      <c r="AZ33" s="155"/>
      <c r="BA33" s="41" t="s">
        <v>39</v>
      </c>
      <c r="BB33"/>
      <c r="BC33"/>
      <c r="BD33"/>
      <c r="BE33"/>
      <c r="BF33"/>
      <c r="BG33"/>
      <c r="BH33"/>
      <c r="BI33"/>
      <c r="BJ33"/>
      <c r="BK33" s="13"/>
      <c r="BM33" s="44"/>
    </row>
    <row r="34" spans="1:65" x14ac:dyDescent="0.2">
      <c r="A34" s="15" t="s">
        <v>40</v>
      </c>
      <c r="B34" s="16">
        <v>1.1782652111188201</v>
      </c>
      <c r="C34" s="42">
        <v>0.459659913655176</v>
      </c>
      <c r="D34" s="16">
        <v>7.6218936154844501</v>
      </c>
      <c r="E34" s="42">
        <v>1.03379121048142</v>
      </c>
      <c r="F34" s="16">
        <v>25.680104937104002</v>
      </c>
      <c r="G34" s="42">
        <v>1.74176638458717</v>
      </c>
      <c r="H34" s="16">
        <v>47.463857914320499</v>
      </c>
      <c r="I34" s="42">
        <v>1.99029433200027</v>
      </c>
      <c r="J34" s="16">
        <v>13.923278669114699</v>
      </c>
      <c r="K34" s="43">
        <v>1.35768310293366</v>
      </c>
      <c r="M34" s="155"/>
      <c r="N34" s="28" t="s">
        <v>40</v>
      </c>
      <c r="O34" s="16">
        <v>1.79878660958473</v>
      </c>
      <c r="P34" s="42">
        <v>0.49519723460133203</v>
      </c>
      <c r="Q34" s="16">
        <v>6.0687947554703996</v>
      </c>
      <c r="R34" s="42">
        <v>1.0480688288642801</v>
      </c>
      <c r="S34" s="16">
        <v>22.131778695689199</v>
      </c>
      <c r="T34" s="42">
        <v>1.6124685544555899</v>
      </c>
      <c r="U34" s="16">
        <v>43.8611333595857</v>
      </c>
      <c r="V34" s="42">
        <v>2.08024623977564</v>
      </c>
      <c r="W34" s="16">
        <v>20.371634416851698</v>
      </c>
      <c r="X34" s="43">
        <v>1.8212392405848701</v>
      </c>
      <c r="Z34" s="155"/>
      <c r="AA34" s="28" t="s">
        <v>40</v>
      </c>
      <c r="AB34" s="16">
        <v>2.63606426032745</v>
      </c>
      <c r="AC34" s="42">
        <v>0.66332868584699201</v>
      </c>
      <c r="AD34" s="16">
        <v>7.9351059475978296</v>
      </c>
      <c r="AE34" s="42">
        <v>0.99586091709145497</v>
      </c>
      <c r="AF34" s="16">
        <v>26.387019898657599</v>
      </c>
      <c r="AG34" s="42">
        <v>1.6312114740869801</v>
      </c>
      <c r="AH34" s="16">
        <v>41.280447308141099</v>
      </c>
      <c r="AI34" s="42">
        <v>1.65182730820017</v>
      </c>
      <c r="AJ34" s="16">
        <v>15.447219999132001</v>
      </c>
      <c r="AK34" s="43">
        <v>1.4991604605972599</v>
      </c>
      <c r="AM34" s="155"/>
      <c r="AN34" s="28" t="s">
        <v>40</v>
      </c>
      <c r="AO34" s="16">
        <v>2.73599277593414</v>
      </c>
      <c r="AP34" s="42">
        <v>0.56057368512560601</v>
      </c>
      <c r="AQ34" s="16">
        <v>12.102108320841801</v>
      </c>
      <c r="AR34" s="42">
        <v>1.1540465018775301</v>
      </c>
      <c r="AS34" s="16">
        <v>32.727647905282502</v>
      </c>
      <c r="AT34" s="42">
        <v>1.86702171191759</v>
      </c>
      <c r="AU34" s="16">
        <v>36.5629109227635</v>
      </c>
      <c r="AV34" s="42">
        <v>2.0713661049915499</v>
      </c>
      <c r="AW34" s="16">
        <v>10.487518475810999</v>
      </c>
      <c r="AX34" s="43">
        <v>1.11784232921682</v>
      </c>
      <c r="AZ34" s="155"/>
      <c r="BA34" s="28" t="s">
        <v>40</v>
      </c>
      <c r="BB34" s="16">
        <v>4.6534227953940404</v>
      </c>
      <c r="BC34" s="42">
        <v>0.70823318685486403</v>
      </c>
      <c r="BD34" s="16">
        <v>19.897007053605201</v>
      </c>
      <c r="BE34" s="42">
        <v>1.4350716117398901</v>
      </c>
      <c r="BF34" s="16">
        <v>37.704971515975302</v>
      </c>
      <c r="BG34" s="42">
        <v>2.0346610879999099</v>
      </c>
      <c r="BH34" s="16">
        <v>29.325154569415599</v>
      </c>
      <c r="BI34" s="42">
        <v>2.0243303618037398</v>
      </c>
      <c r="BJ34" s="16">
        <v>4.3218136393710598</v>
      </c>
      <c r="BK34" s="43">
        <v>0.84793075806360396</v>
      </c>
      <c r="BM34" s="44"/>
    </row>
    <row r="35" spans="1:65" x14ac:dyDescent="0.2">
      <c r="A35" s="15" t="s">
        <v>41</v>
      </c>
      <c r="B35" s="16">
        <v>3.7488101616025702</v>
      </c>
      <c r="C35" s="42">
        <v>1.1035921310625201</v>
      </c>
      <c r="D35" s="16">
        <v>14.8029028569402</v>
      </c>
      <c r="E35" s="42">
        <v>2.20620920626338</v>
      </c>
      <c r="F35" s="16">
        <v>36.413043648873803</v>
      </c>
      <c r="G35" s="42">
        <v>2.7643723509396101</v>
      </c>
      <c r="H35" s="16">
        <v>34.756592542046803</v>
      </c>
      <c r="I35" s="42">
        <v>2.8543299836846998</v>
      </c>
      <c r="J35" s="16">
        <v>8.2491146378215703</v>
      </c>
      <c r="K35" s="43">
        <v>1.40439511674353</v>
      </c>
      <c r="M35" s="155"/>
      <c r="N35" s="28" t="s">
        <v>41</v>
      </c>
      <c r="O35" s="16">
        <v>3.0228439859013601</v>
      </c>
      <c r="P35" s="42">
        <v>0.72667311684648905</v>
      </c>
      <c r="Q35" s="16">
        <v>10.9492050673568</v>
      </c>
      <c r="R35" s="42">
        <v>1.4204564983035299</v>
      </c>
      <c r="S35" s="16">
        <v>28.961753083973601</v>
      </c>
      <c r="T35" s="42">
        <v>2.1277121874182501</v>
      </c>
      <c r="U35" s="16">
        <v>37.602379742625303</v>
      </c>
      <c r="V35" s="42">
        <v>1.89439220048867</v>
      </c>
      <c r="W35" s="16">
        <v>17.651114143447099</v>
      </c>
      <c r="X35" s="43">
        <v>1.4429852160040999</v>
      </c>
      <c r="Z35" s="155"/>
      <c r="AA35" s="28" t="s">
        <v>41</v>
      </c>
      <c r="AB35" s="16">
        <v>2.6819461354870899</v>
      </c>
      <c r="AC35" s="42">
        <v>0.588203907276726</v>
      </c>
      <c r="AD35" s="16">
        <v>11.1686090564874</v>
      </c>
      <c r="AE35" s="42">
        <v>1.3927996679679</v>
      </c>
      <c r="AF35" s="16">
        <v>29.851854470247201</v>
      </c>
      <c r="AG35" s="42">
        <v>1.72555491297097</v>
      </c>
      <c r="AH35" s="16">
        <v>37.969522642425801</v>
      </c>
      <c r="AI35" s="42">
        <v>2.1016002696646501</v>
      </c>
      <c r="AJ35" s="16">
        <v>17.129122258790701</v>
      </c>
      <c r="AK35" s="43">
        <v>1.5589544964143101</v>
      </c>
      <c r="AM35" s="155"/>
      <c r="AN35" s="28" t="s">
        <v>41</v>
      </c>
      <c r="AO35" s="16">
        <v>3.14738142480476</v>
      </c>
      <c r="AP35" s="42">
        <v>0.68462473465859697</v>
      </c>
      <c r="AQ35" s="16">
        <v>14.459801034912999</v>
      </c>
      <c r="AR35" s="42">
        <v>1.5515611330915</v>
      </c>
      <c r="AS35" s="16">
        <v>33.2973225624756</v>
      </c>
      <c r="AT35" s="42">
        <v>1.95731823587488</v>
      </c>
      <c r="AU35" s="16">
        <v>35.996302804694501</v>
      </c>
      <c r="AV35" s="42">
        <v>2.1861425460946999</v>
      </c>
      <c r="AW35" s="16">
        <v>12.569625312401699</v>
      </c>
      <c r="AX35" s="43">
        <v>1.30915299154114</v>
      </c>
      <c r="AZ35" s="155"/>
      <c r="BA35" s="28" t="s">
        <v>41</v>
      </c>
      <c r="BB35" s="16">
        <v>4.0011653945775203</v>
      </c>
      <c r="BC35" s="42">
        <v>0.78675985910953705</v>
      </c>
      <c r="BD35" s="16">
        <v>14.3153334431227</v>
      </c>
      <c r="BE35" s="42">
        <v>1.3914105317514001</v>
      </c>
      <c r="BF35" s="16">
        <v>37.882150198396602</v>
      </c>
      <c r="BG35" s="42">
        <v>2.0254330209438001</v>
      </c>
      <c r="BH35" s="16">
        <v>33.016483319969097</v>
      </c>
      <c r="BI35" s="42">
        <v>2.1043452481082299</v>
      </c>
      <c r="BJ35" s="16">
        <v>9.3487717335904108</v>
      </c>
      <c r="BK35" s="43">
        <v>1.4176180855367599</v>
      </c>
      <c r="BM35" s="44"/>
    </row>
    <row r="36" spans="1:65" x14ac:dyDescent="0.2">
      <c r="A36" s="15" t="s">
        <v>42</v>
      </c>
      <c r="B36" s="16">
        <v>1.20210656429802</v>
      </c>
      <c r="C36" s="42">
        <v>0.72303008586444495</v>
      </c>
      <c r="D36" s="16">
        <v>14.094160638791401</v>
      </c>
      <c r="E36" s="42">
        <v>2.2835985555610501</v>
      </c>
      <c r="F36" s="16">
        <v>36.326853648530403</v>
      </c>
      <c r="G36" s="42">
        <v>2.9646922623690601</v>
      </c>
      <c r="H36" s="16">
        <v>36.32512262513</v>
      </c>
      <c r="I36" s="42">
        <v>2.8708887882266101</v>
      </c>
      <c r="J36" s="16">
        <v>10.4655218245592</v>
      </c>
      <c r="K36" s="43">
        <v>1.7335803529381</v>
      </c>
      <c r="M36" s="155"/>
      <c r="N36" s="28" t="s">
        <v>42</v>
      </c>
      <c r="O36" s="16">
        <v>2.2679519066079599</v>
      </c>
      <c r="P36" s="42">
        <v>1.2121769950563901</v>
      </c>
      <c r="Q36" s="16">
        <v>12.162861894462001</v>
      </c>
      <c r="R36" s="42">
        <v>1.96993437497191</v>
      </c>
      <c r="S36" s="16">
        <v>30.106114409240199</v>
      </c>
      <c r="T36" s="42">
        <v>2.8507253806090498</v>
      </c>
      <c r="U36" s="16">
        <v>39.044785413363101</v>
      </c>
      <c r="V36" s="42">
        <v>2.7684698657924001</v>
      </c>
      <c r="W36" s="16">
        <v>14.1008022893706</v>
      </c>
      <c r="X36" s="43">
        <v>1.68637616608449</v>
      </c>
      <c r="Z36" s="155"/>
      <c r="AA36" s="28" t="s">
        <v>42</v>
      </c>
      <c r="AB36" s="16">
        <v>2.1663140507071801</v>
      </c>
      <c r="AC36" s="42">
        <v>0.76982602900397201</v>
      </c>
      <c r="AD36" s="16">
        <v>11.632928588864401</v>
      </c>
      <c r="AE36" s="42">
        <v>1.43795781060626</v>
      </c>
      <c r="AF36" s="16">
        <v>34.302212496239697</v>
      </c>
      <c r="AG36" s="42">
        <v>2.7941860142466801</v>
      </c>
      <c r="AH36" s="16">
        <v>38.527278221222197</v>
      </c>
      <c r="AI36" s="42">
        <v>3.0620335650328698</v>
      </c>
      <c r="AJ36" s="16">
        <v>10.7882468521581</v>
      </c>
      <c r="AK36" s="43">
        <v>1.53519825154302</v>
      </c>
      <c r="AM36" s="155"/>
      <c r="AN36" s="28" t="s">
        <v>42</v>
      </c>
      <c r="AO36" s="16">
        <v>2.7038272039638702</v>
      </c>
      <c r="AP36" s="42">
        <v>0.93205984877446801</v>
      </c>
      <c r="AQ36" s="16">
        <v>17.908728888821202</v>
      </c>
      <c r="AR36" s="42">
        <v>1.75363482159406</v>
      </c>
      <c r="AS36" s="16">
        <v>39.601197389815297</v>
      </c>
      <c r="AT36" s="42">
        <v>2.5414643007164401</v>
      </c>
      <c r="AU36" s="16">
        <v>29.662579846465199</v>
      </c>
      <c r="AV36" s="42">
        <v>2.6150223888027901</v>
      </c>
      <c r="AW36" s="16">
        <v>7.95245446476462</v>
      </c>
      <c r="AX36" s="43">
        <v>1.25573300134876</v>
      </c>
      <c r="AZ36" s="155"/>
      <c r="BA36" s="28" t="s">
        <v>42</v>
      </c>
      <c r="BB36" s="16">
        <v>4.62285985335983</v>
      </c>
      <c r="BC36" s="42">
        <v>1.1906163168469299</v>
      </c>
      <c r="BD36" s="16">
        <v>19.401478454514098</v>
      </c>
      <c r="BE36" s="42">
        <v>2.2991767817251598</v>
      </c>
      <c r="BF36" s="16">
        <v>41.5163831295039</v>
      </c>
      <c r="BG36" s="42">
        <v>2.6470865216541299</v>
      </c>
      <c r="BH36" s="16">
        <v>26.925427110290599</v>
      </c>
      <c r="BI36" s="42">
        <v>2.5820066930210999</v>
      </c>
      <c r="BJ36" s="16">
        <v>5.1670826809479697</v>
      </c>
      <c r="BK36" s="43">
        <v>1.28932163993031</v>
      </c>
      <c r="BM36" s="44"/>
    </row>
    <row r="37" spans="1:65" x14ac:dyDescent="0.2">
      <c r="A37" s="15" t="s">
        <v>43</v>
      </c>
      <c r="B37" s="16">
        <v>3.6574910353205001</v>
      </c>
      <c r="C37" s="42">
        <v>1.06173032588078</v>
      </c>
      <c r="D37" s="16">
        <v>14.7774889374762</v>
      </c>
      <c r="E37" s="42">
        <v>2.1358165427033899</v>
      </c>
      <c r="F37" s="16">
        <v>36.409953067176801</v>
      </c>
      <c r="G37" s="42">
        <v>2.6856811487143002</v>
      </c>
      <c r="H37" s="16">
        <v>34.8128365418927</v>
      </c>
      <c r="I37" s="42">
        <v>2.76440697675126</v>
      </c>
      <c r="J37" s="16">
        <v>8.3285900695099695</v>
      </c>
      <c r="K37" s="43">
        <v>1.3484746226316799</v>
      </c>
      <c r="M37" s="155"/>
      <c r="N37" s="28" t="s">
        <v>43</v>
      </c>
      <c r="O37" s="16">
        <v>2.9977499168616299</v>
      </c>
      <c r="P37" s="42">
        <v>0.70942830123952805</v>
      </c>
      <c r="Q37" s="16">
        <v>10.9895493616543</v>
      </c>
      <c r="R37" s="42">
        <v>1.3809657247309599</v>
      </c>
      <c r="S37" s="16">
        <v>28.9997938621065</v>
      </c>
      <c r="T37" s="42">
        <v>2.0856569970493202</v>
      </c>
      <c r="U37" s="16">
        <v>37.650328089783301</v>
      </c>
      <c r="V37" s="42">
        <v>1.8567723415092701</v>
      </c>
      <c r="W37" s="16">
        <v>17.533094928220802</v>
      </c>
      <c r="X37" s="43">
        <v>1.40564854864266</v>
      </c>
      <c r="Z37" s="155"/>
      <c r="AA37" s="28" t="s">
        <v>43</v>
      </c>
      <c r="AB37" s="16">
        <v>2.6648538861522999</v>
      </c>
      <c r="AC37" s="42">
        <v>0.56899164275010505</v>
      </c>
      <c r="AD37" s="16">
        <v>11.1840003896738</v>
      </c>
      <c r="AE37" s="42">
        <v>1.35553760805132</v>
      </c>
      <c r="AF37" s="16">
        <v>29.999375602571298</v>
      </c>
      <c r="AG37" s="42">
        <v>1.67551567958542</v>
      </c>
      <c r="AH37" s="16">
        <v>37.988011207629697</v>
      </c>
      <c r="AI37" s="42">
        <v>2.0468956532920002</v>
      </c>
      <c r="AJ37" s="16">
        <v>16.9189339740619</v>
      </c>
      <c r="AK37" s="43">
        <v>1.5062911468423099</v>
      </c>
      <c r="AM37" s="155"/>
      <c r="AN37" s="28" t="s">
        <v>43</v>
      </c>
      <c r="AO37" s="16">
        <v>3.1331485432553299</v>
      </c>
      <c r="AP37" s="42">
        <v>0.66408905145881203</v>
      </c>
      <c r="AQ37" s="16">
        <v>14.5704711160682</v>
      </c>
      <c r="AR37" s="42">
        <v>1.49949896039271</v>
      </c>
      <c r="AS37" s="16">
        <v>33.499602914018297</v>
      </c>
      <c r="AT37" s="42">
        <v>1.8893948401683101</v>
      </c>
      <c r="AU37" s="16">
        <v>35.793064678675897</v>
      </c>
      <c r="AV37" s="42">
        <v>2.0888532735319001</v>
      </c>
      <c r="AW37" s="16">
        <v>12.421468350568899</v>
      </c>
      <c r="AX37" s="43">
        <v>1.26833154631669</v>
      </c>
      <c r="AZ37" s="155"/>
      <c r="BA37" s="28" t="s">
        <v>43</v>
      </c>
      <c r="BB37" s="16">
        <v>4.0200408843599202</v>
      </c>
      <c r="BC37" s="42">
        <v>0.76230806724506195</v>
      </c>
      <c r="BD37" s="16">
        <v>14.4697557269924</v>
      </c>
      <c r="BE37" s="42">
        <v>1.3538612886799499</v>
      </c>
      <c r="BF37" s="16">
        <v>37.992490455719</v>
      </c>
      <c r="BG37" s="42">
        <v>1.9692960976502301</v>
      </c>
      <c r="BH37" s="16">
        <v>32.831550564616997</v>
      </c>
      <c r="BI37" s="42">
        <v>2.0508847784000199</v>
      </c>
      <c r="BJ37" s="16">
        <v>9.2218099634293509</v>
      </c>
      <c r="BK37" s="43">
        <v>1.3813532294628501</v>
      </c>
      <c r="BM37" s="44"/>
    </row>
    <row r="38" spans="1:65" x14ac:dyDescent="0.2">
      <c r="A38" s="20"/>
      <c r="B38"/>
      <c r="C38"/>
      <c r="D38"/>
      <c r="E38"/>
      <c r="F38"/>
      <c r="G38"/>
      <c r="H38"/>
      <c r="I38"/>
      <c r="J38"/>
      <c r="K38" s="13"/>
      <c r="M38" s="155"/>
      <c r="N38"/>
      <c r="O38"/>
      <c r="P38"/>
      <c r="Q38"/>
      <c r="R38"/>
      <c r="S38"/>
      <c r="T38"/>
      <c r="U38"/>
      <c r="V38"/>
      <c r="W38"/>
      <c r="X38" s="13"/>
      <c r="Z38" s="155"/>
      <c r="AA38"/>
      <c r="AB38"/>
      <c r="AC38"/>
      <c r="AD38"/>
      <c r="AE38"/>
      <c r="AF38"/>
      <c r="AG38"/>
      <c r="AH38"/>
      <c r="AI38"/>
      <c r="AJ38"/>
      <c r="AK38" s="13"/>
      <c r="AM38" s="155"/>
      <c r="AN38"/>
      <c r="AO38"/>
      <c r="AP38"/>
      <c r="AQ38"/>
      <c r="AR38"/>
      <c r="AS38"/>
      <c r="AT38"/>
      <c r="AU38"/>
      <c r="AV38"/>
      <c r="AW38"/>
      <c r="AX38" s="13"/>
      <c r="AZ38" s="155"/>
      <c r="BA38"/>
      <c r="BB38"/>
      <c r="BC38"/>
      <c r="BD38"/>
      <c r="BE38"/>
      <c r="BF38"/>
      <c r="BG38"/>
      <c r="BH38"/>
      <c r="BI38"/>
      <c r="BJ38"/>
      <c r="BK38" s="13"/>
      <c r="BM38" s="44"/>
    </row>
    <row r="39" spans="1:65" x14ac:dyDescent="0.2">
      <c r="A39" s="14" t="s">
        <v>44</v>
      </c>
      <c r="B39" s="64">
        <f>AVERAGE(B12:B19,B20:B31,B34,B37)</f>
        <v>1.7490646116628137</v>
      </c>
      <c r="C39" s="143">
        <f>SQRT(SUMSQ(C12:C19,C20:C31,C34,C37)/(22*22))</f>
        <v>0.13167410144162964</v>
      </c>
      <c r="D39" s="64">
        <f t="shared" ref="D39" si="0">AVERAGE(D12:D19,D20:D31,D34,D37)</f>
        <v>9.0466528021431394</v>
      </c>
      <c r="E39" s="143">
        <f t="shared" ref="E39" si="1">SQRT(SUMSQ(E12:E19,E20:E31,E34,E37)/(22*22))</f>
        <v>0.27211773272355672</v>
      </c>
      <c r="F39" s="64">
        <f t="shared" ref="F39" si="2">AVERAGE(F12:F19,F20:F31,F34,F37)</f>
        <v>31.767048618276441</v>
      </c>
      <c r="G39" s="143">
        <f t="shared" ref="G39" si="3">SQRT(SUMSQ(G12:G19,G20:G31,G34,G37)/(22*22))</f>
        <v>0.45316010350332392</v>
      </c>
      <c r="H39" s="64">
        <f t="shared" ref="H39" si="4">AVERAGE(H12:H19,H20:H31,H34,H37)</f>
        <v>43.877215905067011</v>
      </c>
      <c r="I39" s="143">
        <f t="shared" ref="I39" si="5">SQRT(SUMSQ(I12:I19,I20:I31,I34,I37)/(22*22))</f>
        <v>0.47304539633396769</v>
      </c>
      <c r="J39" s="64">
        <f t="shared" ref="J39" si="6">AVERAGE(J12:J19,J20:J31,J34,J37)</f>
        <v>12.621979535195003</v>
      </c>
      <c r="K39" s="55">
        <f t="shared" ref="K39" si="7">SQRT(SUMSQ(K12:K19,K20:K31,K34,K37)/(22*22))</f>
        <v>0.31546767184567848</v>
      </c>
      <c r="M39" s="155"/>
      <c r="N39" s="33" t="s">
        <v>44</v>
      </c>
      <c r="O39" s="64">
        <f>AVERAGE(O12:O19,O20:O31,O34,O37)</f>
        <v>2.4482115504903557</v>
      </c>
      <c r="P39" s="143">
        <f>SQRT(SUMSQ(P12:P19,P20:P31,P34,P37)/(22*22))</f>
        <v>0.12603861983964001</v>
      </c>
      <c r="Q39" s="64">
        <f t="shared" ref="Q39" si="8">AVERAGE(Q12:Q19,Q20:Q31,Q34,Q37)</f>
        <v>8.6194529522239449</v>
      </c>
      <c r="R39" s="143">
        <f t="shared" ref="R39" si="9">SQRT(SUMSQ(R12:R19,R20:R31,R34,R37)/(22*22))</f>
        <v>0.2529306346252328</v>
      </c>
      <c r="S39" s="64">
        <f t="shared" ref="S39" si="10">AVERAGE(S12:S19,S20:S31,S34,S37)</f>
        <v>27.238853321382432</v>
      </c>
      <c r="T39" s="143">
        <f t="shared" ref="T39" si="11">SQRT(SUMSQ(T12:T19,T20:T31,T34,T37)/(22*22))</f>
        <v>0.39532511978880802</v>
      </c>
      <c r="U39" s="64">
        <f t="shared" ref="U39" si="12">AVERAGE(U12:U19,U20:U31,U34,U37)</f>
        <v>42.622938233020598</v>
      </c>
      <c r="V39" s="143">
        <f t="shared" ref="V39" si="13">SQRT(SUMSQ(V12:V19,V20:V31,V34,V37)/(22*22))</f>
        <v>0.43894212025873813</v>
      </c>
      <c r="W39" s="64">
        <f t="shared" ref="W39" si="14">AVERAGE(W12:W19,W20:W31,W34,W37)</f>
        <v>17.705470516535186</v>
      </c>
      <c r="X39" s="55">
        <f t="shared" ref="X39" si="15">SQRT(SUMSQ(X12:X19,X20:X31,X34,X37)/(22*22))</f>
        <v>0.32950736489759641</v>
      </c>
      <c r="Z39" s="155"/>
      <c r="AA39" s="33" t="s">
        <v>44</v>
      </c>
      <c r="AB39" s="64">
        <f>AVERAGE(AB12:AB19,AB20:AB31,AB34,AB37)</f>
        <v>2.671349577925203</v>
      </c>
      <c r="AC39" s="143">
        <f>SQRT(SUMSQ(AC12:AC19,AC20:AC31,AC34,AC37)/(22*22))</f>
        <v>0.13566085171680947</v>
      </c>
      <c r="AD39" s="64">
        <f t="shared" ref="AD39" si="16">AVERAGE(AD12:AD19,AD20:AD31,AD34,AD37)</f>
        <v>10.271596887948276</v>
      </c>
      <c r="AE39" s="143">
        <f t="shared" ref="AE39" si="17">SQRT(SUMSQ(AE12:AE19,AE20:AE31,AE34,AE37)/(22*22))</f>
        <v>0.26066044990246201</v>
      </c>
      <c r="AF39" s="64">
        <f t="shared" ref="AF39" si="18">AVERAGE(AF12:AF19,AF20:AF31,AF34,AF37)</f>
        <v>30.260462312108828</v>
      </c>
      <c r="AG39" s="143">
        <f t="shared" ref="AG39" si="19">SQRT(SUMSQ(AG12:AG19,AG20:AG31,AG34,AG37)/(22*22))</f>
        <v>0.38717132949769872</v>
      </c>
      <c r="AH39" s="64">
        <f t="shared" ref="AH39" si="20">AVERAGE(AH12:AH19,AH20:AH31,AH34,AH37)</f>
        <v>40.506050760164413</v>
      </c>
      <c r="AI39" s="143">
        <f t="shared" ref="AI39" si="21">SQRT(SUMSQ(AI12:AI19,AI20:AI31,AI34,AI37)/(22*22))</f>
        <v>0.41130138621909945</v>
      </c>
      <c r="AJ39" s="64">
        <f t="shared" ref="AJ39" si="22">AVERAGE(AJ12:AJ19,AJ20:AJ31,AJ34,AJ37)</f>
        <v>14.941128210676736</v>
      </c>
      <c r="AK39" s="55">
        <f t="shared" ref="AK39" si="23">SQRT(SUMSQ(AK12:AK19,AK20:AK31,AK34,AK37)/(22*22))</f>
        <v>0.2761044511442558</v>
      </c>
      <c r="AM39" s="155"/>
      <c r="AN39" s="33" t="s">
        <v>44</v>
      </c>
      <c r="AO39" s="64">
        <f>AVERAGE(AO12:AO19,AO20:AO31,AO34,AO37)</f>
        <v>3.931160134982234</v>
      </c>
      <c r="AP39" s="143">
        <f>SQRT(SUMSQ(AP12:AP19,AP20:AP31,AP34,AP37)/(22*22))</f>
        <v>0.16305419255761081</v>
      </c>
      <c r="AQ39" s="64">
        <f t="shared" ref="AQ39" si="24">AVERAGE(AQ12:AQ19,AQ20:AQ31,AQ34,AQ37)</f>
        <v>13.415310199068216</v>
      </c>
      <c r="AR39" s="143">
        <f t="shared" ref="AR39" si="25">SQRT(SUMSQ(AR12:AR19,AR20:AR31,AR34,AR37)/(22*22))</f>
        <v>0.28998638720830605</v>
      </c>
      <c r="AS39" s="64">
        <f t="shared" ref="AS39" si="26">AVERAGE(AS12:AS19,AS20:AS31,AS34,AS37)</f>
        <v>35.994265399193743</v>
      </c>
      <c r="AT39" s="143">
        <f t="shared" ref="AT39" si="27">SQRT(SUMSQ(AT12:AT19,AT20:AT31,AT34,AT37)/(22*22))</f>
        <v>0.4230306825771557</v>
      </c>
      <c r="AU39" s="64">
        <f t="shared" ref="AU39" si="28">AVERAGE(AU12:AU19,AU20:AU31,AU34,AU37)</f>
        <v>35.991788959192164</v>
      </c>
      <c r="AV39" s="143">
        <f t="shared" ref="AV39" si="29">SQRT(SUMSQ(AV12:AV19,AV20:AV31,AV34,AV37)/(22*22))</f>
        <v>0.40771719186906835</v>
      </c>
      <c r="AW39" s="64">
        <f t="shared" ref="AW39" si="30">AVERAGE(AW12:AW19,AW20:AW31,AW34,AW37)</f>
        <v>9.4741684392572125</v>
      </c>
      <c r="AX39" s="55">
        <f t="shared" ref="AX39" si="31">SQRT(SUMSQ(AX12:AX19,AX20:AX31,AX34,AX37)/(22*22))</f>
        <v>0.23567847755903071</v>
      </c>
      <c r="AZ39" s="155"/>
      <c r="BA39" s="33" t="s">
        <v>44</v>
      </c>
      <c r="BB39" s="64">
        <f>AVERAGE(BB12:BB19,BB20:BB31,BB34,BB37)</f>
        <v>5.499743522246872</v>
      </c>
      <c r="BC39" s="143">
        <f>SQRT(SUMSQ(BC12:BC19,BC20:BC31,BC34,BC37)/(22*22))</f>
        <v>0.18838358348433853</v>
      </c>
      <c r="BD39" s="64">
        <f t="shared" ref="BD39" si="32">AVERAGE(BD12:BD19,BD20:BD31,BD34,BD37)</f>
        <v>18.710672679295058</v>
      </c>
      <c r="BE39" s="143">
        <f t="shared" ref="BE39" si="33">SQRT(SUMSQ(BE12:BE19,BE20:BE31,BE34,BE37)/(22*22))</f>
        <v>0.33920362079342165</v>
      </c>
      <c r="BF39" s="64">
        <f t="shared" ref="BF39" si="34">AVERAGE(BF12:BF19,BF20:BF31,BF34,BF37)</f>
        <v>40.43031389496474</v>
      </c>
      <c r="BG39" s="143">
        <f t="shared" ref="BG39" si="35">SQRT(SUMSQ(BG12:BG19,BG20:BG31,BG34,BG37)/(22*22))</f>
        <v>0.43374166292172694</v>
      </c>
      <c r="BH39" s="64">
        <f t="shared" ref="BH39" si="36">AVERAGE(BH12:BH19,BH20:BH31,BH34,BH37)</f>
        <v>29.195599253426533</v>
      </c>
      <c r="BI39" s="143">
        <f t="shared" ref="BI39" si="37">SQRT(SUMSQ(BI12:BI19,BI20:BI31,BI34,BI37)/(22*22))</f>
        <v>0.38343588509817184</v>
      </c>
      <c r="BJ39" s="64">
        <f t="shared" ref="BJ39" si="38">AVERAGE(BJ12:BJ19,BJ20:BJ31,BJ34,BJ37)</f>
        <v>4.8374462936870231</v>
      </c>
      <c r="BK39" s="55">
        <f t="shared" ref="BK39" si="39">SQRT(SUMSQ(BK12:BK19,BK20:BK31,BK34,BK37)/(22*22))</f>
        <v>0.17677784443270617</v>
      </c>
      <c r="BM39" s="44"/>
    </row>
    <row r="40" spans="1:65" x14ac:dyDescent="0.2">
      <c r="A40" s="31"/>
      <c r="B40" s="122"/>
      <c r="C40" s="122"/>
      <c r="D40" s="122"/>
      <c r="E40" s="122"/>
      <c r="F40" s="122"/>
      <c r="G40" s="122"/>
      <c r="H40" s="122"/>
      <c r="I40" s="122"/>
      <c r="J40" s="122"/>
      <c r="K40" s="48"/>
      <c r="M40" s="210"/>
      <c r="N40" s="31"/>
      <c r="O40" s="122"/>
      <c r="P40" s="122"/>
      <c r="Q40" s="122"/>
      <c r="R40" s="122"/>
      <c r="S40" s="122"/>
      <c r="T40" s="122"/>
      <c r="U40" s="122"/>
      <c r="V40" s="122"/>
      <c r="W40" s="122"/>
      <c r="X40" s="48"/>
      <c r="Z40" s="210"/>
      <c r="AA40" s="31"/>
      <c r="AB40" s="122"/>
      <c r="AC40" s="122"/>
      <c r="AD40" s="122"/>
      <c r="AE40" s="122"/>
      <c r="AF40" s="122"/>
      <c r="AG40" s="122"/>
      <c r="AH40" s="122"/>
      <c r="AI40" s="122"/>
      <c r="AJ40" s="122"/>
      <c r="AK40" s="48"/>
      <c r="AM40" s="210"/>
      <c r="AN40" s="31"/>
      <c r="AO40" s="122"/>
      <c r="AP40" s="122"/>
      <c r="AQ40" s="122"/>
      <c r="AR40" s="122"/>
      <c r="AS40" s="122"/>
      <c r="AT40" s="122"/>
      <c r="AU40" s="122"/>
      <c r="AV40" s="122"/>
      <c r="AW40" s="122"/>
      <c r="AX40" s="48"/>
      <c r="AZ40" s="210"/>
      <c r="BA40" s="31"/>
      <c r="BB40" s="122"/>
      <c r="BC40" s="122"/>
      <c r="BD40" s="122"/>
      <c r="BE40" s="122"/>
      <c r="BF40" s="122"/>
      <c r="BG40" s="122"/>
      <c r="BH40" s="122"/>
      <c r="BI40" s="122"/>
      <c r="BJ40" s="122"/>
      <c r="BK40" s="48"/>
      <c r="BM40" s="44"/>
    </row>
    <row r="41" spans="1:65" x14ac:dyDescent="0.2">
      <c r="A41" s="25" t="s">
        <v>45</v>
      </c>
      <c r="B41" s="7"/>
      <c r="C41" s="7"/>
      <c r="D41" s="7"/>
      <c r="E41" s="7"/>
      <c r="F41" s="7"/>
      <c r="G41" s="7"/>
      <c r="H41" s="7"/>
      <c r="I41" s="7"/>
      <c r="J41" s="7"/>
      <c r="K41" s="13"/>
      <c r="M41" s="210"/>
      <c r="N41" s="25" t="s">
        <v>45</v>
      </c>
      <c r="O41" s="7"/>
      <c r="P41" s="7"/>
      <c r="Q41" s="7"/>
      <c r="R41" s="7"/>
      <c r="S41" s="7"/>
      <c r="T41" s="7"/>
      <c r="U41" s="7"/>
      <c r="V41" s="7"/>
      <c r="W41" s="7"/>
      <c r="X41" s="13"/>
      <c r="Z41" s="210"/>
      <c r="AA41" s="25" t="s">
        <v>45</v>
      </c>
      <c r="AB41" s="7"/>
      <c r="AC41" s="7"/>
      <c r="AD41" s="7"/>
      <c r="AE41" s="7"/>
      <c r="AF41" s="7"/>
      <c r="AG41" s="7"/>
      <c r="AH41" s="7"/>
      <c r="AI41" s="7"/>
      <c r="AJ41" s="7"/>
      <c r="AK41" s="13"/>
      <c r="AM41" s="210"/>
      <c r="AN41" s="25" t="s">
        <v>45</v>
      </c>
      <c r="AO41" s="7"/>
      <c r="AP41" s="7"/>
      <c r="AQ41" s="7"/>
      <c r="AR41" s="7"/>
      <c r="AS41" s="7"/>
      <c r="AT41" s="7"/>
      <c r="AU41" s="7"/>
      <c r="AV41" s="7"/>
      <c r="AW41" s="7"/>
      <c r="AX41" s="13"/>
      <c r="AZ41" s="210"/>
      <c r="BA41" s="25" t="s">
        <v>45</v>
      </c>
      <c r="BB41" s="7"/>
      <c r="BC41" s="7"/>
      <c r="BD41" s="7"/>
      <c r="BE41" s="7"/>
      <c r="BF41" s="7"/>
      <c r="BG41" s="7"/>
      <c r="BH41" s="7"/>
      <c r="BI41" s="7"/>
      <c r="BJ41" s="7"/>
      <c r="BK41" s="13"/>
      <c r="BM41" s="44"/>
    </row>
    <row r="42" spans="1:65" ht="12.75" customHeight="1" x14ac:dyDescent="0.2">
      <c r="A42" s="15" t="s">
        <v>46</v>
      </c>
      <c r="B42" s="27">
        <v>1.44035884877067</v>
      </c>
      <c r="C42" s="174">
        <v>0.60241262115949901</v>
      </c>
      <c r="D42" s="27">
        <v>11.4406225959853</v>
      </c>
      <c r="E42" s="174">
        <v>1.73411740230629</v>
      </c>
      <c r="F42" s="27">
        <v>37.3720197049539</v>
      </c>
      <c r="G42" s="174">
        <v>2.2041589262538901</v>
      </c>
      <c r="H42" s="27">
        <v>36.271350126183698</v>
      </c>
      <c r="I42" s="174">
        <v>2.20765517818776</v>
      </c>
      <c r="J42" s="27">
        <v>3.83088316314111</v>
      </c>
      <c r="K42" s="43">
        <v>1.1638892863383401</v>
      </c>
      <c r="M42" s="210"/>
      <c r="N42" s="15" t="s">
        <v>46</v>
      </c>
      <c r="O42" s="27">
        <v>1.15469262002818</v>
      </c>
      <c r="P42" s="174">
        <v>0.50271400046071901</v>
      </c>
      <c r="Q42" s="27">
        <v>7.3560758071543297</v>
      </c>
      <c r="R42" s="174">
        <v>0.97374213590299596</v>
      </c>
      <c r="S42" s="27">
        <v>28.022387752882199</v>
      </c>
      <c r="T42" s="174">
        <v>1.75045390597635</v>
      </c>
      <c r="U42" s="27">
        <v>30.914406358763902</v>
      </c>
      <c r="V42" s="174">
        <v>1.60142452930173</v>
      </c>
      <c r="W42" s="27">
        <v>7.1999799104711704</v>
      </c>
      <c r="X42" s="43">
        <v>0.96589713865136595</v>
      </c>
      <c r="Z42" s="210"/>
      <c r="AA42" s="15" t="s">
        <v>46</v>
      </c>
      <c r="AB42" s="27">
        <v>1.1914876653390101</v>
      </c>
      <c r="AC42" s="174">
        <v>0.52208057622334103</v>
      </c>
      <c r="AD42" s="27">
        <v>9.3407185957160799</v>
      </c>
      <c r="AE42" s="174">
        <v>1.38684308761051</v>
      </c>
      <c r="AF42" s="27">
        <v>32.390512712699099</v>
      </c>
      <c r="AG42" s="174">
        <v>2.1147770280917699</v>
      </c>
      <c r="AH42" s="27">
        <v>30.470480165494401</v>
      </c>
      <c r="AI42" s="174">
        <v>1.9108105205152299</v>
      </c>
      <c r="AJ42" s="27">
        <v>5.5983598395045897</v>
      </c>
      <c r="AK42" s="43">
        <v>0.80443547561033601</v>
      </c>
      <c r="AM42" s="210"/>
      <c r="AN42" s="15" t="s">
        <v>46</v>
      </c>
      <c r="AO42" s="27">
        <v>1.56293722333282</v>
      </c>
      <c r="AP42" s="174">
        <v>0.455720196944641</v>
      </c>
      <c r="AQ42" s="27">
        <v>10.392900099362301</v>
      </c>
      <c r="AR42" s="174">
        <v>1.24181878764807</v>
      </c>
      <c r="AS42" s="27">
        <v>32.6601551714622</v>
      </c>
      <c r="AT42" s="174">
        <v>1.91374745253302</v>
      </c>
      <c r="AU42" s="27">
        <v>34.429710167751999</v>
      </c>
      <c r="AV42" s="174">
        <v>2.2331048302812699</v>
      </c>
      <c r="AW42" s="27">
        <v>5.7861423187889596</v>
      </c>
      <c r="AX42" s="43">
        <v>1.0295044749008</v>
      </c>
      <c r="AZ42" s="210"/>
      <c r="BA42" s="15" t="s">
        <v>46</v>
      </c>
      <c r="BB42" s="27">
        <v>2.6398792038448899</v>
      </c>
      <c r="BC42" s="174">
        <v>0.69147286931205898</v>
      </c>
      <c r="BD42" s="27">
        <v>14.1131257610779</v>
      </c>
      <c r="BE42" s="174">
        <v>1.38207721312848</v>
      </c>
      <c r="BF42" s="27">
        <v>36.028127055583496</v>
      </c>
      <c r="BG42" s="174">
        <v>2.0382494532590001</v>
      </c>
      <c r="BH42" s="27">
        <v>28.563476041933999</v>
      </c>
      <c r="BI42" s="174">
        <v>1.7283070512701</v>
      </c>
      <c r="BJ42" s="27">
        <v>3.7365667402481599</v>
      </c>
      <c r="BK42" s="43">
        <v>0.81834935072762705</v>
      </c>
      <c r="BM42" s="44"/>
    </row>
    <row r="43" spans="1:65" ht="12.75" customHeight="1" x14ac:dyDescent="0.2">
      <c r="A43" s="26" t="s">
        <v>316</v>
      </c>
      <c r="B43" s="117">
        <v>1.1442521694741701</v>
      </c>
      <c r="C43" s="148">
        <v>0.58689044259817003</v>
      </c>
      <c r="D43" s="117">
        <v>12.6081880507882</v>
      </c>
      <c r="E43" s="148">
        <v>2.0924472509123402</v>
      </c>
      <c r="F43" s="117">
        <v>36.0036300685463</v>
      </c>
      <c r="G43" s="148">
        <v>3.09774085864689</v>
      </c>
      <c r="H43" s="117">
        <v>39.746900689450399</v>
      </c>
      <c r="I43" s="148">
        <v>2.8163615336921999</v>
      </c>
      <c r="J43" s="117">
        <v>10.497029021741</v>
      </c>
      <c r="K43" s="50">
        <v>2.2739191819796098</v>
      </c>
      <c r="M43" s="210"/>
      <c r="N43" s="26" t="s">
        <v>316</v>
      </c>
      <c r="O43" s="117">
        <v>2.1055068709184002</v>
      </c>
      <c r="P43" s="148">
        <v>1.1707509677522301</v>
      </c>
      <c r="Q43" s="117">
        <v>12.7160072326948</v>
      </c>
      <c r="R43" s="148">
        <v>2.5440600576416399</v>
      </c>
      <c r="S43" s="117">
        <v>35.276145153933001</v>
      </c>
      <c r="T43" s="148">
        <v>3.0905434198756598</v>
      </c>
      <c r="U43" s="117">
        <v>39.558148132387501</v>
      </c>
      <c r="V43" s="148">
        <v>3.7246290436324898</v>
      </c>
      <c r="W43" s="117">
        <v>10.3441926100662</v>
      </c>
      <c r="X43" s="50">
        <v>2.18038244596034</v>
      </c>
      <c r="Z43" s="210"/>
      <c r="AA43" s="26" t="s">
        <v>316</v>
      </c>
      <c r="AB43" s="117">
        <v>0.84970213952774398</v>
      </c>
      <c r="AC43" s="148">
        <v>0.75222706631414005</v>
      </c>
      <c r="AD43" s="117">
        <v>11.8654417860146</v>
      </c>
      <c r="AE43" s="148">
        <v>2.6898241508821799</v>
      </c>
      <c r="AF43" s="117">
        <v>32.557183294133097</v>
      </c>
      <c r="AG43" s="148">
        <v>2.9397841071407602</v>
      </c>
      <c r="AH43" s="117">
        <v>42.563845675079499</v>
      </c>
      <c r="AI43" s="148">
        <v>3.39629580983063</v>
      </c>
      <c r="AJ43" s="117">
        <v>12.163827105245099</v>
      </c>
      <c r="AK43" s="50">
        <v>3.0271453006800599</v>
      </c>
      <c r="AM43" s="210"/>
      <c r="AN43" s="26" t="s">
        <v>316</v>
      </c>
      <c r="AO43" s="117">
        <v>1.56232946401809</v>
      </c>
      <c r="AP43" s="148">
        <v>0.909139229599782</v>
      </c>
      <c r="AQ43" s="117">
        <v>10.202294710429699</v>
      </c>
      <c r="AR43" s="148">
        <v>2.02438893303143</v>
      </c>
      <c r="AS43" s="117">
        <v>34.188531979076302</v>
      </c>
      <c r="AT43" s="148">
        <v>2.9905449367711201</v>
      </c>
      <c r="AU43" s="117">
        <v>42.390415269313003</v>
      </c>
      <c r="AV43" s="148">
        <v>2.83076589785763</v>
      </c>
      <c r="AW43" s="117">
        <v>11.656428577162901</v>
      </c>
      <c r="AX43" s="50">
        <v>2.4984714127763601</v>
      </c>
      <c r="AZ43" s="210"/>
      <c r="BA43" s="26" t="s">
        <v>316</v>
      </c>
      <c r="BB43" s="117">
        <v>1.9622480762057799</v>
      </c>
      <c r="BC43" s="148">
        <v>1.3575911033053101</v>
      </c>
      <c r="BD43" s="117">
        <v>9.9935710986292996</v>
      </c>
      <c r="BE43" s="148">
        <v>1.8150218158162901</v>
      </c>
      <c r="BF43" s="117">
        <v>36.568744126351199</v>
      </c>
      <c r="BG43" s="148">
        <v>4.2027745057216697</v>
      </c>
      <c r="BH43" s="117">
        <v>41.906771965738201</v>
      </c>
      <c r="BI43" s="148">
        <v>4.6477766123312803</v>
      </c>
      <c r="BJ43" s="117">
        <v>9.5686647330755701</v>
      </c>
      <c r="BK43" s="50">
        <v>2.1211229710580999</v>
      </c>
      <c r="BM43" s="44"/>
    </row>
    <row r="44" spans="1:65" ht="116.25" customHeight="1" x14ac:dyDescent="0.2">
      <c r="A44" s="252" t="s">
        <v>47</v>
      </c>
      <c r="B44" s="252"/>
      <c r="C44" s="252"/>
      <c r="D44" s="252"/>
      <c r="E44" s="252"/>
      <c r="F44" s="252"/>
      <c r="G44" s="252"/>
      <c r="H44" s="252"/>
      <c r="I44" s="252"/>
      <c r="J44" s="252"/>
      <c r="K44" s="252"/>
      <c r="L44" s="149"/>
      <c r="M44" s="149"/>
      <c r="N44" s="252" t="s">
        <v>47</v>
      </c>
      <c r="O44" s="252"/>
      <c r="P44" s="252"/>
      <c r="Q44" s="252"/>
      <c r="R44" s="252"/>
      <c r="S44" s="252"/>
      <c r="T44" s="252"/>
      <c r="U44" s="252"/>
      <c r="V44" s="252"/>
      <c r="W44" s="252"/>
      <c r="X44" s="252"/>
      <c r="AA44" s="252" t="s">
        <v>47</v>
      </c>
      <c r="AB44" s="252"/>
      <c r="AC44" s="252"/>
      <c r="AD44" s="252"/>
      <c r="AE44" s="252"/>
      <c r="AF44" s="252"/>
      <c r="AG44" s="252"/>
      <c r="AH44" s="252"/>
      <c r="AI44" s="252"/>
      <c r="AJ44" s="252"/>
      <c r="AK44" s="252"/>
      <c r="AN44" s="252" t="s">
        <v>47</v>
      </c>
      <c r="AO44" s="252"/>
      <c r="AP44" s="252"/>
      <c r="AQ44" s="252"/>
      <c r="AR44" s="252"/>
      <c r="AS44" s="252"/>
      <c r="AT44" s="252"/>
      <c r="AU44" s="252"/>
      <c r="AV44" s="252"/>
      <c r="AW44" s="252"/>
      <c r="AX44" s="252"/>
      <c r="BA44" s="252" t="s">
        <v>47</v>
      </c>
      <c r="BB44" s="252"/>
      <c r="BC44" s="252"/>
      <c r="BD44" s="252"/>
      <c r="BE44" s="252"/>
      <c r="BF44" s="252"/>
      <c r="BG44" s="252"/>
      <c r="BH44" s="252"/>
      <c r="BI44" s="252"/>
      <c r="BJ44" s="252"/>
      <c r="BK44" s="252"/>
    </row>
    <row r="45" spans="1:65" customFormat="1" ht="89.25" customHeight="1" x14ac:dyDescent="0.2">
      <c r="A45" s="252" t="s">
        <v>317</v>
      </c>
      <c r="B45" s="252"/>
      <c r="C45" s="252"/>
      <c r="D45" s="252"/>
      <c r="E45" s="252"/>
      <c r="F45" s="252"/>
      <c r="G45" s="252"/>
      <c r="H45" s="252"/>
      <c r="I45" s="252"/>
      <c r="J45" s="252"/>
      <c r="K45" s="252"/>
      <c r="L45" s="149"/>
      <c r="M45" s="149"/>
      <c r="N45" s="252" t="s">
        <v>317</v>
      </c>
      <c r="O45" s="252"/>
      <c r="P45" s="252"/>
      <c r="Q45" s="252"/>
      <c r="R45" s="252"/>
      <c r="S45" s="252"/>
      <c r="T45" s="252"/>
      <c r="U45" s="252"/>
      <c r="V45" s="252"/>
      <c r="W45" s="252"/>
      <c r="X45" s="252"/>
      <c r="AA45" s="252" t="s">
        <v>317</v>
      </c>
      <c r="AB45" s="252"/>
      <c r="AC45" s="252"/>
      <c r="AD45" s="252"/>
      <c r="AE45" s="252"/>
      <c r="AF45" s="252"/>
      <c r="AG45" s="252"/>
      <c r="AH45" s="252"/>
      <c r="AI45" s="252"/>
      <c r="AJ45" s="252"/>
      <c r="AK45" s="252"/>
      <c r="AN45" s="252" t="s">
        <v>317</v>
      </c>
      <c r="AO45" s="252"/>
      <c r="AP45" s="252"/>
      <c r="AQ45" s="252"/>
      <c r="AR45" s="252"/>
      <c r="AS45" s="252"/>
      <c r="AT45" s="252"/>
      <c r="AU45" s="252"/>
      <c r="AV45" s="252"/>
      <c r="AW45" s="252"/>
      <c r="AX45" s="252"/>
      <c r="BA45" s="252" t="s">
        <v>317</v>
      </c>
      <c r="BB45" s="252"/>
      <c r="BC45" s="252"/>
      <c r="BD45" s="252"/>
      <c r="BE45" s="252"/>
      <c r="BF45" s="252"/>
      <c r="BG45" s="252"/>
      <c r="BH45" s="252"/>
      <c r="BI45" s="252"/>
      <c r="BJ45" s="252"/>
      <c r="BK45" s="252"/>
    </row>
    <row r="46" spans="1:65" x14ac:dyDescent="0.2">
      <c r="A46" s="28"/>
      <c r="B46" s="32"/>
      <c r="C46" s="32"/>
      <c r="D46" s="32"/>
      <c r="E46" s="32"/>
      <c r="F46" s="32"/>
      <c r="G46" s="32"/>
      <c r="H46" s="32"/>
      <c r="I46" s="32"/>
      <c r="J46" s="32"/>
      <c r="K46" s="32"/>
      <c r="N46" s="32"/>
      <c r="O46" s="32"/>
      <c r="P46" s="32"/>
      <c r="Q46" s="32"/>
      <c r="S46" s="32"/>
      <c r="T46" s="32"/>
      <c r="U46" s="32"/>
      <c r="V46" s="32"/>
      <c r="W46" s="32"/>
      <c r="X46" s="32"/>
      <c r="AA46" s="32"/>
      <c r="AB46" s="32"/>
      <c r="AC46" s="32"/>
      <c r="AD46" s="32"/>
      <c r="AE46" s="32"/>
      <c r="AF46" s="32"/>
      <c r="AG46" s="32"/>
      <c r="AH46" s="32"/>
      <c r="AJ46" s="32"/>
      <c r="AK46" s="32"/>
      <c r="AN46" s="32"/>
      <c r="AO46" s="32"/>
      <c r="AP46" s="32"/>
      <c r="AQ46" s="32"/>
      <c r="AR46" s="32"/>
      <c r="AS46" s="32"/>
      <c r="AT46" s="32"/>
      <c r="AU46" s="32"/>
      <c r="AV46" s="32"/>
      <c r="AW46" s="32"/>
      <c r="AX46" s="32"/>
      <c r="BB46" s="32"/>
      <c r="BC46" s="32"/>
      <c r="BD46" s="32"/>
      <c r="BE46" s="32"/>
      <c r="BF46" s="32"/>
      <c r="BG46" s="32"/>
      <c r="BH46" s="32"/>
      <c r="BI46" s="32"/>
      <c r="BJ46" s="32"/>
      <c r="BK46" s="32"/>
    </row>
    <row r="47" spans="1:65" x14ac:dyDescent="0.2">
      <c r="A47" s="28" t="s">
        <v>48</v>
      </c>
      <c r="B47" s="51"/>
      <c r="C47" s="51"/>
      <c r="D47" s="51"/>
      <c r="E47" s="51"/>
      <c r="F47" s="51"/>
      <c r="G47" s="51"/>
      <c r="H47" s="51"/>
      <c r="I47" s="51"/>
      <c r="J47" s="51"/>
      <c r="K47" s="51"/>
      <c r="N47" s="28" t="s">
        <v>48</v>
      </c>
      <c r="O47" s="51"/>
      <c r="P47" s="51"/>
      <c r="Q47" s="51"/>
      <c r="R47" s="51"/>
      <c r="S47" s="51"/>
      <c r="T47" s="51"/>
      <c r="U47" s="51"/>
      <c r="V47" s="51"/>
      <c r="W47" s="51"/>
      <c r="X47" s="51"/>
      <c r="AA47" s="28" t="s">
        <v>48</v>
      </c>
      <c r="AB47" s="51"/>
      <c r="AC47" s="51"/>
      <c r="AD47" s="51"/>
      <c r="AE47" s="51"/>
      <c r="AF47" s="51"/>
      <c r="AG47" s="51"/>
      <c r="AH47" s="51"/>
      <c r="AI47" s="51"/>
      <c r="AJ47" s="51"/>
      <c r="AK47" s="51"/>
      <c r="AN47" s="28" t="s">
        <v>48</v>
      </c>
      <c r="AO47" s="51"/>
      <c r="AP47" s="51"/>
      <c r="AQ47" s="51"/>
      <c r="AR47" s="51"/>
      <c r="AS47" s="51"/>
      <c r="AT47" s="51"/>
      <c r="AU47" s="51"/>
      <c r="AV47" s="51"/>
      <c r="AW47" s="51"/>
      <c r="AX47" s="51"/>
      <c r="BA47" s="28" t="s">
        <v>48</v>
      </c>
      <c r="BB47" s="51"/>
      <c r="BC47" s="51"/>
      <c r="BD47" s="51"/>
      <c r="BE47" s="51"/>
      <c r="BF47" s="51"/>
      <c r="BG47" s="51"/>
      <c r="BH47" s="51"/>
      <c r="BI47" s="51"/>
      <c r="BJ47" s="51"/>
      <c r="BK47" s="51"/>
    </row>
    <row r="49" spans="1:12" x14ac:dyDescent="0.2">
      <c r="A49"/>
      <c r="B49" s="69"/>
      <c r="C49"/>
      <c r="D49"/>
      <c r="E49"/>
      <c r="F49"/>
      <c r="G49"/>
      <c r="H49"/>
      <c r="I49"/>
      <c r="J49"/>
      <c r="K49"/>
      <c r="L49"/>
    </row>
    <row r="50" spans="1:12" x14ac:dyDescent="0.2">
      <c r="A50"/>
      <c r="B50"/>
      <c r="C50"/>
      <c r="D50"/>
      <c r="E50"/>
      <c r="F50"/>
      <c r="G50"/>
      <c r="H50"/>
      <c r="I50"/>
      <c r="J50"/>
      <c r="K50"/>
      <c r="L50"/>
    </row>
    <row r="51" spans="1:12" x14ac:dyDescent="0.2">
      <c r="A51"/>
      <c r="B51"/>
      <c r="C51"/>
      <c r="D51"/>
      <c r="E51"/>
      <c r="F51"/>
      <c r="G51"/>
      <c r="H51"/>
      <c r="I51"/>
      <c r="J51"/>
      <c r="K51"/>
      <c r="L51"/>
    </row>
    <row r="52" spans="1:12" x14ac:dyDescent="0.2">
      <c r="A52"/>
      <c r="B52"/>
      <c r="C52"/>
      <c r="D52"/>
      <c r="E52"/>
      <c r="F52"/>
      <c r="G52"/>
      <c r="H52"/>
      <c r="I52"/>
      <c r="J52"/>
      <c r="K52"/>
      <c r="L52"/>
    </row>
    <row r="53" spans="1:12" x14ac:dyDescent="0.2">
      <c r="A53"/>
      <c r="B53"/>
      <c r="C53"/>
      <c r="D53"/>
      <c r="E53"/>
      <c r="F53"/>
      <c r="G53"/>
      <c r="H53"/>
      <c r="I53"/>
      <c r="J53"/>
      <c r="K53"/>
      <c r="L53"/>
    </row>
  </sheetData>
  <mergeCells count="45">
    <mergeCell ref="A45:K45"/>
    <mergeCell ref="N45:X45"/>
    <mergeCell ref="AA45:AK45"/>
    <mergeCell ref="AN45:AX45"/>
    <mergeCell ref="AB8:AC8"/>
    <mergeCell ref="AD8:AE8"/>
    <mergeCell ref="A44:K44"/>
    <mergeCell ref="N44:X44"/>
    <mergeCell ref="AA44:AK44"/>
    <mergeCell ref="AN44:AX44"/>
    <mergeCell ref="AU8:AV8"/>
    <mergeCell ref="O8:P8"/>
    <mergeCell ref="F8:G8"/>
    <mergeCell ref="H8:I8"/>
    <mergeCell ref="J8:K8"/>
    <mergeCell ref="AH8:AI8"/>
    <mergeCell ref="BF8:BG8"/>
    <mergeCell ref="BH8:BI8"/>
    <mergeCell ref="BA45:BK45"/>
    <mergeCell ref="BJ8:BK8"/>
    <mergeCell ref="BA44:BK44"/>
    <mergeCell ref="B8:C8"/>
    <mergeCell ref="D8:E8"/>
    <mergeCell ref="BB8:BC8"/>
    <mergeCell ref="BD8:BE8"/>
    <mergeCell ref="Q8:R8"/>
    <mergeCell ref="S8:T8"/>
    <mergeCell ref="U8:V8"/>
    <mergeCell ref="W8:X8"/>
    <mergeCell ref="AF8:AG8"/>
    <mergeCell ref="AW8:AX8"/>
    <mergeCell ref="AJ8:AK8"/>
    <mergeCell ref="AO8:AP8"/>
    <mergeCell ref="AQ8:AR8"/>
    <mergeCell ref="AS8:AT8"/>
    <mergeCell ref="BA2:BK4"/>
    <mergeCell ref="B7:K7"/>
    <mergeCell ref="O7:X7"/>
    <mergeCell ref="AB7:AK7"/>
    <mergeCell ref="AO7:AX7"/>
    <mergeCell ref="BB7:BK7"/>
    <mergeCell ref="AN2:AX4"/>
    <mergeCell ref="A2:M4"/>
    <mergeCell ref="N2:X4"/>
    <mergeCell ref="AA2:AK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BM56"/>
  <sheetViews>
    <sheetView zoomScaleNormal="100" workbookViewId="0">
      <selection activeCell="A45" sqref="A45:K45"/>
    </sheetView>
  </sheetViews>
  <sheetFormatPr defaultRowHeight="12.75" x14ac:dyDescent="0.2"/>
  <cols>
    <col min="1" max="1" width="16.7109375" style="1" customWidth="1"/>
    <col min="2" max="11" width="5" style="1" customWidth="1"/>
    <col min="12" max="13" width="9.140625" style="1"/>
    <col min="14" max="14" width="16.7109375" style="1" customWidth="1"/>
    <col min="15" max="24" width="5" style="1" customWidth="1"/>
    <col min="25" max="26" width="9.140625" style="1"/>
    <col min="27" max="27" width="16.7109375" style="1" customWidth="1"/>
    <col min="28" max="37" width="5" style="1" customWidth="1"/>
    <col min="38" max="39" width="9.140625" style="1"/>
    <col min="40" max="40" width="16.7109375" style="1" customWidth="1"/>
    <col min="41" max="50" width="5" style="1" customWidth="1"/>
    <col min="51" max="52" width="9.140625" style="1"/>
    <col min="53" max="53" width="16.7109375" style="1" customWidth="1"/>
    <col min="54" max="63" width="5.7109375" style="1" customWidth="1"/>
    <col min="64" max="16384" width="9.140625" style="1"/>
  </cols>
  <sheetData>
    <row r="1" spans="1:65" x14ac:dyDescent="0.2">
      <c r="A1" s="2" t="s">
        <v>183</v>
      </c>
      <c r="B1" s="2"/>
      <c r="C1" s="2"/>
      <c r="D1" s="2"/>
      <c r="E1" s="2"/>
      <c r="F1" s="2"/>
      <c r="G1" s="2"/>
      <c r="H1" s="2"/>
      <c r="I1" s="2"/>
      <c r="J1" s="2"/>
      <c r="K1" s="2"/>
      <c r="N1" s="2" t="s">
        <v>183</v>
      </c>
      <c r="O1" s="2"/>
      <c r="P1" s="2"/>
      <c r="Q1" s="2"/>
      <c r="R1" s="2"/>
      <c r="S1" s="2"/>
      <c r="T1" s="2"/>
      <c r="U1" s="2"/>
      <c r="V1" s="2"/>
      <c r="W1" s="2"/>
      <c r="X1" s="2"/>
      <c r="AA1" s="2" t="s">
        <v>183</v>
      </c>
      <c r="AB1" s="2"/>
      <c r="AC1" s="2"/>
      <c r="AD1" s="2"/>
      <c r="AE1" s="2"/>
      <c r="AF1" s="2"/>
      <c r="AG1" s="2"/>
      <c r="AH1" s="2"/>
      <c r="AI1" s="2"/>
      <c r="AJ1" s="2"/>
      <c r="AK1" s="2"/>
      <c r="AN1" s="2" t="s">
        <v>183</v>
      </c>
      <c r="AO1" s="2"/>
      <c r="AP1" s="2"/>
      <c r="AQ1" s="2"/>
      <c r="AR1" s="2"/>
      <c r="AS1" s="2"/>
      <c r="AT1" s="2"/>
      <c r="AU1" s="2"/>
      <c r="AV1" s="2"/>
      <c r="AW1" s="2"/>
      <c r="AX1" s="2"/>
      <c r="BA1" s="2" t="s">
        <v>183</v>
      </c>
      <c r="BB1" s="2"/>
      <c r="BC1" s="2"/>
      <c r="BD1" s="2"/>
      <c r="BE1" s="2"/>
      <c r="BF1" s="2"/>
      <c r="BG1" s="2"/>
      <c r="BH1" s="2"/>
      <c r="BI1" s="2"/>
      <c r="BJ1" s="2"/>
      <c r="BK1" s="2"/>
    </row>
    <row r="2" spans="1:65" ht="12.75" customHeight="1" x14ac:dyDescent="0.2">
      <c r="A2" s="249" t="s">
        <v>184</v>
      </c>
      <c r="B2" s="249"/>
      <c r="C2" s="249"/>
      <c r="D2" s="249"/>
      <c r="E2" s="249"/>
      <c r="F2" s="249"/>
      <c r="G2" s="249"/>
      <c r="H2" s="249"/>
      <c r="I2" s="249"/>
      <c r="J2" s="249"/>
      <c r="K2" s="249"/>
      <c r="L2" s="249"/>
      <c r="M2" s="249"/>
      <c r="N2" s="249" t="str">
        <f>$A$2</f>
        <v>Percentage of adults at each proficiency level in numeracy, by 10-year age groups</v>
      </c>
      <c r="O2" s="249"/>
      <c r="P2" s="249"/>
      <c r="Q2" s="249"/>
      <c r="R2" s="249"/>
      <c r="S2" s="249"/>
      <c r="T2" s="249"/>
      <c r="U2" s="249"/>
      <c r="V2" s="249"/>
      <c r="W2" s="249"/>
      <c r="X2" s="249"/>
      <c r="Y2" s="3"/>
      <c r="Z2" s="3"/>
      <c r="AA2" s="249" t="str">
        <f>$A$2</f>
        <v>Percentage of adults at each proficiency level in numeracy, by 10-year age groups</v>
      </c>
      <c r="AB2" s="249"/>
      <c r="AC2" s="249"/>
      <c r="AD2" s="249"/>
      <c r="AE2" s="249"/>
      <c r="AF2" s="249"/>
      <c r="AG2" s="249"/>
      <c r="AH2" s="249"/>
      <c r="AI2" s="249"/>
      <c r="AJ2" s="249"/>
      <c r="AK2" s="249"/>
      <c r="AN2" s="249" t="str">
        <f>$A$2</f>
        <v>Percentage of adults at each proficiency level in numeracy, by 10-year age groups</v>
      </c>
      <c r="AO2" s="249"/>
      <c r="AP2" s="249"/>
      <c r="AQ2" s="249"/>
      <c r="AR2" s="249"/>
      <c r="AS2" s="249"/>
      <c r="AT2" s="249"/>
      <c r="AU2" s="249"/>
      <c r="AV2" s="249"/>
      <c r="AW2" s="249"/>
      <c r="AX2" s="249"/>
      <c r="BA2" s="249" t="str">
        <f>$A$2</f>
        <v>Percentage of adults at each proficiency level in numeracy, by 10-year age groups</v>
      </c>
      <c r="BB2" s="249"/>
      <c r="BC2" s="249"/>
      <c r="BD2" s="249"/>
      <c r="BE2" s="249"/>
      <c r="BF2" s="249"/>
      <c r="BG2" s="249"/>
      <c r="BH2" s="249"/>
      <c r="BI2" s="249"/>
      <c r="BJ2" s="249"/>
      <c r="BK2" s="249"/>
    </row>
    <row r="3" spans="1:65" x14ac:dyDescent="0.2">
      <c r="A3" s="249"/>
      <c r="B3" s="249"/>
      <c r="C3" s="249"/>
      <c r="D3" s="249"/>
      <c r="E3" s="249"/>
      <c r="F3" s="249"/>
      <c r="G3" s="249"/>
      <c r="H3" s="249"/>
      <c r="I3" s="249"/>
      <c r="J3" s="249"/>
      <c r="K3" s="249"/>
      <c r="L3" s="249"/>
      <c r="M3" s="249"/>
      <c r="N3" s="249"/>
      <c r="O3" s="249"/>
      <c r="P3" s="249"/>
      <c r="Q3" s="249"/>
      <c r="R3" s="249"/>
      <c r="S3" s="249"/>
      <c r="T3" s="249"/>
      <c r="U3" s="249"/>
      <c r="V3" s="249"/>
      <c r="W3" s="249"/>
      <c r="X3" s="249"/>
      <c r="Y3" s="3"/>
      <c r="Z3" s="3"/>
      <c r="AA3" s="249"/>
      <c r="AB3" s="249"/>
      <c r="AC3" s="249"/>
      <c r="AD3" s="249"/>
      <c r="AE3" s="249"/>
      <c r="AF3" s="249"/>
      <c r="AG3" s="249"/>
      <c r="AH3" s="249"/>
      <c r="AI3" s="249"/>
      <c r="AJ3" s="249"/>
      <c r="AK3" s="249"/>
      <c r="AN3" s="249"/>
      <c r="AO3" s="249"/>
      <c r="AP3" s="249"/>
      <c r="AQ3" s="249"/>
      <c r="AR3" s="249"/>
      <c r="AS3" s="249"/>
      <c r="AT3" s="249"/>
      <c r="AU3" s="249"/>
      <c r="AV3" s="249"/>
      <c r="AW3" s="249"/>
      <c r="AX3" s="249"/>
      <c r="BA3" s="249"/>
      <c r="BB3" s="249"/>
      <c r="BC3" s="249"/>
      <c r="BD3" s="249"/>
      <c r="BE3" s="249"/>
      <c r="BF3" s="249"/>
      <c r="BG3" s="249"/>
      <c r="BH3" s="249"/>
      <c r="BI3" s="249"/>
      <c r="BJ3" s="249"/>
      <c r="BK3" s="249"/>
    </row>
    <row r="4" spans="1:65"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3"/>
      <c r="Z4" s="3"/>
      <c r="AA4" s="249"/>
      <c r="AB4" s="249"/>
      <c r="AC4" s="249"/>
      <c r="AD4" s="249"/>
      <c r="AE4" s="249"/>
      <c r="AF4" s="249"/>
      <c r="AG4" s="249"/>
      <c r="AH4" s="249"/>
      <c r="AI4" s="249"/>
      <c r="AJ4" s="249"/>
      <c r="AK4" s="249"/>
      <c r="AN4" s="249"/>
      <c r="AO4" s="249"/>
      <c r="AP4" s="249"/>
      <c r="AQ4" s="249"/>
      <c r="AR4" s="249"/>
      <c r="AS4" s="249"/>
      <c r="AT4" s="249"/>
      <c r="AU4" s="249"/>
      <c r="AV4" s="249"/>
      <c r="AW4" s="249"/>
      <c r="AX4" s="249"/>
      <c r="BA4" s="249"/>
      <c r="BB4" s="249"/>
      <c r="BC4" s="249"/>
      <c r="BD4" s="249"/>
      <c r="BE4" s="249"/>
      <c r="BF4" s="249"/>
      <c r="BG4" s="249"/>
      <c r="BH4" s="249"/>
      <c r="BI4" s="249"/>
      <c r="BJ4" s="249"/>
      <c r="BK4" s="249"/>
    </row>
    <row r="5" spans="1:65" x14ac:dyDescent="0.2">
      <c r="A5" s="30" t="s">
        <v>176</v>
      </c>
      <c r="B5" s="30"/>
      <c r="C5" s="30"/>
      <c r="D5" s="30"/>
      <c r="E5" s="30"/>
      <c r="F5" s="30"/>
      <c r="G5" s="30"/>
      <c r="H5" s="30"/>
      <c r="I5" s="30"/>
      <c r="J5" s="30"/>
      <c r="K5" s="30"/>
      <c r="N5" s="30" t="s">
        <v>177</v>
      </c>
      <c r="O5" s="30"/>
      <c r="P5" s="30"/>
      <c r="Q5" s="30"/>
      <c r="R5" s="30"/>
      <c r="S5" s="30"/>
      <c r="T5" s="30"/>
      <c r="U5" s="30"/>
      <c r="V5" s="30"/>
      <c r="W5" s="30"/>
      <c r="X5" s="30"/>
      <c r="AA5" s="30" t="s">
        <v>178</v>
      </c>
      <c r="AB5" s="30"/>
      <c r="AC5" s="30"/>
      <c r="AD5" s="30"/>
      <c r="AE5" s="30"/>
      <c r="AF5" s="30"/>
      <c r="AG5" s="30"/>
      <c r="AH5" s="30"/>
      <c r="AI5" s="30"/>
      <c r="AJ5" s="30"/>
      <c r="AK5" s="30"/>
      <c r="AN5" s="30" t="s">
        <v>179</v>
      </c>
      <c r="AO5" s="30"/>
      <c r="AP5" s="30"/>
      <c r="AQ5" s="30"/>
      <c r="AR5" s="30"/>
      <c r="AS5" s="30"/>
      <c r="AT5" s="30"/>
      <c r="AU5" s="30"/>
      <c r="AV5" s="30"/>
      <c r="AW5" s="30"/>
      <c r="AX5" s="30"/>
      <c r="BA5" s="30" t="s">
        <v>180</v>
      </c>
      <c r="BB5" s="30"/>
      <c r="BC5" s="30"/>
      <c r="BD5" s="30"/>
      <c r="BE5" s="30"/>
      <c r="BF5" s="30"/>
      <c r="BG5" s="30"/>
      <c r="BH5" s="30"/>
      <c r="BI5" s="30"/>
      <c r="BJ5" s="30"/>
      <c r="BK5" s="30"/>
    </row>
    <row r="6" spans="1:65" customFormat="1" x14ac:dyDescent="0.2"/>
    <row r="7" spans="1:65" ht="15" x14ac:dyDescent="0.25">
      <c r="A7" s="5"/>
      <c r="B7" s="265" t="s">
        <v>181</v>
      </c>
      <c r="C7" s="266"/>
      <c r="D7" s="266"/>
      <c r="E7" s="266"/>
      <c r="F7" s="266"/>
      <c r="G7" s="266"/>
      <c r="H7" s="266"/>
      <c r="I7" s="266"/>
      <c r="J7" s="266"/>
      <c r="K7" s="267"/>
      <c r="N7" s="5"/>
      <c r="O7" s="265" t="s">
        <v>167</v>
      </c>
      <c r="P7" s="266"/>
      <c r="Q7" s="266"/>
      <c r="R7" s="266"/>
      <c r="S7" s="266"/>
      <c r="T7" s="266"/>
      <c r="U7" s="266"/>
      <c r="V7" s="266"/>
      <c r="W7" s="266"/>
      <c r="X7" s="267"/>
      <c r="AA7" s="5"/>
      <c r="AB7" s="265" t="s">
        <v>168</v>
      </c>
      <c r="AC7" s="266"/>
      <c r="AD7" s="266"/>
      <c r="AE7" s="266"/>
      <c r="AF7" s="266"/>
      <c r="AG7" s="266"/>
      <c r="AH7" s="266"/>
      <c r="AI7" s="266"/>
      <c r="AJ7" s="266"/>
      <c r="AK7" s="267"/>
      <c r="AN7" s="5"/>
      <c r="AO7" s="265" t="s">
        <v>169</v>
      </c>
      <c r="AP7" s="266"/>
      <c r="AQ7" s="266"/>
      <c r="AR7" s="266"/>
      <c r="AS7" s="266"/>
      <c r="AT7" s="266"/>
      <c r="AU7" s="266"/>
      <c r="AV7" s="266"/>
      <c r="AW7" s="266"/>
      <c r="AX7" s="267"/>
      <c r="BA7" s="5"/>
      <c r="BB7" s="265" t="s">
        <v>170</v>
      </c>
      <c r="BC7" s="266"/>
      <c r="BD7" s="266"/>
      <c r="BE7" s="266"/>
      <c r="BF7" s="266"/>
      <c r="BG7" s="266"/>
      <c r="BH7" s="266"/>
      <c r="BI7" s="266"/>
      <c r="BJ7" s="266"/>
      <c r="BK7" s="267"/>
    </row>
    <row r="8" spans="1:65" ht="24" customHeight="1" x14ac:dyDescent="0.2">
      <c r="A8"/>
      <c r="B8" s="250" t="s">
        <v>61</v>
      </c>
      <c r="C8" s="251"/>
      <c r="D8" s="250" t="s">
        <v>62</v>
      </c>
      <c r="E8" s="251"/>
      <c r="F8" s="250" t="s">
        <v>63</v>
      </c>
      <c r="G8" s="251"/>
      <c r="H8" s="250" t="s">
        <v>64</v>
      </c>
      <c r="I8" s="251"/>
      <c r="J8" s="250" t="s">
        <v>65</v>
      </c>
      <c r="K8" s="251"/>
      <c r="N8"/>
      <c r="O8" s="250" t="s">
        <v>182</v>
      </c>
      <c r="P8" s="251"/>
      <c r="Q8" s="250" t="s">
        <v>62</v>
      </c>
      <c r="R8" s="251"/>
      <c r="S8" s="250" t="s">
        <v>63</v>
      </c>
      <c r="T8" s="251"/>
      <c r="U8" s="250" t="s">
        <v>64</v>
      </c>
      <c r="V8" s="251"/>
      <c r="W8" s="250" t="s">
        <v>65</v>
      </c>
      <c r="X8" s="251"/>
      <c r="AA8"/>
      <c r="AB8" s="250" t="s">
        <v>182</v>
      </c>
      <c r="AC8" s="251"/>
      <c r="AD8" s="250" t="s">
        <v>62</v>
      </c>
      <c r="AE8" s="251"/>
      <c r="AF8" s="250" t="s">
        <v>63</v>
      </c>
      <c r="AG8" s="251"/>
      <c r="AH8" s="250" t="s">
        <v>64</v>
      </c>
      <c r="AI8" s="251"/>
      <c r="AJ8" s="250" t="s">
        <v>65</v>
      </c>
      <c r="AK8" s="251"/>
      <c r="AN8"/>
      <c r="AO8" s="250" t="s">
        <v>182</v>
      </c>
      <c r="AP8" s="251"/>
      <c r="AQ8" s="250" t="s">
        <v>62</v>
      </c>
      <c r="AR8" s="251"/>
      <c r="AS8" s="250" t="s">
        <v>63</v>
      </c>
      <c r="AT8" s="251"/>
      <c r="AU8" s="250" t="s">
        <v>64</v>
      </c>
      <c r="AV8" s="251"/>
      <c r="AW8" s="250" t="s">
        <v>65</v>
      </c>
      <c r="AX8" s="251"/>
      <c r="BA8"/>
      <c r="BB8" s="250" t="s">
        <v>182</v>
      </c>
      <c r="BC8" s="251"/>
      <c r="BD8" s="250" t="s">
        <v>62</v>
      </c>
      <c r="BE8" s="251"/>
      <c r="BF8" s="250" t="s">
        <v>63</v>
      </c>
      <c r="BG8" s="251"/>
      <c r="BH8" s="250" t="s">
        <v>64</v>
      </c>
      <c r="BI8" s="251"/>
      <c r="BJ8" s="250" t="s">
        <v>65</v>
      </c>
      <c r="BK8" s="251"/>
    </row>
    <row r="9" spans="1:65" s="11" customFormat="1" ht="20.25" customHeight="1" x14ac:dyDescent="0.2">
      <c r="A9" s="8"/>
      <c r="B9" s="34" t="s">
        <v>66</v>
      </c>
      <c r="C9" s="35" t="s">
        <v>67</v>
      </c>
      <c r="D9" s="34" t="s">
        <v>66</v>
      </c>
      <c r="E9" s="35" t="s">
        <v>67</v>
      </c>
      <c r="F9" s="34" t="s">
        <v>66</v>
      </c>
      <c r="G9" s="35" t="s">
        <v>67</v>
      </c>
      <c r="H9" s="34" t="s">
        <v>66</v>
      </c>
      <c r="I9" s="35" t="s">
        <v>67</v>
      </c>
      <c r="J9" s="34" t="s">
        <v>66</v>
      </c>
      <c r="K9" s="35" t="s">
        <v>67</v>
      </c>
      <c r="N9" s="8"/>
      <c r="O9" s="34" t="s">
        <v>66</v>
      </c>
      <c r="P9" s="35" t="s">
        <v>67</v>
      </c>
      <c r="Q9" s="34" t="s">
        <v>66</v>
      </c>
      <c r="R9" s="35" t="s">
        <v>67</v>
      </c>
      <c r="S9" s="34" t="s">
        <v>66</v>
      </c>
      <c r="T9" s="35" t="s">
        <v>67</v>
      </c>
      <c r="U9" s="34" t="s">
        <v>66</v>
      </c>
      <c r="V9" s="35" t="s">
        <v>67</v>
      </c>
      <c r="W9" s="34" t="s">
        <v>66</v>
      </c>
      <c r="X9" s="35" t="s">
        <v>67</v>
      </c>
      <c r="AA9" s="8"/>
      <c r="AB9" s="34" t="s">
        <v>66</v>
      </c>
      <c r="AC9" s="35" t="s">
        <v>67</v>
      </c>
      <c r="AD9" s="34" t="s">
        <v>66</v>
      </c>
      <c r="AE9" s="35" t="s">
        <v>67</v>
      </c>
      <c r="AF9" s="34" t="s">
        <v>66</v>
      </c>
      <c r="AG9" s="35" t="s">
        <v>67</v>
      </c>
      <c r="AH9" s="34" t="s">
        <v>66</v>
      </c>
      <c r="AI9" s="35" t="s">
        <v>67</v>
      </c>
      <c r="AJ9" s="34" t="s">
        <v>66</v>
      </c>
      <c r="AK9" s="35" t="s">
        <v>67</v>
      </c>
      <c r="AN9" s="8"/>
      <c r="AO9" s="34" t="s">
        <v>66</v>
      </c>
      <c r="AP9" s="35" t="s">
        <v>67</v>
      </c>
      <c r="AQ9" s="34" t="s">
        <v>66</v>
      </c>
      <c r="AR9" s="35" t="s">
        <v>67</v>
      </c>
      <c r="AS9" s="34" t="s">
        <v>66</v>
      </c>
      <c r="AT9" s="35" t="s">
        <v>67</v>
      </c>
      <c r="AU9" s="34" t="s">
        <v>66</v>
      </c>
      <c r="AV9" s="35" t="s">
        <v>67</v>
      </c>
      <c r="AW9" s="34" t="s">
        <v>66</v>
      </c>
      <c r="AX9" s="35" t="s">
        <v>67</v>
      </c>
      <c r="BA9" s="8"/>
      <c r="BB9" s="34" t="s">
        <v>66</v>
      </c>
      <c r="BC9" s="35" t="s">
        <v>67</v>
      </c>
      <c r="BD9" s="34" t="s">
        <v>66</v>
      </c>
      <c r="BE9" s="35" t="s">
        <v>67</v>
      </c>
      <c r="BF9" s="34" t="s">
        <v>66</v>
      </c>
      <c r="BG9" s="35" t="s">
        <v>67</v>
      </c>
      <c r="BH9" s="34" t="s">
        <v>66</v>
      </c>
      <c r="BI9" s="35" t="s">
        <v>67</v>
      </c>
      <c r="BJ9" s="34" t="s">
        <v>66</v>
      </c>
      <c r="BK9" s="35" t="s">
        <v>67</v>
      </c>
    </row>
    <row r="10" spans="1:65" x14ac:dyDescent="0.2">
      <c r="A10" s="12" t="s">
        <v>16</v>
      </c>
      <c r="B10" s="36"/>
      <c r="C10" s="36"/>
      <c r="D10" s="36"/>
      <c r="E10" s="36"/>
      <c r="F10" s="36"/>
      <c r="G10" s="36"/>
      <c r="H10" s="36"/>
      <c r="I10" s="36"/>
      <c r="J10" s="36"/>
      <c r="K10" s="40"/>
      <c r="M10" s="38"/>
      <c r="N10" s="39" t="s">
        <v>16</v>
      </c>
      <c r="O10" s="36"/>
      <c r="P10" s="36"/>
      <c r="Q10" s="36"/>
      <c r="R10" s="36"/>
      <c r="S10" s="36"/>
      <c r="T10" s="36"/>
      <c r="U10" s="36"/>
      <c r="V10" s="36"/>
      <c r="W10" s="36"/>
      <c r="X10" s="40"/>
      <c r="Z10" s="38"/>
      <c r="AA10" s="39" t="s">
        <v>16</v>
      </c>
      <c r="AB10" s="36"/>
      <c r="AC10" s="36"/>
      <c r="AD10" s="36"/>
      <c r="AE10" s="36"/>
      <c r="AF10" s="36"/>
      <c r="AG10" s="36"/>
      <c r="AH10" s="36"/>
      <c r="AI10" s="36"/>
      <c r="AJ10" s="36"/>
      <c r="AK10" s="40"/>
      <c r="AM10" s="38"/>
      <c r="AN10" s="39" t="s">
        <v>16</v>
      </c>
      <c r="AO10" s="36"/>
      <c r="AP10" s="36"/>
      <c r="AQ10" s="36"/>
      <c r="AR10" s="36"/>
      <c r="AS10" s="36"/>
      <c r="AT10" s="36"/>
      <c r="AU10" s="36"/>
      <c r="AV10" s="36"/>
      <c r="AW10" s="36"/>
      <c r="AX10" s="40"/>
      <c r="AZ10" s="38"/>
      <c r="BA10" s="39" t="s">
        <v>16</v>
      </c>
      <c r="BB10" s="36"/>
      <c r="BC10" s="36"/>
      <c r="BD10" s="36"/>
      <c r="BE10" s="36"/>
      <c r="BF10" s="36"/>
      <c r="BG10" s="36"/>
      <c r="BH10" s="36"/>
      <c r="BI10" s="36"/>
      <c r="BJ10" s="36"/>
      <c r="BK10" s="40"/>
    </row>
    <row r="11" spans="1:65" x14ac:dyDescent="0.2">
      <c r="A11" s="14" t="s">
        <v>17</v>
      </c>
      <c r="B11"/>
      <c r="C11"/>
      <c r="D11"/>
      <c r="E11"/>
      <c r="F11"/>
      <c r="G11"/>
      <c r="H11"/>
      <c r="I11"/>
      <c r="J11"/>
      <c r="K11" s="13"/>
      <c r="M11" s="38"/>
      <c r="N11" s="41" t="s">
        <v>17</v>
      </c>
      <c r="O11"/>
      <c r="P11"/>
      <c r="Q11"/>
      <c r="R11"/>
      <c r="S11"/>
      <c r="T11"/>
      <c r="U11"/>
      <c r="V11"/>
      <c r="W11"/>
      <c r="X11" s="13"/>
      <c r="Z11" s="38"/>
      <c r="AA11" s="41" t="s">
        <v>17</v>
      </c>
      <c r="AB11"/>
      <c r="AC11"/>
      <c r="AD11"/>
      <c r="AE11"/>
      <c r="AF11"/>
      <c r="AG11"/>
      <c r="AH11"/>
      <c r="AI11"/>
      <c r="AJ11"/>
      <c r="AK11" s="13"/>
      <c r="AM11" s="38"/>
      <c r="AN11" s="41" t="s">
        <v>17</v>
      </c>
      <c r="AO11"/>
      <c r="AP11"/>
      <c r="AQ11"/>
      <c r="AR11"/>
      <c r="AS11"/>
      <c r="AT11"/>
      <c r="AU11"/>
      <c r="AV11"/>
      <c r="AW11"/>
      <c r="AX11" s="13"/>
      <c r="AZ11" s="38"/>
      <c r="BA11" s="41" t="s">
        <v>17</v>
      </c>
      <c r="BB11"/>
      <c r="BC11"/>
      <c r="BD11"/>
      <c r="BE11"/>
      <c r="BF11"/>
      <c r="BG11"/>
      <c r="BH11"/>
      <c r="BI11"/>
      <c r="BJ11"/>
      <c r="BK11" s="13"/>
    </row>
    <row r="12" spans="1:65" x14ac:dyDescent="0.2">
      <c r="A12" s="15" t="s">
        <v>18</v>
      </c>
      <c r="B12" s="16">
        <v>4.0971387048095602</v>
      </c>
      <c r="C12" s="42">
        <v>1.14912894572307</v>
      </c>
      <c r="D12" s="16">
        <v>13.9320706868725</v>
      </c>
      <c r="E12" s="42">
        <v>1.65896197533079</v>
      </c>
      <c r="F12" s="16">
        <v>35.247661729698201</v>
      </c>
      <c r="G12" s="42">
        <v>2.8542197788793802</v>
      </c>
      <c r="H12" s="16">
        <v>33.164493449565597</v>
      </c>
      <c r="I12" s="42">
        <v>2.873401985748</v>
      </c>
      <c r="J12" s="16">
        <v>12.9596133810201</v>
      </c>
      <c r="K12" s="43">
        <v>1.9968336764326799</v>
      </c>
      <c r="M12" s="155"/>
      <c r="N12" s="28" t="s">
        <v>18</v>
      </c>
      <c r="O12" s="16">
        <v>4.3259806451391603</v>
      </c>
      <c r="P12" s="42">
        <v>0.75217737112120597</v>
      </c>
      <c r="Q12" s="16">
        <v>11.7626418611495</v>
      </c>
      <c r="R12" s="42">
        <v>1.4629368488332799</v>
      </c>
      <c r="S12" s="16">
        <v>31.133735502740901</v>
      </c>
      <c r="T12" s="42">
        <v>2.0625358573591801</v>
      </c>
      <c r="U12" s="16">
        <v>35.450590094864097</v>
      </c>
      <c r="V12" s="42">
        <v>2.2235202913506402</v>
      </c>
      <c r="W12" s="16">
        <v>15.9550489867423</v>
      </c>
      <c r="X12" s="43">
        <v>1.4074551649390801</v>
      </c>
      <c r="Z12" s="155"/>
      <c r="AA12" s="28" t="s">
        <v>18</v>
      </c>
      <c r="AB12" s="16">
        <v>4.0273792298466704</v>
      </c>
      <c r="AC12" s="42">
        <v>0.810713569908184</v>
      </c>
      <c r="AD12" s="16">
        <v>12.7818415992902</v>
      </c>
      <c r="AE12" s="42">
        <v>1.1925984847759601</v>
      </c>
      <c r="AF12" s="16">
        <v>29.920748756331999</v>
      </c>
      <c r="AG12" s="42">
        <v>1.5071710020489599</v>
      </c>
      <c r="AH12" s="16">
        <v>34.026384713964298</v>
      </c>
      <c r="AI12" s="42">
        <v>1.6590274047476701</v>
      </c>
      <c r="AJ12" s="16">
        <v>17.245720078215999</v>
      </c>
      <c r="AK12" s="43">
        <v>1.18368508467864</v>
      </c>
      <c r="AM12" s="155"/>
      <c r="AN12" s="28" t="s">
        <v>18</v>
      </c>
      <c r="AO12" s="16">
        <v>6.6890711604896103</v>
      </c>
      <c r="AP12" s="42">
        <v>0.82901448184327298</v>
      </c>
      <c r="AQ12" s="16">
        <v>14.360473341612501</v>
      </c>
      <c r="AR12" s="42">
        <v>1.3395898586939201</v>
      </c>
      <c r="AS12" s="16">
        <v>31.393173138761099</v>
      </c>
      <c r="AT12" s="42">
        <v>1.8601191864258999</v>
      </c>
      <c r="AU12" s="16">
        <v>33.348132238194701</v>
      </c>
      <c r="AV12" s="42">
        <v>1.7047888190106399</v>
      </c>
      <c r="AW12" s="16">
        <v>11.7944822327162</v>
      </c>
      <c r="AX12" s="43">
        <v>1.25934521359901</v>
      </c>
      <c r="AZ12" s="155"/>
      <c r="BA12" s="28" t="s">
        <v>18</v>
      </c>
      <c r="BB12" s="16">
        <v>9.8244133516959593</v>
      </c>
      <c r="BC12" s="42">
        <v>0.97047381993196402</v>
      </c>
      <c r="BD12" s="16">
        <v>19.542102462757502</v>
      </c>
      <c r="BE12" s="42">
        <v>1.4816916328512899</v>
      </c>
      <c r="BF12" s="16">
        <v>33.289007622982901</v>
      </c>
      <c r="BG12" s="42">
        <v>1.61449252239244</v>
      </c>
      <c r="BH12" s="16">
        <v>26.3771488345457</v>
      </c>
      <c r="BI12" s="42">
        <v>1.57827235593888</v>
      </c>
      <c r="BJ12" s="16">
        <v>7.7882741389959502</v>
      </c>
      <c r="BK12" s="43">
        <v>0.97196427166867305</v>
      </c>
      <c r="BM12" s="44"/>
    </row>
    <row r="13" spans="1:65" ht="12.75" customHeight="1" x14ac:dyDescent="0.2">
      <c r="A13" s="15" t="s">
        <v>19</v>
      </c>
      <c r="B13" s="16">
        <v>2.3753468130367499</v>
      </c>
      <c r="C13" s="42">
        <v>0.684006749653014</v>
      </c>
      <c r="D13" s="16">
        <v>9.6864004382538695</v>
      </c>
      <c r="E13" s="42">
        <v>1.1297099926315199</v>
      </c>
      <c r="F13" s="16">
        <v>31.067418099862302</v>
      </c>
      <c r="G13" s="42">
        <v>1.7862573095994501</v>
      </c>
      <c r="H13" s="16">
        <v>41.625462634366301</v>
      </c>
      <c r="I13" s="42">
        <v>2.2046833094249298</v>
      </c>
      <c r="J13" s="16">
        <v>14.3076897268766</v>
      </c>
      <c r="K13" s="43">
        <v>1.4620578754845099</v>
      </c>
      <c r="M13" s="155"/>
      <c r="N13" s="28" t="s">
        <v>19</v>
      </c>
      <c r="O13" s="16">
        <v>3.336435583239</v>
      </c>
      <c r="P13" s="42">
        <v>0.86559060405809995</v>
      </c>
      <c r="Q13" s="16">
        <v>8.5470657337375897</v>
      </c>
      <c r="R13" s="42">
        <v>1.2121106532983399</v>
      </c>
      <c r="S13" s="16">
        <v>28.44266135198</v>
      </c>
      <c r="T13" s="42">
        <v>1.84206362473826</v>
      </c>
      <c r="U13" s="16">
        <v>40.130367242748598</v>
      </c>
      <c r="V13" s="42">
        <v>2.2148220886534098</v>
      </c>
      <c r="W13" s="16">
        <v>17.562685355913999</v>
      </c>
      <c r="X13" s="43">
        <v>1.44505741636062</v>
      </c>
      <c r="Z13" s="155"/>
      <c r="AA13" s="28" t="s">
        <v>19</v>
      </c>
      <c r="AB13" s="16">
        <v>3.4066434764803502</v>
      </c>
      <c r="AC13" s="42">
        <v>0.82469614523013501</v>
      </c>
      <c r="AD13" s="16">
        <v>9.6594148898518792</v>
      </c>
      <c r="AE13" s="42">
        <v>1.37658699790005</v>
      </c>
      <c r="AF13" s="16">
        <v>28.3277735866588</v>
      </c>
      <c r="AG13" s="42">
        <v>1.9244568897429499</v>
      </c>
      <c r="AH13" s="16">
        <v>38.8430033273522</v>
      </c>
      <c r="AI13" s="42">
        <v>1.8517390605044399</v>
      </c>
      <c r="AJ13" s="16">
        <v>17.985965938261099</v>
      </c>
      <c r="AK13" s="43">
        <v>1.30613945706752</v>
      </c>
      <c r="AM13" s="155"/>
      <c r="AN13" s="28" t="s">
        <v>19</v>
      </c>
      <c r="AO13" s="16">
        <v>2.71532811235077</v>
      </c>
      <c r="AP13" s="42">
        <v>0.57529720540240603</v>
      </c>
      <c r="AQ13" s="16">
        <v>10.2684783593244</v>
      </c>
      <c r="AR13" s="42">
        <v>1.10754141271114</v>
      </c>
      <c r="AS13" s="16">
        <v>36.282796457142801</v>
      </c>
      <c r="AT13" s="42">
        <v>1.6177290744055499</v>
      </c>
      <c r="AU13" s="16">
        <v>37.019444587118201</v>
      </c>
      <c r="AV13" s="42">
        <v>1.52264467200278</v>
      </c>
      <c r="AW13" s="16">
        <v>12.1365328452281</v>
      </c>
      <c r="AX13" s="43">
        <v>1.1533610074023499</v>
      </c>
      <c r="AZ13" s="155"/>
      <c r="BA13" s="28" t="s">
        <v>19</v>
      </c>
      <c r="BB13" s="16">
        <v>5.1960508576030504</v>
      </c>
      <c r="BC13" s="42">
        <v>0.91618255586909503</v>
      </c>
      <c r="BD13" s="16">
        <v>16.368618533704399</v>
      </c>
      <c r="BE13" s="42">
        <v>1.6298017985489099</v>
      </c>
      <c r="BF13" s="16">
        <v>41.312307902378699</v>
      </c>
      <c r="BG13" s="42">
        <v>1.83139178661367</v>
      </c>
      <c r="BH13" s="16">
        <v>28.546586472439401</v>
      </c>
      <c r="BI13" s="42">
        <v>1.92685147982501</v>
      </c>
      <c r="BJ13" s="16">
        <v>5.7761250279518999</v>
      </c>
      <c r="BK13" s="43">
        <v>0.93973532325784603</v>
      </c>
      <c r="BM13" s="44"/>
    </row>
    <row r="14" spans="1:65" x14ac:dyDescent="0.2">
      <c r="A14" s="15" t="s">
        <v>20</v>
      </c>
      <c r="B14" s="16">
        <v>4.2939452048332996</v>
      </c>
      <c r="C14" s="42">
        <v>0.54239175402936501</v>
      </c>
      <c r="D14" s="16">
        <v>15.0818048085276</v>
      </c>
      <c r="E14" s="42">
        <v>1.11271783990859</v>
      </c>
      <c r="F14" s="16">
        <v>33.665171851946702</v>
      </c>
      <c r="G14" s="42">
        <v>1.61534581440233</v>
      </c>
      <c r="H14" s="16">
        <v>34.038890439169897</v>
      </c>
      <c r="I14" s="42">
        <v>1.5441303786757301</v>
      </c>
      <c r="J14" s="16">
        <v>12.239738542866601</v>
      </c>
      <c r="K14" s="43">
        <v>1.0775313334838299</v>
      </c>
      <c r="M14" s="155"/>
      <c r="N14" s="28" t="s">
        <v>20</v>
      </c>
      <c r="O14" s="16">
        <v>3.4188517230873199</v>
      </c>
      <c r="P14" s="42">
        <v>0.47606678051076401</v>
      </c>
      <c r="Q14" s="16">
        <v>13.91951300953</v>
      </c>
      <c r="R14" s="42">
        <v>1.09147508882613</v>
      </c>
      <c r="S14" s="16">
        <v>28.934421442845501</v>
      </c>
      <c r="T14" s="42">
        <v>1.38584388149364</v>
      </c>
      <c r="U14" s="16">
        <v>36.130272810448801</v>
      </c>
      <c r="V14" s="42">
        <v>1.65254273033496</v>
      </c>
      <c r="W14" s="16">
        <v>16.713415698625901</v>
      </c>
      <c r="X14" s="43">
        <v>1.16825930297768</v>
      </c>
      <c r="Z14" s="155"/>
      <c r="AA14" s="28" t="s">
        <v>20</v>
      </c>
      <c r="AB14" s="16">
        <v>5.1482800997763896</v>
      </c>
      <c r="AC14" s="42">
        <v>0.51148241360545899</v>
      </c>
      <c r="AD14" s="16">
        <v>13.831896885247399</v>
      </c>
      <c r="AE14" s="42">
        <v>0.79212003177408596</v>
      </c>
      <c r="AF14" s="16">
        <v>29.601242740808502</v>
      </c>
      <c r="AG14" s="42">
        <v>1.18368113873745</v>
      </c>
      <c r="AH14" s="16">
        <v>35.539354637122202</v>
      </c>
      <c r="AI14" s="42">
        <v>1.3618658426332699</v>
      </c>
      <c r="AJ14" s="16">
        <v>14.9528525432652</v>
      </c>
      <c r="AK14" s="43">
        <v>1.22356628571448</v>
      </c>
      <c r="AM14" s="155"/>
      <c r="AN14" s="28" t="s">
        <v>20</v>
      </c>
      <c r="AO14" s="16">
        <v>7.5614734730432804</v>
      </c>
      <c r="AP14" s="42">
        <v>0.70600711090920298</v>
      </c>
      <c r="AQ14" s="16">
        <v>17.6567092674813</v>
      </c>
      <c r="AR14" s="42">
        <v>1.04458413418163</v>
      </c>
      <c r="AS14" s="16">
        <v>31.886408547184399</v>
      </c>
      <c r="AT14" s="42">
        <v>1.2690261404541201</v>
      </c>
      <c r="AU14" s="16">
        <v>30.6821114059412</v>
      </c>
      <c r="AV14" s="42">
        <v>1.40367321862254</v>
      </c>
      <c r="AW14" s="16">
        <v>11.3370280759128</v>
      </c>
      <c r="AX14" s="43">
        <v>0.74025573231868602</v>
      </c>
      <c r="AZ14" s="155"/>
      <c r="BA14" s="28" t="s">
        <v>20</v>
      </c>
      <c r="BB14" s="16">
        <v>8.5992928155767299</v>
      </c>
      <c r="BC14" s="42">
        <v>0.70157599355955103</v>
      </c>
      <c r="BD14" s="16">
        <v>21.208488970376099</v>
      </c>
      <c r="BE14" s="42">
        <v>0.97524552576878198</v>
      </c>
      <c r="BF14" s="16">
        <v>35.345094334770103</v>
      </c>
      <c r="BG14" s="42">
        <v>1.39571933586474</v>
      </c>
      <c r="BH14" s="16">
        <v>26.1024281894016</v>
      </c>
      <c r="BI14" s="42">
        <v>1.2514445790917399</v>
      </c>
      <c r="BJ14" s="16">
        <v>7.7668879971393903</v>
      </c>
      <c r="BK14" s="43">
        <v>0.76324539144924997</v>
      </c>
      <c r="BM14" s="44"/>
    </row>
    <row r="15" spans="1:65" x14ac:dyDescent="0.2">
      <c r="A15" s="15" t="s">
        <v>21</v>
      </c>
      <c r="B15" s="16">
        <v>1.6582705246846601</v>
      </c>
      <c r="C15" s="42">
        <v>0.57155366575364197</v>
      </c>
      <c r="D15" s="16">
        <v>9.9028519136506592</v>
      </c>
      <c r="E15" s="42">
        <v>1.2911434452659001</v>
      </c>
      <c r="F15" s="16">
        <v>32.421038114806201</v>
      </c>
      <c r="G15" s="42">
        <v>2.29440986423069</v>
      </c>
      <c r="H15" s="16">
        <v>44.166188134010397</v>
      </c>
      <c r="I15" s="42">
        <v>3.1720423575715002</v>
      </c>
      <c r="J15" s="16">
        <v>11.732698376638201</v>
      </c>
      <c r="K15" s="43">
        <v>2.0667703568109599</v>
      </c>
      <c r="M15" s="155"/>
      <c r="N15" s="28" t="s">
        <v>21</v>
      </c>
      <c r="O15" s="16">
        <v>0.83002568092611995</v>
      </c>
      <c r="P15" s="42">
        <v>0.42851474325573002</v>
      </c>
      <c r="Q15" s="16">
        <v>7.5899866832326399</v>
      </c>
      <c r="R15" s="42">
        <v>1.2757652662127501</v>
      </c>
      <c r="S15" s="16">
        <v>28.141947010706399</v>
      </c>
      <c r="T15" s="42">
        <v>2.2963203198013402</v>
      </c>
      <c r="U15" s="16">
        <v>42.450181845529897</v>
      </c>
      <c r="V15" s="42">
        <v>2.2660845731022099</v>
      </c>
      <c r="W15" s="16">
        <v>19.190822733275098</v>
      </c>
      <c r="X15" s="43">
        <v>1.8651043311036699</v>
      </c>
      <c r="Z15" s="155"/>
      <c r="AA15" s="28" t="s">
        <v>21</v>
      </c>
      <c r="AB15" s="16">
        <v>1.5611600309374301</v>
      </c>
      <c r="AC15" s="42">
        <v>0.88599747090376602</v>
      </c>
      <c r="AD15" s="16">
        <v>9.3571995468968403</v>
      </c>
      <c r="AE15" s="42">
        <v>1.8674486930802301</v>
      </c>
      <c r="AF15" s="16">
        <v>34.337207519327997</v>
      </c>
      <c r="AG15" s="42">
        <v>2.8400602637516199</v>
      </c>
      <c r="AH15" s="16">
        <v>44.2661440416028</v>
      </c>
      <c r="AI15" s="42">
        <v>2.65056484134726</v>
      </c>
      <c r="AJ15" s="16">
        <v>10.2378670068898</v>
      </c>
      <c r="AK15" s="43">
        <v>1.57029924561444</v>
      </c>
      <c r="AM15" s="155"/>
      <c r="AN15" s="28" t="s">
        <v>21</v>
      </c>
      <c r="AO15" s="16">
        <v>1.8509226915839201</v>
      </c>
      <c r="AP15" s="42">
        <v>0.93623316638692899</v>
      </c>
      <c r="AQ15" s="16">
        <v>11.8667731223278</v>
      </c>
      <c r="AR15" s="42">
        <v>2.5888336476458602</v>
      </c>
      <c r="AS15" s="16">
        <v>37.746075115243201</v>
      </c>
      <c r="AT15" s="42">
        <v>3.4446199204775398</v>
      </c>
      <c r="AU15" s="16">
        <v>38.841118360667402</v>
      </c>
      <c r="AV15" s="42">
        <v>3.3282078242553901</v>
      </c>
      <c r="AW15" s="16">
        <v>9.1682002459809997</v>
      </c>
      <c r="AX15" s="43">
        <v>2.1360227345076601</v>
      </c>
      <c r="AZ15" s="155"/>
      <c r="BA15" s="28" t="s">
        <v>21</v>
      </c>
      <c r="BB15" s="16">
        <v>2.7739595081127701</v>
      </c>
      <c r="BC15" s="42">
        <v>0.94787210822394796</v>
      </c>
      <c r="BD15" s="16">
        <v>16.691496030527802</v>
      </c>
      <c r="BE15" s="42">
        <v>2.2364473902981201</v>
      </c>
      <c r="BF15" s="16">
        <v>40.896449717524597</v>
      </c>
      <c r="BG15" s="42">
        <v>2.94389362648853</v>
      </c>
      <c r="BH15" s="16">
        <v>32.782490537098198</v>
      </c>
      <c r="BI15" s="42">
        <v>2.3735635380175899</v>
      </c>
      <c r="BJ15" s="16">
        <v>6.5744153922271797</v>
      </c>
      <c r="BK15" s="43">
        <v>1.3067956182893801</v>
      </c>
      <c r="BM15" s="44"/>
    </row>
    <row r="16" spans="1:65" x14ac:dyDescent="0.2">
      <c r="A16" s="15" t="s">
        <v>22</v>
      </c>
      <c r="B16" s="16">
        <v>2.3733569755708701</v>
      </c>
      <c r="C16" s="42">
        <v>0.67877503564111596</v>
      </c>
      <c r="D16" s="16">
        <v>11.921362880381601</v>
      </c>
      <c r="E16" s="42">
        <v>1.25405738731705</v>
      </c>
      <c r="F16" s="16">
        <v>36.250095223685001</v>
      </c>
      <c r="G16" s="42">
        <v>2.0285651732405801</v>
      </c>
      <c r="H16" s="16">
        <v>37.586710686912802</v>
      </c>
      <c r="I16" s="42">
        <v>1.9636762428619401</v>
      </c>
      <c r="J16" s="16">
        <v>11.5370841646281</v>
      </c>
      <c r="K16" s="43">
        <v>1.1983251490303599</v>
      </c>
      <c r="M16" s="155"/>
      <c r="N16" s="28" t="s">
        <v>22</v>
      </c>
      <c r="O16" s="16">
        <v>4.5960068494650201</v>
      </c>
      <c r="P16" s="42">
        <v>0.63443771286200501</v>
      </c>
      <c r="Q16" s="16">
        <v>7.4562544135891899</v>
      </c>
      <c r="R16" s="42">
        <v>1.2226770416639301</v>
      </c>
      <c r="S16" s="16">
        <v>23.952003787025699</v>
      </c>
      <c r="T16" s="42">
        <v>1.87533943848361</v>
      </c>
      <c r="U16" s="16">
        <v>40.279089175330903</v>
      </c>
      <c r="V16" s="42">
        <v>2.1050609426452001</v>
      </c>
      <c r="W16" s="16">
        <v>23.175313021280601</v>
      </c>
      <c r="X16" s="43">
        <v>1.5428170865291</v>
      </c>
      <c r="Z16" s="155"/>
      <c r="AA16" s="28" t="s">
        <v>22</v>
      </c>
      <c r="AB16" s="16">
        <v>2.6592366328792099</v>
      </c>
      <c r="AC16" s="42">
        <v>0.54295728465226101</v>
      </c>
      <c r="AD16" s="16">
        <v>7.6180669047032499</v>
      </c>
      <c r="AE16" s="42">
        <v>1.0430268966477401</v>
      </c>
      <c r="AF16" s="16">
        <v>24.659383248291</v>
      </c>
      <c r="AG16" s="42">
        <v>1.6469439866419899</v>
      </c>
      <c r="AH16" s="16">
        <v>41.463622215807597</v>
      </c>
      <c r="AI16" s="42">
        <v>1.88218559174574</v>
      </c>
      <c r="AJ16" s="16">
        <v>23.279408226721799</v>
      </c>
      <c r="AK16" s="43">
        <v>1.57688345082505</v>
      </c>
      <c r="AM16" s="155"/>
      <c r="AN16" s="28" t="s">
        <v>22</v>
      </c>
      <c r="AO16" s="16">
        <v>3.92387486156982</v>
      </c>
      <c r="AP16" s="42">
        <v>0.60038606537912698</v>
      </c>
      <c r="AQ16" s="16">
        <v>10.881906674414401</v>
      </c>
      <c r="AR16" s="42">
        <v>1.09759655132321</v>
      </c>
      <c r="AS16" s="16">
        <v>30.771497369787099</v>
      </c>
      <c r="AT16" s="42">
        <v>1.7558133251336701</v>
      </c>
      <c r="AU16" s="16">
        <v>37.762353709668503</v>
      </c>
      <c r="AV16" s="42">
        <v>1.65722355559905</v>
      </c>
      <c r="AW16" s="16">
        <v>16.033829044510199</v>
      </c>
      <c r="AX16" s="43">
        <v>1.11442647342728</v>
      </c>
      <c r="AZ16" s="155"/>
      <c r="BA16" s="28" t="s">
        <v>22</v>
      </c>
      <c r="BB16" s="16">
        <v>3.4916668219131801</v>
      </c>
      <c r="BC16" s="42">
        <v>0.529107238291458</v>
      </c>
      <c r="BD16" s="16">
        <v>15.8566188259055</v>
      </c>
      <c r="BE16" s="42">
        <v>1.2224037312175799</v>
      </c>
      <c r="BF16" s="16">
        <v>37.883627838959498</v>
      </c>
      <c r="BG16" s="42">
        <v>1.2705726535715001</v>
      </c>
      <c r="BH16" s="16">
        <v>33.461199901175902</v>
      </c>
      <c r="BI16" s="42">
        <v>1.27087353235523</v>
      </c>
      <c r="BJ16" s="16">
        <v>9.1913617458090506</v>
      </c>
      <c r="BK16" s="43">
        <v>0.70763150043480405</v>
      </c>
      <c r="BM16" s="44"/>
    </row>
    <row r="17" spans="1:65" x14ac:dyDescent="0.2">
      <c r="A17" s="15" t="s">
        <v>23</v>
      </c>
      <c r="B17" s="16">
        <v>1.37662867812013</v>
      </c>
      <c r="C17" s="42">
        <v>0.41932928240270001</v>
      </c>
      <c r="D17" s="16">
        <v>9.7815042302127093</v>
      </c>
      <c r="E17" s="42">
        <v>0.96077193244988901</v>
      </c>
      <c r="F17" s="16">
        <v>34.650868863886203</v>
      </c>
      <c r="G17" s="42">
        <v>1.4985121313424901</v>
      </c>
      <c r="H17" s="16">
        <v>41.478933785093503</v>
      </c>
      <c r="I17" s="42">
        <v>1.56833397268032</v>
      </c>
      <c r="J17" s="16">
        <v>12.2841583699566</v>
      </c>
      <c r="K17" s="43">
        <v>1.0105269211694501</v>
      </c>
      <c r="M17" s="155"/>
      <c r="N17" s="28" t="s">
        <v>23</v>
      </c>
      <c r="O17" s="16">
        <v>1.69331701056852</v>
      </c>
      <c r="P17" s="42">
        <v>0.426181042992262</v>
      </c>
      <c r="Q17" s="16">
        <v>8.6086479826571107</v>
      </c>
      <c r="R17" s="42">
        <v>1.02648261131537</v>
      </c>
      <c r="S17" s="16">
        <v>29.823495378595599</v>
      </c>
      <c r="T17" s="42">
        <v>1.47522154246097</v>
      </c>
      <c r="U17" s="16">
        <v>42.667966158650003</v>
      </c>
      <c r="V17" s="42">
        <v>1.6705354422741601</v>
      </c>
      <c r="W17" s="16">
        <v>16.650578816936999</v>
      </c>
      <c r="X17" s="43">
        <v>1.27955616041315</v>
      </c>
      <c r="Z17" s="155"/>
      <c r="AA17" s="28" t="s">
        <v>23</v>
      </c>
      <c r="AB17" s="16">
        <v>1.87497193415048</v>
      </c>
      <c r="AC17" s="42">
        <v>0.47323030822576101</v>
      </c>
      <c r="AD17" s="16">
        <v>11.5791440398571</v>
      </c>
      <c r="AE17" s="42">
        <v>1.1956499775817699</v>
      </c>
      <c r="AF17" s="16">
        <v>35.453645379748401</v>
      </c>
      <c r="AG17" s="42">
        <v>1.66850057674478</v>
      </c>
      <c r="AH17" s="16">
        <v>38.568761672834</v>
      </c>
      <c r="AI17" s="42">
        <v>1.3622435653326901</v>
      </c>
      <c r="AJ17" s="16">
        <v>12.202196712444501</v>
      </c>
      <c r="AK17" s="43">
        <v>0.99189485312961301</v>
      </c>
      <c r="AM17" s="155"/>
      <c r="AN17" s="28" t="s">
        <v>23</v>
      </c>
      <c r="AO17" s="16">
        <v>2.93633764201053</v>
      </c>
      <c r="AP17" s="42">
        <v>0.49814658574246601</v>
      </c>
      <c r="AQ17" s="16">
        <v>13.232222353322999</v>
      </c>
      <c r="AR17" s="42">
        <v>1.00104434281723</v>
      </c>
      <c r="AS17" s="16">
        <v>38.443051055426501</v>
      </c>
      <c r="AT17" s="42">
        <v>1.3491186867403899</v>
      </c>
      <c r="AU17" s="16">
        <v>35.692745745854602</v>
      </c>
      <c r="AV17" s="42">
        <v>1.5506629004514501</v>
      </c>
      <c r="AW17" s="16">
        <v>9.4179981354120699</v>
      </c>
      <c r="AX17" s="43">
        <v>0.87555553309512002</v>
      </c>
      <c r="AZ17" s="155"/>
      <c r="BA17" s="28" t="s">
        <v>23</v>
      </c>
      <c r="BB17" s="16">
        <v>4.0997505515010699</v>
      </c>
      <c r="BC17" s="42">
        <v>0.563155667572244</v>
      </c>
      <c r="BD17" s="16">
        <v>16.153646321875499</v>
      </c>
      <c r="BE17" s="42">
        <v>1.1735791591051601</v>
      </c>
      <c r="BF17" s="16">
        <v>42.691990570263499</v>
      </c>
      <c r="BG17" s="42">
        <v>1.6786268613323101</v>
      </c>
      <c r="BH17" s="16">
        <v>31.601790532746602</v>
      </c>
      <c r="BI17" s="42">
        <v>1.48234813115636</v>
      </c>
      <c r="BJ17" s="16">
        <v>5.1272551648512703</v>
      </c>
      <c r="BK17" s="43">
        <v>0.62782212683913596</v>
      </c>
      <c r="BM17" s="44"/>
    </row>
    <row r="18" spans="1:65" x14ac:dyDescent="0.2">
      <c r="A18" s="15" t="s">
        <v>24</v>
      </c>
      <c r="B18" s="16">
        <v>2.3233390941051999</v>
      </c>
      <c r="C18" s="42">
        <v>0.65989175763252905</v>
      </c>
      <c r="D18" s="16">
        <v>7.4193468404900598</v>
      </c>
      <c r="E18" s="42">
        <v>1.1685166119180801</v>
      </c>
      <c r="F18" s="16">
        <v>29.364436964262001</v>
      </c>
      <c r="G18" s="42">
        <v>2.0126602363205701</v>
      </c>
      <c r="H18" s="16">
        <v>42.780234128301998</v>
      </c>
      <c r="I18" s="42">
        <v>2.1307171962351901</v>
      </c>
      <c r="J18" s="16">
        <v>18.1126429728407</v>
      </c>
      <c r="K18" s="43">
        <v>1.6212251573671499</v>
      </c>
      <c r="M18" s="155"/>
      <c r="N18" s="28" t="s">
        <v>24</v>
      </c>
      <c r="O18" s="16">
        <v>1.55645046672181</v>
      </c>
      <c r="P18" s="42">
        <v>0.52093701738726805</v>
      </c>
      <c r="Q18" s="16">
        <v>5.0493224658551297</v>
      </c>
      <c r="R18" s="42">
        <v>0.88969223696663302</v>
      </c>
      <c r="S18" s="16">
        <v>18.735484187872899</v>
      </c>
      <c r="T18" s="42">
        <v>1.3279847827289299</v>
      </c>
      <c r="U18" s="16">
        <v>42.413786890352497</v>
      </c>
      <c r="V18" s="42">
        <v>1.9788317846369201</v>
      </c>
      <c r="W18" s="16">
        <v>32.244955989197699</v>
      </c>
      <c r="X18" s="43">
        <v>1.78516683607303</v>
      </c>
      <c r="Z18" s="155"/>
      <c r="AA18" s="28" t="s">
        <v>24</v>
      </c>
      <c r="AB18" s="16">
        <v>2.7431228244436401</v>
      </c>
      <c r="AC18" s="42">
        <v>0.70321427215396204</v>
      </c>
      <c r="AD18" s="16">
        <v>6.7014834678454003</v>
      </c>
      <c r="AE18" s="42">
        <v>1.1837321719671501</v>
      </c>
      <c r="AF18" s="16">
        <v>23.181849608338801</v>
      </c>
      <c r="AG18" s="42">
        <v>1.8026657117253</v>
      </c>
      <c r="AH18" s="16">
        <v>42.503317180090299</v>
      </c>
      <c r="AI18" s="42">
        <v>1.9450554961448501</v>
      </c>
      <c r="AJ18" s="16">
        <v>24.870226919281802</v>
      </c>
      <c r="AK18" s="43">
        <v>1.97288507776998</v>
      </c>
      <c r="AM18" s="155"/>
      <c r="AN18" s="28" t="s">
        <v>24</v>
      </c>
      <c r="AO18" s="16">
        <v>4.1442148882230398</v>
      </c>
      <c r="AP18" s="42">
        <v>0.86312741076650601</v>
      </c>
      <c r="AQ18" s="16">
        <v>9.6535627321297905</v>
      </c>
      <c r="AR18" s="42">
        <v>1.21628393694008</v>
      </c>
      <c r="AS18" s="16">
        <v>29.7815748601897</v>
      </c>
      <c r="AT18" s="42">
        <v>1.57883057950769</v>
      </c>
      <c r="AU18" s="16">
        <v>38.292071522693099</v>
      </c>
      <c r="AV18" s="42">
        <v>1.87409942765</v>
      </c>
      <c r="AW18" s="16">
        <v>18.1285759967644</v>
      </c>
      <c r="AX18" s="43">
        <v>1.39104534546063</v>
      </c>
      <c r="AZ18" s="155"/>
      <c r="BA18" s="28" t="s">
        <v>24</v>
      </c>
      <c r="BB18" s="16">
        <v>4.2904393999348702</v>
      </c>
      <c r="BC18" s="42">
        <v>0.68202673230445399</v>
      </c>
      <c r="BD18" s="16">
        <v>17.177970458659001</v>
      </c>
      <c r="BE18" s="42">
        <v>1.1283722491074399</v>
      </c>
      <c r="BF18" s="16">
        <v>41.614508090379204</v>
      </c>
      <c r="BG18" s="42">
        <v>1.4700764004312199</v>
      </c>
      <c r="BH18" s="16">
        <v>29.414737277656101</v>
      </c>
      <c r="BI18" s="42">
        <v>1.2312279595290301</v>
      </c>
      <c r="BJ18" s="16">
        <v>7.50234477337081</v>
      </c>
      <c r="BK18" s="43">
        <v>0.730229891191012</v>
      </c>
      <c r="BM18" s="44"/>
    </row>
    <row r="19" spans="1:65" x14ac:dyDescent="0.2">
      <c r="A19" s="15" t="s">
        <v>25</v>
      </c>
      <c r="B19" s="16">
        <v>4.5360953333821401</v>
      </c>
      <c r="C19" s="42">
        <v>0.770687632102385</v>
      </c>
      <c r="D19" s="16">
        <v>16.078650602381199</v>
      </c>
      <c r="E19" s="42">
        <v>1.22848067619423</v>
      </c>
      <c r="F19" s="16">
        <v>36.725323308729102</v>
      </c>
      <c r="G19" s="42">
        <v>1.49673206714468</v>
      </c>
      <c r="H19" s="16">
        <v>34.1793812033522</v>
      </c>
      <c r="I19" s="42">
        <v>1.4615536248540999</v>
      </c>
      <c r="J19" s="16">
        <v>8.2454982680424198</v>
      </c>
      <c r="K19" s="43">
        <v>0.92134695303310599</v>
      </c>
      <c r="M19" s="155"/>
      <c r="N19" s="28" t="s">
        <v>25</v>
      </c>
      <c r="O19" s="16">
        <v>5.0300535104850903</v>
      </c>
      <c r="P19" s="42">
        <v>0.74347862206582904</v>
      </c>
      <c r="Q19" s="16">
        <v>13.7086601835152</v>
      </c>
      <c r="R19" s="42">
        <v>1.2212268057187501</v>
      </c>
      <c r="S19" s="16">
        <v>32.041276655072402</v>
      </c>
      <c r="T19" s="42">
        <v>1.6428193143610501</v>
      </c>
      <c r="U19" s="16">
        <v>35.228491543138702</v>
      </c>
      <c r="V19" s="42">
        <v>1.46341742281396</v>
      </c>
      <c r="W19" s="16">
        <v>13.0767073482076</v>
      </c>
      <c r="X19" s="43">
        <v>0.93663353251314097</v>
      </c>
      <c r="Z19" s="155"/>
      <c r="AA19" s="28" t="s">
        <v>25</v>
      </c>
      <c r="AB19" s="16">
        <v>7.8671432990827004</v>
      </c>
      <c r="AC19" s="42">
        <v>1.02255995554671</v>
      </c>
      <c r="AD19" s="16">
        <v>16.0873819107501</v>
      </c>
      <c r="AE19" s="42">
        <v>1.1953619187786899</v>
      </c>
      <c r="AF19" s="16">
        <v>30.853414013464501</v>
      </c>
      <c r="AG19" s="42">
        <v>1.41042910556306</v>
      </c>
      <c r="AH19" s="16">
        <v>32.775219021167899</v>
      </c>
      <c r="AI19" s="42">
        <v>1.20512295770362</v>
      </c>
      <c r="AJ19" s="16">
        <v>11.3231867913348</v>
      </c>
      <c r="AK19" s="43">
        <v>0.87747082269392196</v>
      </c>
      <c r="AM19" s="155"/>
      <c r="AN19" s="28" t="s">
        <v>25</v>
      </c>
      <c r="AO19" s="16">
        <v>11.4396860284385</v>
      </c>
      <c r="AP19" s="42">
        <v>0.85228197444463005</v>
      </c>
      <c r="AQ19" s="16">
        <v>21.718613216717699</v>
      </c>
      <c r="AR19" s="42">
        <v>1.2525453532392099</v>
      </c>
      <c r="AS19" s="16">
        <v>34.891695311369297</v>
      </c>
      <c r="AT19" s="42">
        <v>1.40734537047283</v>
      </c>
      <c r="AU19" s="16">
        <v>25.2084187342777</v>
      </c>
      <c r="AV19" s="42">
        <v>1.3440755360230101</v>
      </c>
      <c r="AW19" s="16">
        <v>5.9804816139895598</v>
      </c>
      <c r="AX19" s="43">
        <v>0.69923931050343102</v>
      </c>
      <c r="AZ19" s="155"/>
      <c r="BA19" s="28" t="s">
        <v>25</v>
      </c>
      <c r="BB19" s="16">
        <v>15.0697133515432</v>
      </c>
      <c r="BC19" s="42">
        <v>0.99943616217423903</v>
      </c>
      <c r="BD19" s="16">
        <v>25.7983434637936</v>
      </c>
      <c r="BE19" s="42">
        <v>1.4121965700817301</v>
      </c>
      <c r="BF19" s="16">
        <v>34.780298826076603</v>
      </c>
      <c r="BG19" s="42">
        <v>1.3330798346721699</v>
      </c>
      <c r="BH19" s="16">
        <v>19.776963702278099</v>
      </c>
      <c r="BI19" s="42">
        <v>0.968588937761521</v>
      </c>
      <c r="BJ19" s="16">
        <v>3.4682501364209002</v>
      </c>
      <c r="BK19" s="43">
        <v>0.576128726204168</v>
      </c>
      <c r="BM19" s="44"/>
    </row>
    <row r="20" spans="1:65" x14ac:dyDescent="0.2">
      <c r="A20" s="15" t="s">
        <v>26</v>
      </c>
      <c r="B20" s="16">
        <v>3.0346006625942201</v>
      </c>
      <c r="C20" s="42">
        <v>0.75696362289174302</v>
      </c>
      <c r="D20" s="16">
        <v>13.273457022572799</v>
      </c>
      <c r="E20" s="42">
        <v>1.41386793640435</v>
      </c>
      <c r="F20" s="16">
        <v>30.851317212982899</v>
      </c>
      <c r="G20" s="42">
        <v>1.77474225090569</v>
      </c>
      <c r="H20" s="16">
        <v>37.946494480671802</v>
      </c>
      <c r="I20" s="42">
        <v>2.3679201365006501</v>
      </c>
      <c r="J20" s="16">
        <v>14.2823110810783</v>
      </c>
      <c r="K20" s="43">
        <v>1.59089709206504</v>
      </c>
      <c r="M20" s="155"/>
      <c r="N20" s="28" t="s">
        <v>26</v>
      </c>
      <c r="O20" s="16">
        <v>2.7034960487731698</v>
      </c>
      <c r="P20" s="42">
        <v>0.72121026800007104</v>
      </c>
      <c r="Q20" s="16">
        <v>11.3579686940255</v>
      </c>
      <c r="R20" s="42">
        <v>1.59892400631456</v>
      </c>
      <c r="S20" s="16">
        <v>26.5243489970652</v>
      </c>
      <c r="T20" s="42">
        <v>1.7625801330181801</v>
      </c>
      <c r="U20" s="16">
        <v>39.963961271477103</v>
      </c>
      <c r="V20" s="42">
        <v>2.2352119807906701</v>
      </c>
      <c r="W20" s="16">
        <v>18.061069314381399</v>
      </c>
      <c r="X20" s="43">
        <v>1.6096433400249099</v>
      </c>
      <c r="Z20" s="155"/>
      <c r="AA20" s="28" t="s">
        <v>26</v>
      </c>
      <c r="AB20" s="16">
        <v>3.83330122831017</v>
      </c>
      <c r="AC20" s="42">
        <v>0.83552304458662696</v>
      </c>
      <c r="AD20" s="16">
        <v>11.508940327355599</v>
      </c>
      <c r="AE20" s="42">
        <v>1.25753563471131</v>
      </c>
      <c r="AF20" s="16">
        <v>28.7490084044423</v>
      </c>
      <c r="AG20" s="42">
        <v>2.1550308438391599</v>
      </c>
      <c r="AH20" s="16">
        <v>35.711316435758498</v>
      </c>
      <c r="AI20" s="42">
        <v>2.0603569385322902</v>
      </c>
      <c r="AJ20" s="16">
        <v>18.1776157043744</v>
      </c>
      <c r="AK20" s="43">
        <v>1.5979865483165001</v>
      </c>
      <c r="AM20" s="155"/>
      <c r="AN20" s="28" t="s">
        <v>26</v>
      </c>
      <c r="AO20" s="16">
        <v>6.08666391206601</v>
      </c>
      <c r="AP20" s="42">
        <v>0.96442488112093305</v>
      </c>
      <c r="AQ20" s="16">
        <v>14.6216426315262</v>
      </c>
      <c r="AR20" s="42">
        <v>1.5345100391429201</v>
      </c>
      <c r="AS20" s="16">
        <v>30.322092438127299</v>
      </c>
      <c r="AT20" s="42">
        <v>1.8143097497326801</v>
      </c>
      <c r="AU20" s="16">
        <v>34.635215727722603</v>
      </c>
      <c r="AV20" s="42">
        <v>1.7936381120626701</v>
      </c>
      <c r="AW20" s="16">
        <v>13.429841717357199</v>
      </c>
      <c r="AX20" s="43">
        <v>1.23658532715754</v>
      </c>
      <c r="AZ20" s="155"/>
      <c r="BA20" s="28" t="s">
        <v>26</v>
      </c>
      <c r="BB20" s="16">
        <v>6.1068007238294699</v>
      </c>
      <c r="BC20" s="42">
        <v>0.94697653328164799</v>
      </c>
      <c r="BD20" s="16">
        <v>18.389031397594501</v>
      </c>
      <c r="BE20" s="42">
        <v>1.8085557444521201</v>
      </c>
      <c r="BF20" s="16">
        <v>38.246574911655998</v>
      </c>
      <c r="BG20" s="42">
        <v>1.9781238727878201</v>
      </c>
      <c r="BH20" s="16">
        <v>27.414380233318301</v>
      </c>
      <c r="BI20" s="42">
        <v>1.64995440249598</v>
      </c>
      <c r="BJ20" s="16">
        <v>7.4951420819861703</v>
      </c>
      <c r="BK20" s="43">
        <v>1.1032144817604499</v>
      </c>
      <c r="BM20" s="44"/>
    </row>
    <row r="21" spans="1:65" x14ac:dyDescent="0.2">
      <c r="A21" s="15" t="s">
        <v>27</v>
      </c>
      <c r="B21" s="16">
        <v>4.5308674051051998</v>
      </c>
      <c r="C21" s="42">
        <v>1.0319880482567001</v>
      </c>
      <c r="D21" s="16">
        <v>18.368266988125399</v>
      </c>
      <c r="E21" s="42">
        <v>1.74153831796686</v>
      </c>
      <c r="F21" s="16">
        <v>40.497566319275599</v>
      </c>
      <c r="G21" s="42">
        <v>2.5521599414082399</v>
      </c>
      <c r="H21" s="16">
        <v>30.1915121166959</v>
      </c>
      <c r="I21" s="42">
        <v>2.3403768121153101</v>
      </c>
      <c r="J21" s="16">
        <v>6.2345798220472899</v>
      </c>
      <c r="K21" s="43">
        <v>1.1314806427714701</v>
      </c>
      <c r="M21" s="155"/>
      <c r="N21" s="28" t="s">
        <v>27</v>
      </c>
      <c r="O21" s="16">
        <v>4.6508771366664297</v>
      </c>
      <c r="P21" s="42">
        <v>0.68666160802553999</v>
      </c>
      <c r="Q21" s="16">
        <v>14.2885733360487</v>
      </c>
      <c r="R21" s="42">
        <v>1.0881262662295801</v>
      </c>
      <c r="S21" s="16">
        <v>37.089338932589001</v>
      </c>
      <c r="T21" s="42">
        <v>1.5240175062004699</v>
      </c>
      <c r="U21" s="16">
        <v>33.716402917108098</v>
      </c>
      <c r="V21" s="42">
        <v>1.58164258544676</v>
      </c>
      <c r="W21" s="16">
        <v>9.8353389425058904</v>
      </c>
      <c r="X21" s="43">
        <v>1.39328336030175</v>
      </c>
      <c r="Z21" s="155"/>
      <c r="AA21" s="28" t="s">
        <v>27</v>
      </c>
      <c r="AB21" s="16">
        <v>7.04490940417997</v>
      </c>
      <c r="AC21" s="42">
        <v>0.86108823049916206</v>
      </c>
      <c r="AD21" s="16">
        <v>15.321675409944501</v>
      </c>
      <c r="AE21" s="42">
        <v>1.4764220973836</v>
      </c>
      <c r="AF21" s="16">
        <v>35.481683264190899</v>
      </c>
      <c r="AG21" s="42">
        <v>1.8791424463248501</v>
      </c>
      <c r="AH21" s="16">
        <v>31.4511585423447</v>
      </c>
      <c r="AI21" s="42">
        <v>1.5511347331277301</v>
      </c>
      <c r="AJ21" s="16">
        <v>9.8676645087804893</v>
      </c>
      <c r="AK21" s="43">
        <v>0.94925257862561996</v>
      </c>
      <c r="AM21" s="155"/>
      <c r="AN21" s="28" t="s">
        <v>27</v>
      </c>
      <c r="AO21" s="16">
        <v>8.2312150592040396</v>
      </c>
      <c r="AP21" s="42">
        <v>1.0926122405487</v>
      </c>
      <c r="AQ21" s="16">
        <v>21.0076319067194</v>
      </c>
      <c r="AR21" s="42">
        <v>2.0103553384577602</v>
      </c>
      <c r="AS21" s="16">
        <v>39.245938664022198</v>
      </c>
      <c r="AT21" s="42">
        <v>2.2619459343394399</v>
      </c>
      <c r="AU21" s="16">
        <v>24.881651439195601</v>
      </c>
      <c r="AV21" s="42">
        <v>1.7965513648895599</v>
      </c>
      <c r="AW21" s="16">
        <v>6.4651490943315899</v>
      </c>
      <c r="AX21" s="43">
        <v>0.99752705497769301</v>
      </c>
      <c r="AZ21" s="155"/>
      <c r="BA21" s="28" t="s">
        <v>27</v>
      </c>
      <c r="BB21" s="16">
        <v>12.179069959989199</v>
      </c>
      <c r="BC21" s="42">
        <v>1.56807065419029</v>
      </c>
      <c r="BD21" s="16">
        <v>24.0919291982303</v>
      </c>
      <c r="BE21" s="42">
        <v>1.8725453847724101</v>
      </c>
      <c r="BF21" s="16">
        <v>38.925570122776698</v>
      </c>
      <c r="BG21" s="42">
        <v>2.1367666361162998</v>
      </c>
      <c r="BH21" s="16">
        <v>20.783070156560601</v>
      </c>
      <c r="BI21" s="42">
        <v>1.7411486041830599</v>
      </c>
      <c r="BJ21" s="16">
        <v>3.34063818028423</v>
      </c>
      <c r="BK21" s="43">
        <v>0.74370261541169402</v>
      </c>
      <c r="BM21" s="44"/>
    </row>
    <row r="22" spans="1:65" x14ac:dyDescent="0.2">
      <c r="A22" s="15" t="s">
        <v>28</v>
      </c>
      <c r="B22" s="16">
        <v>6.1332092679215098</v>
      </c>
      <c r="C22" s="42">
        <v>1.7672247822884499</v>
      </c>
      <c r="D22" s="16">
        <v>22.6350660428174</v>
      </c>
      <c r="E22" s="42">
        <v>2.86289766910574</v>
      </c>
      <c r="F22" s="16">
        <v>39.212676166093402</v>
      </c>
      <c r="G22" s="42">
        <v>2.9493654658868098</v>
      </c>
      <c r="H22" s="16">
        <v>27.266247183168002</v>
      </c>
      <c r="I22" s="42">
        <v>2.82984779251617</v>
      </c>
      <c r="J22" s="16">
        <v>4.4250242692531199</v>
      </c>
      <c r="K22" s="43">
        <v>1.27290947460816</v>
      </c>
      <c r="M22" s="155"/>
      <c r="N22" s="28" t="s">
        <v>28</v>
      </c>
      <c r="O22" s="16">
        <v>4.4392315356424596</v>
      </c>
      <c r="P22" s="42">
        <v>0.94007664664288304</v>
      </c>
      <c r="Q22" s="16">
        <v>17.732161098505198</v>
      </c>
      <c r="R22" s="42">
        <v>2.03933361119218</v>
      </c>
      <c r="S22" s="16">
        <v>35.419983748655</v>
      </c>
      <c r="T22" s="42">
        <v>2.7498905288884599</v>
      </c>
      <c r="U22" s="16">
        <v>33.261465099647097</v>
      </c>
      <c r="V22" s="42">
        <v>2.2909554063234898</v>
      </c>
      <c r="W22" s="16">
        <v>8.0656181365853907</v>
      </c>
      <c r="X22" s="43">
        <v>1.31813864504373</v>
      </c>
      <c r="Z22" s="155"/>
      <c r="AA22" s="28" t="s">
        <v>28</v>
      </c>
      <c r="AB22" s="16">
        <v>6.2904875566560197</v>
      </c>
      <c r="AC22" s="42">
        <v>0.99605861458318301</v>
      </c>
      <c r="AD22" s="16">
        <v>21.865988400562401</v>
      </c>
      <c r="AE22" s="42">
        <v>1.94088408095378</v>
      </c>
      <c r="AF22" s="16">
        <v>40.756317673490798</v>
      </c>
      <c r="AG22" s="42">
        <v>2.1979699463032598</v>
      </c>
      <c r="AH22" s="16">
        <v>24.8526400598954</v>
      </c>
      <c r="AI22" s="42">
        <v>1.90516409986654</v>
      </c>
      <c r="AJ22" s="16">
        <v>5.2387911813377803</v>
      </c>
      <c r="AK22" s="43">
        <v>0.71865825563433205</v>
      </c>
      <c r="AM22" s="155"/>
      <c r="AN22" s="28" t="s">
        <v>28</v>
      </c>
      <c r="AO22" s="16">
        <v>8.6540009702614498</v>
      </c>
      <c r="AP22" s="42">
        <v>1.2621995272169999</v>
      </c>
      <c r="AQ22" s="16">
        <v>25.336505132023301</v>
      </c>
      <c r="AR22" s="42">
        <v>2.2605576125639701</v>
      </c>
      <c r="AS22" s="16">
        <v>39.824497545329002</v>
      </c>
      <c r="AT22" s="42">
        <v>2.3078497656618899</v>
      </c>
      <c r="AU22" s="16">
        <v>22.274175506979802</v>
      </c>
      <c r="AV22" s="42">
        <v>1.76716612888363</v>
      </c>
      <c r="AW22" s="16">
        <v>3.5674392739351899</v>
      </c>
      <c r="AX22" s="43">
        <v>0.77345157441934098</v>
      </c>
      <c r="AZ22" s="155"/>
      <c r="BA22" s="28" t="s">
        <v>28</v>
      </c>
      <c r="BB22" s="16">
        <v>13.978713837449099</v>
      </c>
      <c r="BC22" s="42">
        <v>1.7994669364474301</v>
      </c>
      <c r="BD22" s="16">
        <v>30.275810908597801</v>
      </c>
      <c r="BE22" s="42">
        <v>2.8496844871404998</v>
      </c>
      <c r="BF22" s="16">
        <v>38.136818758056997</v>
      </c>
      <c r="BG22" s="42">
        <v>2.83560913106618</v>
      </c>
      <c r="BH22" s="16">
        <v>15.7718728597949</v>
      </c>
      <c r="BI22" s="42">
        <v>1.8439335043598399</v>
      </c>
      <c r="BJ22" s="16">
        <v>1.4310532346604901</v>
      </c>
      <c r="BK22" s="43">
        <v>0.44771959940960898</v>
      </c>
      <c r="BM22" s="44"/>
    </row>
    <row r="23" spans="1:65" x14ac:dyDescent="0.2">
      <c r="A23" s="15" t="s">
        <v>29</v>
      </c>
      <c r="B23" s="16">
        <v>0.967266033082399</v>
      </c>
      <c r="C23" s="42">
        <v>0.50509723051692001</v>
      </c>
      <c r="D23" s="16">
        <v>7.5834737396423604</v>
      </c>
      <c r="E23" s="42">
        <v>1.5436728597377001</v>
      </c>
      <c r="F23" s="16">
        <v>32.3368074844864</v>
      </c>
      <c r="G23" s="42">
        <v>2.1786331272604298</v>
      </c>
      <c r="H23" s="16">
        <v>42.708642920287701</v>
      </c>
      <c r="I23" s="42">
        <v>2.3056203728102602</v>
      </c>
      <c r="J23" s="16">
        <v>15.0378205530779</v>
      </c>
      <c r="K23" s="43">
        <v>1.6011426947314999</v>
      </c>
      <c r="M23" s="155"/>
      <c r="N23" s="28" t="s">
        <v>29</v>
      </c>
      <c r="O23" s="16">
        <v>0.62882484268871897</v>
      </c>
      <c r="P23" s="42">
        <v>0.33640485567462902</v>
      </c>
      <c r="Q23" s="16">
        <v>4.3059102609342199</v>
      </c>
      <c r="R23" s="42">
        <v>0.81660730095185996</v>
      </c>
      <c r="S23" s="16">
        <v>21.878095921141199</v>
      </c>
      <c r="T23" s="42">
        <v>1.75758772577074</v>
      </c>
      <c r="U23" s="16">
        <v>48.998689033223897</v>
      </c>
      <c r="V23" s="42">
        <v>1.9875162635994601</v>
      </c>
      <c r="W23" s="16">
        <v>23.211207654121601</v>
      </c>
      <c r="X23" s="43">
        <v>1.6988572658009999</v>
      </c>
      <c r="Z23" s="155"/>
      <c r="AA23" s="28" t="s">
        <v>29</v>
      </c>
      <c r="AB23" s="16">
        <v>0.46424043303388102</v>
      </c>
      <c r="AC23" s="42">
        <v>0.26700077165533698</v>
      </c>
      <c r="AD23" s="16">
        <v>4.3853110248603802</v>
      </c>
      <c r="AE23" s="42">
        <v>0.81304508173149603</v>
      </c>
      <c r="AF23" s="16">
        <v>23.953382373325901</v>
      </c>
      <c r="AG23" s="42">
        <v>1.5830681720472899</v>
      </c>
      <c r="AH23" s="16">
        <v>46.647682299086803</v>
      </c>
      <c r="AI23" s="42">
        <v>1.9271247355991801</v>
      </c>
      <c r="AJ23" s="16">
        <v>23.417894071901198</v>
      </c>
      <c r="AK23" s="43">
        <v>1.49044676486439</v>
      </c>
      <c r="AM23" s="155"/>
      <c r="AN23" s="28" t="s">
        <v>29</v>
      </c>
      <c r="AO23" s="16">
        <v>1.3859499348682101</v>
      </c>
      <c r="AP23" s="42">
        <v>0.52841547312376902</v>
      </c>
      <c r="AQ23" s="16">
        <v>5.2542383939603798</v>
      </c>
      <c r="AR23" s="42">
        <v>0.82037421501694097</v>
      </c>
      <c r="AS23" s="16">
        <v>26.529523553591801</v>
      </c>
      <c r="AT23" s="42">
        <v>1.7865112858754399</v>
      </c>
      <c r="AU23" s="16">
        <v>44.466169277232297</v>
      </c>
      <c r="AV23" s="42">
        <v>2.00134156377089</v>
      </c>
      <c r="AW23" s="16">
        <v>20.869147224839502</v>
      </c>
      <c r="AX23" s="43">
        <v>1.5553298667533899</v>
      </c>
      <c r="AZ23" s="155"/>
      <c r="BA23" s="28" t="s">
        <v>29</v>
      </c>
      <c r="BB23" s="16">
        <v>2.2426384280037301</v>
      </c>
      <c r="BC23" s="42">
        <v>0.55595370360989604</v>
      </c>
      <c r="BD23" s="16">
        <v>12.5265771329657</v>
      </c>
      <c r="BE23" s="42">
        <v>1.31711275809599</v>
      </c>
      <c r="BF23" s="16">
        <v>35.456767503999103</v>
      </c>
      <c r="BG23" s="42">
        <v>1.79602525545081</v>
      </c>
      <c r="BH23" s="16">
        <v>36.816290931497498</v>
      </c>
      <c r="BI23" s="42">
        <v>1.8408621644621299</v>
      </c>
      <c r="BJ23" s="16">
        <v>11.7042076705995</v>
      </c>
      <c r="BK23" s="43">
        <v>1.2484982940765801</v>
      </c>
      <c r="BM23" s="44"/>
    </row>
    <row r="24" spans="1:65" x14ac:dyDescent="0.2">
      <c r="A24" s="15" t="s">
        <v>31</v>
      </c>
      <c r="B24" s="16">
        <v>0.83217424408432195</v>
      </c>
      <c r="C24" s="42">
        <v>0.33642955211327003</v>
      </c>
      <c r="D24" s="16">
        <v>6.5030293112984996</v>
      </c>
      <c r="E24" s="42">
        <v>1.05396816543886</v>
      </c>
      <c r="F24" s="16">
        <v>35.049387150159902</v>
      </c>
      <c r="G24" s="42">
        <v>2.3368538222013</v>
      </c>
      <c r="H24" s="16">
        <v>47.793523316492198</v>
      </c>
      <c r="I24" s="42">
        <v>2.1695611306261</v>
      </c>
      <c r="J24" s="16">
        <v>9.8218859779650707</v>
      </c>
      <c r="K24" s="43">
        <v>1.5691281449454899</v>
      </c>
      <c r="M24" s="155"/>
      <c r="N24" s="28" t="s">
        <v>31</v>
      </c>
      <c r="O24" s="16">
        <v>1.2404342681318401</v>
      </c>
      <c r="P24" s="42">
        <v>0.36177319704765198</v>
      </c>
      <c r="Q24" s="16">
        <v>6.7868757042554497</v>
      </c>
      <c r="R24" s="42">
        <v>1.1559629255763</v>
      </c>
      <c r="S24" s="16">
        <v>34.172971778101598</v>
      </c>
      <c r="T24" s="42">
        <v>2.15478049757525</v>
      </c>
      <c r="U24" s="16">
        <v>45.194452950024598</v>
      </c>
      <c r="V24" s="42">
        <v>2.05346579717376</v>
      </c>
      <c r="W24" s="16">
        <v>11.7283858300699</v>
      </c>
      <c r="X24" s="43">
        <v>1.1464490340085001</v>
      </c>
      <c r="Z24" s="155"/>
      <c r="AA24" s="28" t="s">
        <v>31</v>
      </c>
      <c r="AB24" s="16">
        <v>1.5453373549207201</v>
      </c>
      <c r="AC24" s="42">
        <v>0.40251518502122602</v>
      </c>
      <c r="AD24" s="16">
        <v>10.8018563423553</v>
      </c>
      <c r="AE24" s="42">
        <v>1.21758416851748</v>
      </c>
      <c r="AF24" s="16">
        <v>41.473048343146203</v>
      </c>
      <c r="AG24" s="42">
        <v>1.6741792375912501</v>
      </c>
      <c r="AH24" s="16">
        <v>38.894322621867801</v>
      </c>
      <c r="AI24" s="42">
        <v>1.5305212733998701</v>
      </c>
      <c r="AJ24" s="16">
        <v>7.1197799832948601</v>
      </c>
      <c r="AK24" s="43">
        <v>1.0195747051531401</v>
      </c>
      <c r="AM24" s="155"/>
      <c r="AN24" s="28" t="s">
        <v>31</v>
      </c>
      <c r="AO24" s="16">
        <v>5.7415209664760498</v>
      </c>
      <c r="AP24" s="42">
        <v>0.86260824463338104</v>
      </c>
      <c r="AQ24" s="16">
        <v>20.790583831706002</v>
      </c>
      <c r="AR24" s="42">
        <v>1.3311037779509101</v>
      </c>
      <c r="AS24" s="16">
        <v>44.005429391977103</v>
      </c>
      <c r="AT24" s="42">
        <v>1.55561839964208</v>
      </c>
      <c r="AU24" s="16">
        <v>25.674459051788201</v>
      </c>
      <c r="AV24" s="42">
        <v>1.5153905438620501</v>
      </c>
      <c r="AW24" s="16">
        <v>3.70116094748137</v>
      </c>
      <c r="AX24" s="43">
        <v>0.68802153687414702</v>
      </c>
      <c r="AZ24" s="155"/>
      <c r="BA24" s="28" t="s">
        <v>31</v>
      </c>
      <c r="BB24" s="16">
        <v>12.7254366266468</v>
      </c>
      <c r="BC24" s="42">
        <v>1.23275341065164</v>
      </c>
      <c r="BD24" s="16">
        <v>29.773047014429999</v>
      </c>
      <c r="BE24" s="42">
        <v>1.96536331130723</v>
      </c>
      <c r="BF24" s="16">
        <v>40.339422906571301</v>
      </c>
      <c r="BG24" s="42">
        <v>2.0538903059304201</v>
      </c>
      <c r="BH24" s="16">
        <v>15.108216224912001</v>
      </c>
      <c r="BI24" s="42">
        <v>1.5676666584078001</v>
      </c>
      <c r="BJ24" s="16">
        <v>1.8550314620005499</v>
      </c>
      <c r="BK24" s="43">
        <v>0.50977017435484295</v>
      </c>
      <c r="BM24" s="44"/>
    </row>
    <row r="25" spans="1:65" x14ac:dyDescent="0.2">
      <c r="A25" s="15" t="s">
        <v>32</v>
      </c>
      <c r="B25" s="16">
        <v>1.7708509180524501</v>
      </c>
      <c r="C25" s="42">
        <v>0.56802940030893501</v>
      </c>
      <c r="D25" s="16">
        <v>6.7281618231332496</v>
      </c>
      <c r="E25" s="42">
        <v>1.0096701188456101</v>
      </c>
      <c r="F25" s="16">
        <v>29.382747621264699</v>
      </c>
      <c r="G25" s="42">
        <v>2.0857307682855701</v>
      </c>
      <c r="H25" s="16">
        <v>44.737522248301602</v>
      </c>
      <c r="I25" s="42">
        <v>2.00929470664191</v>
      </c>
      <c r="J25" s="16">
        <v>16.202709551236602</v>
      </c>
      <c r="K25" s="43">
        <v>1.57266466413631</v>
      </c>
      <c r="M25" s="155"/>
      <c r="N25" s="28" t="s">
        <v>32</v>
      </c>
      <c r="O25" s="16">
        <v>2.1301736623458498</v>
      </c>
      <c r="P25" s="42">
        <v>0.70213457635368504</v>
      </c>
      <c r="Q25" s="16">
        <v>7.2770376987628103</v>
      </c>
      <c r="R25" s="42">
        <v>1.2304229147652901</v>
      </c>
      <c r="S25" s="16">
        <v>23.087943371664998</v>
      </c>
      <c r="T25" s="42">
        <v>2.1973345910194202</v>
      </c>
      <c r="U25" s="16">
        <v>40.813448220080801</v>
      </c>
      <c r="V25" s="42">
        <v>2.1973417562103199</v>
      </c>
      <c r="W25" s="16">
        <v>24.728413798103301</v>
      </c>
      <c r="X25" s="43">
        <v>1.8448341176351899</v>
      </c>
      <c r="Z25" s="155"/>
      <c r="AA25" s="28" t="s">
        <v>32</v>
      </c>
      <c r="AB25" s="16">
        <v>3.1620081564128402</v>
      </c>
      <c r="AC25" s="42">
        <v>0.78966816581910204</v>
      </c>
      <c r="AD25" s="16">
        <v>8.2248410380554997</v>
      </c>
      <c r="AE25" s="42">
        <v>1.16381550896773</v>
      </c>
      <c r="AF25" s="16">
        <v>22.981156162168801</v>
      </c>
      <c r="AG25" s="42">
        <v>1.8216148992958201</v>
      </c>
      <c r="AH25" s="16">
        <v>42.031704231823397</v>
      </c>
      <c r="AI25" s="42">
        <v>2.1199408115210101</v>
      </c>
      <c r="AJ25" s="16">
        <v>21.0516072272024</v>
      </c>
      <c r="AK25" s="43">
        <v>1.5682108038801199</v>
      </c>
      <c r="AM25" s="155"/>
      <c r="AN25" s="28" t="s">
        <v>32</v>
      </c>
      <c r="AO25" s="16">
        <v>4.3320168789546596</v>
      </c>
      <c r="AP25" s="42">
        <v>0.70836953815743597</v>
      </c>
      <c r="AQ25" s="16">
        <v>9.9978178947251699</v>
      </c>
      <c r="AR25" s="42">
        <v>1.0376814190927801</v>
      </c>
      <c r="AS25" s="16">
        <v>28.6281188284722</v>
      </c>
      <c r="AT25" s="42">
        <v>1.62834526346936</v>
      </c>
      <c r="AU25" s="16">
        <v>38.695764196019098</v>
      </c>
      <c r="AV25" s="42">
        <v>2.0461599957727299</v>
      </c>
      <c r="AW25" s="16">
        <v>15.7623780202965</v>
      </c>
      <c r="AX25" s="43">
        <v>1.45870699559791</v>
      </c>
      <c r="AZ25" s="155"/>
      <c r="BA25" s="28" t="s">
        <v>32</v>
      </c>
      <c r="BB25" s="16">
        <v>5.4551854116782303</v>
      </c>
      <c r="BC25" s="42">
        <v>0.88893854161288399</v>
      </c>
      <c r="BD25" s="16">
        <v>15.238853889228899</v>
      </c>
      <c r="BE25" s="42">
        <v>1.5277018279408201</v>
      </c>
      <c r="BF25" s="16">
        <v>36.1895016438393</v>
      </c>
      <c r="BG25" s="42">
        <v>2.23146939162935</v>
      </c>
      <c r="BH25" s="16">
        <v>32.1142668947262</v>
      </c>
      <c r="BI25" s="42">
        <v>1.8708438695954599</v>
      </c>
      <c r="BJ25" s="16">
        <v>8.2587205329861408</v>
      </c>
      <c r="BK25" s="43">
        <v>1.1181961826520901</v>
      </c>
      <c r="BM25" s="44"/>
    </row>
    <row r="26" spans="1:65" x14ac:dyDescent="0.2">
      <c r="A26" s="15" t="s">
        <v>33</v>
      </c>
      <c r="B26" s="16">
        <v>3.8351098943898001</v>
      </c>
      <c r="C26" s="42">
        <v>0.66745252645515896</v>
      </c>
      <c r="D26" s="16">
        <v>13.0564104751458</v>
      </c>
      <c r="E26" s="42">
        <v>1.3894809505958401</v>
      </c>
      <c r="F26" s="16">
        <v>33.070100619749503</v>
      </c>
      <c r="G26" s="42">
        <v>1.8007330682690099</v>
      </c>
      <c r="H26" s="16">
        <v>37.602526819011501</v>
      </c>
      <c r="I26" s="42">
        <v>1.87504526391292</v>
      </c>
      <c r="J26" s="16">
        <v>11.5322676477572</v>
      </c>
      <c r="K26" s="43">
        <v>1.28996571816997</v>
      </c>
      <c r="M26" s="155"/>
      <c r="N26" s="28" t="s">
        <v>33</v>
      </c>
      <c r="O26" s="16">
        <v>5.6661176093747203</v>
      </c>
      <c r="P26" s="42">
        <v>0.76784158796691504</v>
      </c>
      <c r="Q26" s="16">
        <v>7.1943050355201796</v>
      </c>
      <c r="R26" s="42">
        <v>1.0964035172333899</v>
      </c>
      <c r="S26" s="16">
        <v>21.723486678895199</v>
      </c>
      <c r="T26" s="42">
        <v>1.8707402278960299</v>
      </c>
      <c r="U26" s="16">
        <v>40.006643044822901</v>
      </c>
      <c r="V26" s="42">
        <v>2.00403285611893</v>
      </c>
      <c r="W26" s="16">
        <v>21.920076861972799</v>
      </c>
      <c r="X26" s="43">
        <v>1.81152131752003</v>
      </c>
      <c r="Z26" s="155"/>
      <c r="AA26" s="28" t="s">
        <v>33</v>
      </c>
      <c r="AB26" s="16">
        <v>4.2998608519272397</v>
      </c>
      <c r="AC26" s="42">
        <v>0.79222974724291395</v>
      </c>
      <c r="AD26" s="16">
        <v>7.3186968592878996</v>
      </c>
      <c r="AE26" s="42">
        <v>0.98182707377277301</v>
      </c>
      <c r="AF26" s="16">
        <v>22.149074828450999</v>
      </c>
      <c r="AG26" s="42">
        <v>1.4799525246249401</v>
      </c>
      <c r="AH26" s="16">
        <v>38.422058851166902</v>
      </c>
      <c r="AI26" s="42">
        <v>2.0793971650617702</v>
      </c>
      <c r="AJ26" s="16">
        <v>25.630566208080499</v>
      </c>
      <c r="AK26" s="43">
        <v>1.71236565800184</v>
      </c>
      <c r="AM26" s="155"/>
      <c r="AN26" s="28" t="s">
        <v>33</v>
      </c>
      <c r="AO26" s="16">
        <v>3.6514771772121599</v>
      </c>
      <c r="AP26" s="42">
        <v>0.86810840576568804</v>
      </c>
      <c r="AQ26" s="16">
        <v>8.1198228876607903</v>
      </c>
      <c r="AR26" s="42">
        <v>1.10664348946122</v>
      </c>
      <c r="AS26" s="16">
        <v>29.993902247436999</v>
      </c>
      <c r="AT26" s="42">
        <v>1.4502466840044601</v>
      </c>
      <c r="AU26" s="16">
        <v>38.327728910974997</v>
      </c>
      <c r="AV26" s="42">
        <v>1.75512247973474</v>
      </c>
      <c r="AW26" s="16">
        <v>16.867248536257101</v>
      </c>
      <c r="AX26" s="43">
        <v>1.3968651210616301</v>
      </c>
      <c r="AZ26" s="155"/>
      <c r="BA26" s="28" t="s">
        <v>33</v>
      </c>
      <c r="BB26" s="16">
        <v>4.2242938644902503</v>
      </c>
      <c r="BC26" s="42">
        <v>0.84056737841340401</v>
      </c>
      <c r="BD26" s="16">
        <v>16.187184465996499</v>
      </c>
      <c r="BE26" s="42">
        <v>1.6918687215077299</v>
      </c>
      <c r="BF26" s="16">
        <v>36.259657933260698</v>
      </c>
      <c r="BG26" s="42">
        <v>1.88006712988832</v>
      </c>
      <c r="BH26" s="16">
        <v>32.308455795836302</v>
      </c>
      <c r="BI26" s="42">
        <v>1.86799723356071</v>
      </c>
      <c r="BJ26" s="16">
        <v>9.5659893608564897</v>
      </c>
      <c r="BK26" s="43">
        <v>1.02549993467698</v>
      </c>
      <c r="BM26" s="44"/>
    </row>
    <row r="27" spans="1:65" x14ac:dyDescent="0.2">
      <c r="A27" s="15" t="s">
        <v>34</v>
      </c>
      <c r="B27" s="16">
        <v>2.8711753042182702</v>
      </c>
      <c r="C27" s="42">
        <v>0.44603998598008998</v>
      </c>
      <c r="D27" s="16">
        <v>13.8834855692979</v>
      </c>
      <c r="E27" s="42">
        <v>0.84002009451345305</v>
      </c>
      <c r="F27" s="16">
        <v>38.391983885600602</v>
      </c>
      <c r="G27" s="42">
        <v>1.2265392057856199</v>
      </c>
      <c r="H27" s="16">
        <v>35.198019526173702</v>
      </c>
      <c r="I27" s="42">
        <v>1.29561499554093</v>
      </c>
      <c r="J27" s="16">
        <v>9.6553357147095191</v>
      </c>
      <c r="K27" s="43">
        <v>0.81314045897390397</v>
      </c>
      <c r="M27" s="155"/>
      <c r="N27" s="28" t="s">
        <v>34</v>
      </c>
      <c r="O27" s="16">
        <v>4.0384450364707902</v>
      </c>
      <c r="P27" s="42">
        <v>0.66009976602098397</v>
      </c>
      <c r="Q27" s="16">
        <v>13.748773057118401</v>
      </c>
      <c r="R27" s="42">
        <v>1.3014402050848799</v>
      </c>
      <c r="S27" s="16">
        <v>34.422939101931398</v>
      </c>
      <c r="T27" s="42">
        <v>1.6546626779423601</v>
      </c>
      <c r="U27" s="16">
        <v>35.661450839667999</v>
      </c>
      <c r="V27" s="42">
        <v>1.87774883046531</v>
      </c>
      <c r="W27" s="16">
        <v>12.128391964811399</v>
      </c>
      <c r="X27" s="43">
        <v>1.20269622747413</v>
      </c>
      <c r="Z27" s="155"/>
      <c r="AA27" s="28" t="s">
        <v>34</v>
      </c>
      <c r="AB27" s="16">
        <v>4.9135583166087402</v>
      </c>
      <c r="AC27" s="42">
        <v>0.80324052216112796</v>
      </c>
      <c r="AD27" s="16">
        <v>17.293846037986999</v>
      </c>
      <c r="AE27" s="42">
        <v>1.7537117828701101</v>
      </c>
      <c r="AF27" s="16">
        <v>38.226263161245001</v>
      </c>
      <c r="AG27" s="42">
        <v>2.1630861824914902</v>
      </c>
      <c r="AH27" s="16">
        <v>30.434315242324701</v>
      </c>
      <c r="AI27" s="42">
        <v>2.14120434428219</v>
      </c>
      <c r="AJ27" s="16">
        <v>9.1320172418346406</v>
      </c>
      <c r="AK27" s="43">
        <v>1.41588122509931</v>
      </c>
      <c r="AM27" s="155"/>
      <c r="AN27" s="28" t="s">
        <v>34</v>
      </c>
      <c r="AO27" s="16">
        <v>7.4093211753449104</v>
      </c>
      <c r="AP27" s="42">
        <v>1.09296938998018</v>
      </c>
      <c r="AQ27" s="16">
        <v>19.275592018712199</v>
      </c>
      <c r="AR27" s="42">
        <v>1.5082367625372499</v>
      </c>
      <c r="AS27" s="16">
        <v>38.494276874156803</v>
      </c>
      <c r="AT27" s="42">
        <v>1.90118162910657</v>
      </c>
      <c r="AU27" s="16">
        <v>28.088935445158</v>
      </c>
      <c r="AV27" s="42">
        <v>1.8775106984178001</v>
      </c>
      <c r="AW27" s="16">
        <v>6.7318744866281603</v>
      </c>
      <c r="AX27" s="43">
        <v>1.2472394564885301</v>
      </c>
      <c r="AZ27" s="155"/>
      <c r="BA27" s="28" t="s">
        <v>34</v>
      </c>
      <c r="BB27" s="16">
        <v>10.1351546713373</v>
      </c>
      <c r="BC27" s="42">
        <v>1.03499003517183</v>
      </c>
      <c r="BD27" s="16">
        <v>23.6340501799667</v>
      </c>
      <c r="BE27" s="42">
        <v>1.7270315339567199</v>
      </c>
      <c r="BF27" s="16">
        <v>39.349879567983002</v>
      </c>
      <c r="BG27" s="42">
        <v>2.1969644593936799</v>
      </c>
      <c r="BH27" s="16">
        <v>22.791790299475299</v>
      </c>
      <c r="BI27" s="42">
        <v>1.8258004175643301</v>
      </c>
      <c r="BJ27" s="16">
        <v>4.0891252812376804</v>
      </c>
      <c r="BK27" s="43">
        <v>0.98315467275799395</v>
      </c>
      <c r="BM27" s="44"/>
    </row>
    <row r="28" spans="1:65" x14ac:dyDescent="0.2">
      <c r="A28" s="15" t="s">
        <v>35</v>
      </c>
      <c r="B28" s="16">
        <v>3.1577762991629301</v>
      </c>
      <c r="C28" s="42">
        <v>0.60761002217164195</v>
      </c>
      <c r="D28" s="16">
        <v>9.2058970179525108</v>
      </c>
      <c r="E28" s="42">
        <v>1.3004246350481401</v>
      </c>
      <c r="F28" s="16">
        <v>31.184395232971099</v>
      </c>
      <c r="G28" s="42">
        <v>1.90789996397537</v>
      </c>
      <c r="H28" s="16">
        <v>43.189542001351803</v>
      </c>
      <c r="I28" s="42">
        <v>2.1142655136389799</v>
      </c>
      <c r="J28" s="16">
        <v>12.9812018400055</v>
      </c>
      <c r="K28" s="43">
        <v>1.46328268403018</v>
      </c>
      <c r="M28" s="155"/>
      <c r="N28" s="28" t="s">
        <v>35</v>
      </c>
      <c r="O28" s="16">
        <v>3.7971703857109098</v>
      </c>
      <c r="P28" s="42">
        <v>0.77379053061830005</v>
      </c>
      <c r="Q28" s="16">
        <v>9.9140243804630099</v>
      </c>
      <c r="R28" s="42">
        <v>1.0635653218830099</v>
      </c>
      <c r="S28" s="16">
        <v>29.2012463930206</v>
      </c>
      <c r="T28" s="42">
        <v>1.7402359144627899</v>
      </c>
      <c r="U28" s="16">
        <v>41.6302745413374</v>
      </c>
      <c r="V28" s="42">
        <v>1.9561105617947501</v>
      </c>
      <c r="W28" s="16">
        <v>15.3448811142545</v>
      </c>
      <c r="X28" s="43">
        <v>1.4504372225576101</v>
      </c>
      <c r="Z28" s="155"/>
      <c r="AA28" s="28" t="s">
        <v>35</v>
      </c>
      <c r="AB28" s="16">
        <v>2.6591833785594901</v>
      </c>
      <c r="AC28" s="42">
        <v>0.57637726311380399</v>
      </c>
      <c r="AD28" s="16">
        <v>8.9980866867892804</v>
      </c>
      <c r="AE28" s="42">
        <v>1.0226633889722001</v>
      </c>
      <c r="AF28" s="16">
        <v>29.678193457762699</v>
      </c>
      <c r="AG28" s="42">
        <v>2.00080613089112</v>
      </c>
      <c r="AH28" s="16">
        <v>42.498482873435698</v>
      </c>
      <c r="AI28" s="42">
        <v>2.1808869225230199</v>
      </c>
      <c r="AJ28" s="16">
        <v>15.7754815324377</v>
      </c>
      <c r="AK28" s="43">
        <v>1.6799265149236899</v>
      </c>
      <c r="AM28" s="155"/>
      <c r="AN28" s="28" t="s">
        <v>35</v>
      </c>
      <c r="AO28" s="16">
        <v>3.10051484797498</v>
      </c>
      <c r="AP28" s="42">
        <v>0.70960296582871196</v>
      </c>
      <c r="AQ28" s="16">
        <v>9.3370609009617507</v>
      </c>
      <c r="AR28" s="42">
        <v>1.14977579353881</v>
      </c>
      <c r="AS28" s="16">
        <v>35.105538589239302</v>
      </c>
      <c r="AT28" s="42">
        <v>2.0817879120057099</v>
      </c>
      <c r="AU28" s="16">
        <v>40.357891889156001</v>
      </c>
      <c r="AV28" s="42">
        <v>2.14343987021716</v>
      </c>
      <c r="AW28" s="16">
        <v>11.798711204779901</v>
      </c>
      <c r="AX28" s="43">
        <v>1.2314782114892799</v>
      </c>
      <c r="AZ28" s="155"/>
      <c r="BA28" s="28" t="s">
        <v>35</v>
      </c>
      <c r="BB28" s="16">
        <v>4.4684442290374102</v>
      </c>
      <c r="BC28" s="42">
        <v>0.78976190087341602</v>
      </c>
      <c r="BD28" s="16">
        <v>14.056132671761899</v>
      </c>
      <c r="BE28" s="42">
        <v>1.12763670210772</v>
      </c>
      <c r="BF28" s="16">
        <v>36.057060230384103</v>
      </c>
      <c r="BG28" s="42">
        <v>1.8339174583173199</v>
      </c>
      <c r="BH28" s="16">
        <v>38.207411355291903</v>
      </c>
      <c r="BI28" s="42">
        <v>1.92644713703869</v>
      </c>
      <c r="BJ28" s="16">
        <v>6.9160318497155604</v>
      </c>
      <c r="BK28" s="43">
        <v>1.27829932376358</v>
      </c>
      <c r="BM28" s="44"/>
    </row>
    <row r="29" spans="1:65" x14ac:dyDescent="0.2">
      <c r="A29" s="15" t="s">
        <v>36</v>
      </c>
      <c r="B29" s="16">
        <v>4.8375465097313199</v>
      </c>
      <c r="C29" s="42">
        <v>0.80099497686555299</v>
      </c>
      <c r="D29" s="16">
        <v>16.7396303611871</v>
      </c>
      <c r="E29" s="42">
        <v>1.7079086667533101</v>
      </c>
      <c r="F29" s="16">
        <v>46.196623579093703</v>
      </c>
      <c r="G29" s="42">
        <v>2.0043647416316399</v>
      </c>
      <c r="H29" s="16">
        <v>27.895751676484501</v>
      </c>
      <c r="I29" s="42">
        <v>1.8691215268247501</v>
      </c>
      <c r="J29" s="16">
        <v>3.8185802109933502</v>
      </c>
      <c r="K29" s="43">
        <v>0.88901461635708601</v>
      </c>
      <c r="M29" s="155"/>
      <c r="N29" s="28" t="s">
        <v>36</v>
      </c>
      <c r="O29" s="16">
        <v>5.4501963597785101</v>
      </c>
      <c r="P29" s="42">
        <v>0.76874344703800301</v>
      </c>
      <c r="Q29" s="16">
        <v>17.186593208344799</v>
      </c>
      <c r="R29" s="42">
        <v>1.40586707533245</v>
      </c>
      <c r="S29" s="16">
        <v>40.391427402962002</v>
      </c>
      <c r="T29" s="42">
        <v>2.17424528070518</v>
      </c>
      <c r="U29" s="16">
        <v>30.702583639728999</v>
      </c>
      <c r="V29" s="42">
        <v>1.83211256593414</v>
      </c>
      <c r="W29" s="16">
        <v>5.7086807403722002</v>
      </c>
      <c r="X29" s="43">
        <v>0.78579319059877695</v>
      </c>
      <c r="Z29" s="155"/>
      <c r="AA29" s="28" t="s">
        <v>36</v>
      </c>
      <c r="AB29" s="16">
        <v>6.6940291126106404</v>
      </c>
      <c r="AC29" s="42">
        <v>0.86055444754229704</v>
      </c>
      <c r="AD29" s="16">
        <v>17.6236728074926</v>
      </c>
      <c r="AE29" s="42">
        <v>1.2822966451116899</v>
      </c>
      <c r="AF29" s="16">
        <v>39.865713484677102</v>
      </c>
      <c r="AG29" s="42">
        <v>1.6056873566174099</v>
      </c>
      <c r="AH29" s="16">
        <v>30.474692044703701</v>
      </c>
      <c r="AI29" s="42">
        <v>1.5717292995021801</v>
      </c>
      <c r="AJ29" s="16">
        <v>4.8768377001400802</v>
      </c>
      <c r="AK29" s="43">
        <v>0.81120163251914401</v>
      </c>
      <c r="AM29" s="155"/>
      <c r="AN29" s="28" t="s">
        <v>36</v>
      </c>
      <c r="AO29" s="16">
        <v>10.1005210900585</v>
      </c>
      <c r="AP29" s="42">
        <v>1.0176206266853101</v>
      </c>
      <c r="AQ29" s="16">
        <v>23.559931497309801</v>
      </c>
      <c r="AR29" s="42">
        <v>1.60379969612117</v>
      </c>
      <c r="AS29" s="16">
        <v>40.159032173115001</v>
      </c>
      <c r="AT29" s="42">
        <v>1.63903590400973</v>
      </c>
      <c r="AU29" s="16">
        <v>21.216128314037</v>
      </c>
      <c r="AV29" s="42">
        <v>1.5377435067067</v>
      </c>
      <c r="AW29" s="16">
        <v>4.2073133770476803</v>
      </c>
      <c r="AX29" s="43">
        <v>0.84974138653425602</v>
      </c>
      <c r="AZ29" s="155"/>
      <c r="BA29" s="28" t="s">
        <v>36</v>
      </c>
      <c r="BB29" s="16">
        <v>19.509192772680901</v>
      </c>
      <c r="BC29" s="42">
        <v>1.39147827021735</v>
      </c>
      <c r="BD29" s="16">
        <v>29.4816802887369</v>
      </c>
      <c r="BE29" s="42">
        <v>2.0378171123814499</v>
      </c>
      <c r="BF29" s="16">
        <v>36.226416020674797</v>
      </c>
      <c r="BG29" s="42">
        <v>2.1388407632340201</v>
      </c>
      <c r="BH29" s="16">
        <v>11.993192853457</v>
      </c>
      <c r="BI29" s="42">
        <v>1.2764980698886199</v>
      </c>
      <c r="BJ29" s="16">
        <v>1.27835600814344</v>
      </c>
      <c r="BK29" s="43">
        <v>0.408090128988298</v>
      </c>
      <c r="BM29" s="44"/>
    </row>
    <row r="30" spans="1:65" x14ac:dyDescent="0.2">
      <c r="A30" s="15" t="s">
        <v>37</v>
      </c>
      <c r="B30" s="16">
        <v>2.8833731077467002</v>
      </c>
      <c r="C30" s="42">
        <v>0.67654984203329105</v>
      </c>
      <c r="D30" s="16">
        <v>9.5467963005163199</v>
      </c>
      <c r="E30" s="42">
        <v>1.2595351913800501</v>
      </c>
      <c r="F30" s="16">
        <v>32.1582459942925</v>
      </c>
      <c r="G30" s="42">
        <v>2.22615529497374</v>
      </c>
      <c r="H30" s="16">
        <v>40.528068575586602</v>
      </c>
      <c r="I30" s="42">
        <v>2.6913791190856</v>
      </c>
      <c r="J30" s="16">
        <v>14.883516021857901</v>
      </c>
      <c r="K30" s="43">
        <v>1.76817760986855</v>
      </c>
      <c r="M30" s="155"/>
      <c r="N30" s="28" t="s">
        <v>37</v>
      </c>
      <c r="O30" s="16">
        <v>5.71898941148359</v>
      </c>
      <c r="P30" s="42">
        <v>0.91377343517790999</v>
      </c>
      <c r="Q30" s="16">
        <v>6.4995746506209802</v>
      </c>
      <c r="R30" s="42">
        <v>1.2384475903093399</v>
      </c>
      <c r="S30" s="16">
        <v>22.820410731838201</v>
      </c>
      <c r="T30" s="42">
        <v>2.2051254022085298</v>
      </c>
      <c r="U30" s="16">
        <v>39.172361987160599</v>
      </c>
      <c r="V30" s="42">
        <v>2.32192079863214</v>
      </c>
      <c r="W30" s="16">
        <v>25.788663218896598</v>
      </c>
      <c r="X30" s="43">
        <v>1.5098418047331399</v>
      </c>
      <c r="Z30" s="155"/>
      <c r="AA30" s="28" t="s">
        <v>37</v>
      </c>
      <c r="AB30" s="16">
        <v>4.1726665917588104</v>
      </c>
      <c r="AC30" s="42">
        <v>0.90411581918348305</v>
      </c>
      <c r="AD30" s="16">
        <v>9.5146960572217907</v>
      </c>
      <c r="AE30" s="42">
        <v>1.53044526525861</v>
      </c>
      <c r="AF30" s="16">
        <v>23.497734838783</v>
      </c>
      <c r="AG30" s="42">
        <v>1.96128622984136</v>
      </c>
      <c r="AH30" s="16">
        <v>38.326303098939398</v>
      </c>
      <c r="AI30" s="42">
        <v>2.2027976308082899</v>
      </c>
      <c r="AJ30" s="16">
        <v>24.488599413296999</v>
      </c>
      <c r="AK30" s="43">
        <v>1.6498075010258799</v>
      </c>
      <c r="AM30" s="155"/>
      <c r="AN30" s="28" t="s">
        <v>37</v>
      </c>
      <c r="AO30" s="16">
        <v>4.9980390656711897</v>
      </c>
      <c r="AP30" s="42">
        <v>1.0094775257250099</v>
      </c>
      <c r="AQ30" s="16">
        <v>10.9502703419037</v>
      </c>
      <c r="AR30" s="42">
        <v>1.38762960122334</v>
      </c>
      <c r="AS30" s="16">
        <v>28.9401541756311</v>
      </c>
      <c r="AT30" s="42">
        <v>2.0114932381491699</v>
      </c>
      <c r="AU30" s="16">
        <v>37.8935986662121</v>
      </c>
      <c r="AV30" s="42">
        <v>2.1514341936064998</v>
      </c>
      <c r="AW30" s="16">
        <v>17.2179377505819</v>
      </c>
      <c r="AX30" s="43">
        <v>1.6742418644627699</v>
      </c>
      <c r="AZ30" s="155"/>
      <c r="BA30" s="28" t="s">
        <v>37</v>
      </c>
      <c r="BB30" s="16">
        <v>4.1429698327801203</v>
      </c>
      <c r="BC30" s="42">
        <v>0.73727034767881605</v>
      </c>
      <c r="BD30" s="16">
        <v>14.4054093696764</v>
      </c>
      <c r="BE30" s="42">
        <v>1.5057963720282399</v>
      </c>
      <c r="BF30" s="16">
        <v>35.245156023499199</v>
      </c>
      <c r="BG30" s="42">
        <v>2.0552049993295101</v>
      </c>
      <c r="BH30" s="16">
        <v>34.866985673132497</v>
      </c>
      <c r="BI30" s="42">
        <v>1.9325681399699499</v>
      </c>
      <c r="BJ30" s="16">
        <v>11.339479100911699</v>
      </c>
      <c r="BK30" s="43">
        <v>1.09724144935055</v>
      </c>
      <c r="BM30" s="44"/>
    </row>
    <row r="31" spans="1:65" x14ac:dyDescent="0.2">
      <c r="A31" s="15" t="s">
        <v>38</v>
      </c>
      <c r="B31" s="16">
        <v>7.0140506677546997</v>
      </c>
      <c r="C31" s="42">
        <v>1.21758828455655</v>
      </c>
      <c r="D31" s="16">
        <v>22.021114677996401</v>
      </c>
      <c r="E31" s="42">
        <v>1.95692730944803</v>
      </c>
      <c r="F31" s="16">
        <v>36.976653199171103</v>
      </c>
      <c r="G31" s="42">
        <v>2.4095279227234299</v>
      </c>
      <c r="H31" s="16">
        <v>22.876296593204199</v>
      </c>
      <c r="I31" s="42">
        <v>2.1159325357017602</v>
      </c>
      <c r="J31" s="16">
        <v>5.3955781901403004</v>
      </c>
      <c r="K31" s="43">
        <v>1.1761343406265301</v>
      </c>
      <c r="M31" s="155"/>
      <c r="N31" s="28" t="s">
        <v>38</v>
      </c>
      <c r="O31" s="16">
        <v>8.1534170726127702</v>
      </c>
      <c r="P31" s="42">
        <v>1.1314762722512599</v>
      </c>
      <c r="Q31" s="16">
        <v>16.869547850876401</v>
      </c>
      <c r="R31" s="42">
        <v>1.6723258148293401</v>
      </c>
      <c r="S31" s="16">
        <v>31.831206944351202</v>
      </c>
      <c r="T31" s="42">
        <v>2.1550866821014201</v>
      </c>
      <c r="U31" s="16">
        <v>28.392064860275099</v>
      </c>
      <c r="V31" s="42">
        <v>1.64627642640447</v>
      </c>
      <c r="W31" s="16">
        <v>11.353878753491999</v>
      </c>
      <c r="X31" s="43">
        <v>1.2933568702345399</v>
      </c>
      <c r="Z31" s="155"/>
      <c r="AA31" s="28" t="s">
        <v>38</v>
      </c>
      <c r="AB31" s="16">
        <v>8.3085337064342202</v>
      </c>
      <c r="AC31" s="42">
        <v>1.2793704365577601</v>
      </c>
      <c r="AD31" s="16">
        <v>19.0492103138914</v>
      </c>
      <c r="AE31" s="42">
        <v>1.70558573964059</v>
      </c>
      <c r="AF31" s="16">
        <v>29.365207637248002</v>
      </c>
      <c r="AG31" s="42">
        <v>1.65260434626083</v>
      </c>
      <c r="AH31" s="16">
        <v>27.913192683358599</v>
      </c>
      <c r="AI31" s="42">
        <v>1.7233102548975401</v>
      </c>
      <c r="AJ31" s="16">
        <v>10.642590565270099</v>
      </c>
      <c r="AK31" s="43">
        <v>1.34133200753381</v>
      </c>
      <c r="AM31" s="155"/>
      <c r="AN31" s="28" t="s">
        <v>38</v>
      </c>
      <c r="AO31" s="16">
        <v>10.8879970496683</v>
      </c>
      <c r="AP31" s="42">
        <v>1.20380671662216</v>
      </c>
      <c r="AQ31" s="16">
        <v>19.238070013067301</v>
      </c>
      <c r="AR31" s="42">
        <v>1.42120384363757</v>
      </c>
      <c r="AS31" s="16">
        <v>32.741983898827499</v>
      </c>
      <c r="AT31" s="42">
        <v>1.69303022716718</v>
      </c>
      <c r="AU31" s="16">
        <v>25.220114408931401</v>
      </c>
      <c r="AV31" s="42">
        <v>1.53218424937637</v>
      </c>
      <c r="AW31" s="16">
        <v>8.3649421940593705</v>
      </c>
      <c r="AX31" s="43">
        <v>1.1211707432115201</v>
      </c>
      <c r="AZ31" s="155"/>
      <c r="BA31" s="28" t="s">
        <v>38</v>
      </c>
      <c r="BB31" s="16">
        <v>10.9306694194097</v>
      </c>
      <c r="BC31" s="42">
        <v>1.1214460094257399</v>
      </c>
      <c r="BD31" s="16">
        <v>21.122307920489099</v>
      </c>
      <c r="BE31" s="42">
        <v>1.81290085195705</v>
      </c>
      <c r="BF31" s="16">
        <v>32.608891960888201</v>
      </c>
      <c r="BG31" s="42">
        <v>2.0805102505991102</v>
      </c>
      <c r="BH31" s="16">
        <v>25.0820032516319</v>
      </c>
      <c r="BI31" s="42">
        <v>1.7221448111517901</v>
      </c>
      <c r="BJ31" s="16">
        <v>6.31691744622933</v>
      </c>
      <c r="BK31" s="43">
        <v>0.94565700270234399</v>
      </c>
      <c r="BM31" s="44"/>
    </row>
    <row r="32" spans="1:65" x14ac:dyDescent="0.2">
      <c r="A32" s="15"/>
      <c r="B32" s="16"/>
      <c r="C32"/>
      <c r="D32" s="16"/>
      <c r="E32"/>
      <c r="F32" s="16"/>
      <c r="G32"/>
      <c r="H32" s="16"/>
      <c r="I32"/>
      <c r="J32" s="16"/>
      <c r="K32" s="13"/>
      <c r="M32" s="155"/>
      <c r="N32" s="28"/>
      <c r="O32" s="16"/>
      <c r="P32"/>
      <c r="Q32" s="16"/>
      <c r="R32"/>
      <c r="S32" s="16"/>
      <c r="T32"/>
      <c r="U32" s="16"/>
      <c r="V32"/>
      <c r="W32" s="16"/>
      <c r="X32" s="13"/>
      <c r="Z32" s="155"/>
      <c r="AA32" s="28"/>
      <c r="AB32"/>
      <c r="AC32"/>
      <c r="AD32"/>
      <c r="AE32"/>
      <c r="AF32"/>
      <c r="AG32"/>
      <c r="AH32"/>
      <c r="AI32"/>
      <c r="AJ32"/>
      <c r="AK32" s="13"/>
      <c r="AM32" s="155"/>
      <c r="AN32" s="28"/>
      <c r="AO32"/>
      <c r="AP32"/>
      <c r="AQ32"/>
      <c r="AR32"/>
      <c r="AS32"/>
      <c r="AT32"/>
      <c r="AU32"/>
      <c r="AV32"/>
      <c r="AW32"/>
      <c r="AX32" s="13"/>
      <c r="AZ32" s="155"/>
      <c r="BA32" s="28"/>
      <c r="BB32"/>
      <c r="BC32"/>
      <c r="BD32"/>
      <c r="BE32"/>
      <c r="BF32"/>
      <c r="BG32"/>
      <c r="BH32"/>
      <c r="BI32"/>
      <c r="BJ32"/>
      <c r="BK32" s="13"/>
      <c r="BM32" s="44"/>
    </row>
    <row r="33" spans="1:65" x14ac:dyDescent="0.2">
      <c r="A33" s="14" t="s">
        <v>39</v>
      </c>
      <c r="B33" s="16"/>
      <c r="C33"/>
      <c r="D33" s="16"/>
      <c r="E33"/>
      <c r="F33" s="16"/>
      <c r="G33"/>
      <c r="H33" s="16"/>
      <c r="I33"/>
      <c r="J33" s="16"/>
      <c r="K33" s="13"/>
      <c r="M33" s="155"/>
      <c r="N33" s="41" t="s">
        <v>39</v>
      </c>
      <c r="O33" s="16"/>
      <c r="P33"/>
      <c r="Q33" s="16"/>
      <c r="R33"/>
      <c r="S33" s="16"/>
      <c r="T33"/>
      <c r="U33" s="16"/>
      <c r="V33"/>
      <c r="W33" s="16"/>
      <c r="X33" s="13"/>
      <c r="Z33" s="155"/>
      <c r="AA33" s="41" t="s">
        <v>39</v>
      </c>
      <c r="AB33"/>
      <c r="AC33"/>
      <c r="AD33"/>
      <c r="AE33"/>
      <c r="AF33"/>
      <c r="AG33"/>
      <c r="AH33"/>
      <c r="AI33"/>
      <c r="AJ33"/>
      <c r="AK33" s="13"/>
      <c r="AM33" s="155"/>
      <c r="AN33" s="41" t="s">
        <v>39</v>
      </c>
      <c r="AO33"/>
      <c r="AP33"/>
      <c r="AQ33"/>
      <c r="AR33"/>
      <c r="AS33"/>
      <c r="AT33"/>
      <c r="AU33"/>
      <c r="AV33"/>
      <c r="AW33"/>
      <c r="AX33" s="13"/>
      <c r="AZ33" s="155"/>
      <c r="BA33" s="41" t="s">
        <v>39</v>
      </c>
      <c r="BB33"/>
      <c r="BC33"/>
      <c r="BD33"/>
      <c r="BE33"/>
      <c r="BF33"/>
      <c r="BG33"/>
      <c r="BH33"/>
      <c r="BI33"/>
      <c r="BJ33"/>
      <c r="BK33" s="13"/>
      <c r="BM33" s="44"/>
    </row>
    <row r="34" spans="1:65" x14ac:dyDescent="0.2">
      <c r="A34" s="15" t="s">
        <v>40</v>
      </c>
      <c r="B34" s="16">
        <v>2.41307510362383</v>
      </c>
      <c r="C34" s="42">
        <v>0.57274730986928302</v>
      </c>
      <c r="D34" s="16">
        <v>7.8824007157931204</v>
      </c>
      <c r="E34" s="42">
        <v>1.15658852073942</v>
      </c>
      <c r="F34" s="16">
        <v>27.7951357372107</v>
      </c>
      <c r="G34" s="42">
        <v>1.75389426784612</v>
      </c>
      <c r="H34" s="16">
        <v>42.597449574277803</v>
      </c>
      <c r="I34" s="42">
        <v>1.9229916648794001</v>
      </c>
      <c r="J34" s="16">
        <v>15.179339216236899</v>
      </c>
      <c r="K34" s="43">
        <v>1.36249175338702</v>
      </c>
      <c r="M34" s="155"/>
      <c r="N34" s="28" t="s">
        <v>40</v>
      </c>
      <c r="O34" s="16">
        <v>1.5679211867381899</v>
      </c>
      <c r="P34" s="42">
        <v>0.46435235563694499</v>
      </c>
      <c r="Q34" s="16">
        <v>5.6764957168900798</v>
      </c>
      <c r="R34" s="42">
        <v>0.81721744084554304</v>
      </c>
      <c r="S34" s="16">
        <v>21.950173068703101</v>
      </c>
      <c r="T34" s="42">
        <v>1.6047170079403199</v>
      </c>
      <c r="U34" s="16">
        <v>41.257347296789803</v>
      </c>
      <c r="V34" s="42">
        <v>2.0171997525183998</v>
      </c>
      <c r="W34" s="16">
        <v>23.780190568060402</v>
      </c>
      <c r="X34" s="43">
        <v>2.0117150284938901</v>
      </c>
      <c r="Z34" s="155"/>
      <c r="AA34" s="28" t="s">
        <v>40</v>
      </c>
      <c r="AB34" s="16">
        <v>2.96123475550705</v>
      </c>
      <c r="AC34" s="42">
        <v>0.64474749217268301</v>
      </c>
      <c r="AD34" s="16">
        <v>6.8471435923495596</v>
      </c>
      <c r="AE34" s="42">
        <v>0.93241293313653795</v>
      </c>
      <c r="AF34" s="16">
        <v>23.088346695295598</v>
      </c>
      <c r="AG34" s="42">
        <v>1.5510486030144399</v>
      </c>
      <c r="AH34" s="16">
        <v>38.836846888529102</v>
      </c>
      <c r="AI34" s="42">
        <v>1.6456013508490801</v>
      </c>
      <c r="AJ34" s="16">
        <v>21.952285482174702</v>
      </c>
      <c r="AK34" s="43">
        <v>1.4600600088378499</v>
      </c>
      <c r="AM34" s="155"/>
      <c r="AN34" s="28" t="s">
        <v>40</v>
      </c>
      <c r="AO34" s="16">
        <v>2.64768665238388</v>
      </c>
      <c r="AP34" s="42">
        <v>0.501088639386843</v>
      </c>
      <c r="AQ34" s="16">
        <v>10.821854933191601</v>
      </c>
      <c r="AR34" s="42">
        <v>1.03602487087047</v>
      </c>
      <c r="AS34" s="16">
        <v>28.2988598229168</v>
      </c>
      <c r="AT34" s="42">
        <v>1.7678130430857899</v>
      </c>
      <c r="AU34" s="16">
        <v>35.1928388450429</v>
      </c>
      <c r="AV34" s="42">
        <v>1.82572309076909</v>
      </c>
      <c r="AW34" s="16">
        <v>17.654938147097699</v>
      </c>
      <c r="AX34" s="43">
        <v>1.35325412128189</v>
      </c>
      <c r="AZ34" s="155"/>
      <c r="BA34" s="28" t="s">
        <v>40</v>
      </c>
      <c r="BB34" s="16">
        <v>4.6993227539704803</v>
      </c>
      <c r="BC34" s="42">
        <v>0.80746910099943403</v>
      </c>
      <c r="BD34" s="16">
        <v>18.4858927245476</v>
      </c>
      <c r="BE34" s="42">
        <v>1.66624795960828</v>
      </c>
      <c r="BF34" s="16">
        <v>35.598771242455797</v>
      </c>
      <c r="BG34" s="42">
        <v>2.1234155461299999</v>
      </c>
      <c r="BH34" s="16">
        <v>29.274034004945001</v>
      </c>
      <c r="BI34" s="42">
        <v>1.7655118118291899</v>
      </c>
      <c r="BJ34" s="16">
        <v>7.84434884784232</v>
      </c>
      <c r="BK34" s="43">
        <v>1.06925080364707</v>
      </c>
      <c r="BM34" s="44"/>
    </row>
    <row r="35" spans="1:65" x14ac:dyDescent="0.2">
      <c r="A35" s="15" t="s">
        <v>41</v>
      </c>
      <c r="B35" s="16">
        <v>5.5930850615425403</v>
      </c>
      <c r="C35" s="42">
        <v>1.21200381195674</v>
      </c>
      <c r="D35" s="16">
        <v>19.786491123984501</v>
      </c>
      <c r="E35" s="42">
        <v>1.99798944630204</v>
      </c>
      <c r="F35" s="16">
        <v>37.482831649135001</v>
      </c>
      <c r="G35" s="42">
        <v>2.91644286782453</v>
      </c>
      <c r="H35" s="16">
        <v>27.600258652641799</v>
      </c>
      <c r="I35" s="42">
        <v>2.7765891836489902</v>
      </c>
      <c r="J35" s="16">
        <v>7.5077973599811303</v>
      </c>
      <c r="K35" s="43">
        <v>1.3429623690229</v>
      </c>
      <c r="M35" s="155"/>
      <c r="N35" s="28" t="s">
        <v>41</v>
      </c>
      <c r="O35" s="16">
        <v>6.7659589513347997</v>
      </c>
      <c r="P35" s="42">
        <v>1.2314248876623901</v>
      </c>
      <c r="Q35" s="16">
        <v>15.3512101462007</v>
      </c>
      <c r="R35" s="42">
        <v>1.70632061986363</v>
      </c>
      <c r="S35" s="16">
        <v>29.4712089445615</v>
      </c>
      <c r="T35" s="42">
        <v>2.3175193452853602</v>
      </c>
      <c r="U35" s="16">
        <v>32.692645266727098</v>
      </c>
      <c r="V35" s="42">
        <v>2.2939400182948</v>
      </c>
      <c r="W35" s="16">
        <v>13.90627271448</v>
      </c>
      <c r="X35" s="43">
        <v>1.59191978954514</v>
      </c>
      <c r="Z35" s="155"/>
      <c r="AA35" s="28" t="s">
        <v>41</v>
      </c>
      <c r="AB35" s="16">
        <v>5.4818702895445499</v>
      </c>
      <c r="AC35" s="42">
        <v>0.89730634255986297</v>
      </c>
      <c r="AD35" s="16">
        <v>15.1458907423153</v>
      </c>
      <c r="AE35" s="42">
        <v>1.31037170216571</v>
      </c>
      <c r="AF35" s="16">
        <v>31.810445121229002</v>
      </c>
      <c r="AG35" s="42">
        <v>1.82423561737314</v>
      </c>
      <c r="AH35" s="16">
        <v>31.707689200604101</v>
      </c>
      <c r="AI35" s="42">
        <v>1.6711191245036501</v>
      </c>
      <c r="AJ35" s="16">
        <v>14.6551592097453</v>
      </c>
      <c r="AK35" s="43">
        <v>1.5277476732006701</v>
      </c>
      <c r="AM35" s="155"/>
      <c r="AN35" s="28" t="s">
        <v>41</v>
      </c>
      <c r="AO35" s="16">
        <v>6.8980037925088702</v>
      </c>
      <c r="AP35" s="42">
        <v>1.03208470307866</v>
      </c>
      <c r="AQ35" s="16">
        <v>20.156441000288801</v>
      </c>
      <c r="AR35" s="42">
        <v>1.9569564911109101</v>
      </c>
      <c r="AS35" s="16">
        <v>32.241758476768098</v>
      </c>
      <c r="AT35" s="42">
        <v>2.29466376578383</v>
      </c>
      <c r="AU35" s="16">
        <v>29.712002685146199</v>
      </c>
      <c r="AV35" s="42">
        <v>2.1267206374472001</v>
      </c>
      <c r="AW35" s="16">
        <v>10.462227184577699</v>
      </c>
      <c r="AX35" s="43">
        <v>1.35468025173566</v>
      </c>
      <c r="AZ35" s="155"/>
      <c r="BA35" s="28" t="s">
        <v>41</v>
      </c>
      <c r="BB35" s="16">
        <v>7.0258462583757399</v>
      </c>
      <c r="BC35" s="42">
        <v>0.981186352678732</v>
      </c>
      <c r="BD35" s="16">
        <v>18.6976826127229</v>
      </c>
      <c r="BE35" s="42">
        <v>1.62375400994254</v>
      </c>
      <c r="BF35" s="16">
        <v>36.376167298171197</v>
      </c>
      <c r="BG35" s="42">
        <v>2.0083718992423298</v>
      </c>
      <c r="BH35" s="16">
        <v>26.9825516519834</v>
      </c>
      <c r="BI35" s="42">
        <v>1.8481030767872</v>
      </c>
      <c r="BJ35" s="16">
        <v>9.4816562684030394</v>
      </c>
      <c r="BK35" s="43">
        <v>1.2803257738929501</v>
      </c>
      <c r="BM35" s="44"/>
    </row>
    <row r="36" spans="1:65" x14ac:dyDescent="0.2">
      <c r="A36" s="15" t="s">
        <v>42</v>
      </c>
      <c r="B36" s="16">
        <v>4.1719917829696902</v>
      </c>
      <c r="C36" s="42">
        <v>1.4407419476913199</v>
      </c>
      <c r="D36" s="16">
        <v>16.037546196698401</v>
      </c>
      <c r="E36" s="42">
        <v>2.73308243478643</v>
      </c>
      <c r="F36" s="16">
        <v>38.636046391613696</v>
      </c>
      <c r="G36" s="42">
        <v>3.1335393465560601</v>
      </c>
      <c r="H36" s="16">
        <v>30.230399914462499</v>
      </c>
      <c r="I36" s="42">
        <v>3.01952163698967</v>
      </c>
      <c r="J36" s="16">
        <v>9.3377810155648202</v>
      </c>
      <c r="K36" s="43">
        <v>1.75117917893856</v>
      </c>
      <c r="M36" s="155"/>
      <c r="N36" s="28" t="s">
        <v>42</v>
      </c>
      <c r="O36" s="16">
        <v>4.9623299885639902</v>
      </c>
      <c r="P36" s="42">
        <v>1.4433768473919999</v>
      </c>
      <c r="Q36" s="16">
        <v>15.8234780505031</v>
      </c>
      <c r="R36" s="42">
        <v>2.0658900509818401</v>
      </c>
      <c r="S36" s="16">
        <v>30.909477658952799</v>
      </c>
      <c r="T36" s="42">
        <v>2.32424609002164</v>
      </c>
      <c r="U36" s="16">
        <v>34.554606613352902</v>
      </c>
      <c r="V36" s="42">
        <v>2.3816730113047999</v>
      </c>
      <c r="W36" s="16">
        <v>11.4326236016712</v>
      </c>
      <c r="X36" s="43">
        <v>1.4492478327210001</v>
      </c>
      <c r="Z36" s="155"/>
      <c r="AA36" s="28" t="s">
        <v>42</v>
      </c>
      <c r="AB36" s="16">
        <v>3.7499433214342202</v>
      </c>
      <c r="AC36" s="42">
        <v>1.21447272773977</v>
      </c>
      <c r="AD36" s="16">
        <v>16.420335948963501</v>
      </c>
      <c r="AE36" s="42">
        <v>2.2793354948759701</v>
      </c>
      <c r="AF36" s="16">
        <v>34.629838432334502</v>
      </c>
      <c r="AG36" s="42">
        <v>2.4855782020844299</v>
      </c>
      <c r="AH36" s="16">
        <v>32.689649472800298</v>
      </c>
      <c r="AI36" s="42">
        <v>2.5900170809276202</v>
      </c>
      <c r="AJ36" s="16">
        <v>9.9272130336589797</v>
      </c>
      <c r="AK36" s="43">
        <v>1.6080648759481999</v>
      </c>
      <c r="AM36" s="155"/>
      <c r="AN36" s="28" t="s">
        <v>42</v>
      </c>
      <c r="AO36" s="16">
        <v>6.5405886372690798</v>
      </c>
      <c r="AP36" s="42">
        <v>1.12637901337136</v>
      </c>
      <c r="AQ36" s="16">
        <v>22.126289809121999</v>
      </c>
      <c r="AR36" s="42">
        <v>2.2785277492430702</v>
      </c>
      <c r="AS36" s="16">
        <v>39.051930545675198</v>
      </c>
      <c r="AT36" s="42">
        <v>3.0648816455076999</v>
      </c>
      <c r="AU36" s="16">
        <v>23.3165954931291</v>
      </c>
      <c r="AV36" s="42">
        <v>2.14666646924801</v>
      </c>
      <c r="AW36" s="16">
        <v>6.7933833086348701</v>
      </c>
      <c r="AX36" s="43">
        <v>1.3991981038355099</v>
      </c>
      <c r="AZ36" s="155"/>
      <c r="BA36" s="28" t="s">
        <v>42</v>
      </c>
      <c r="BB36" s="16">
        <v>9.2609163321267598</v>
      </c>
      <c r="BC36" s="42">
        <v>1.8266888213631001</v>
      </c>
      <c r="BD36" s="16">
        <v>24.006185104162601</v>
      </c>
      <c r="BE36" s="42">
        <v>2.33720039415189</v>
      </c>
      <c r="BF36" s="16">
        <v>36.546026579329698</v>
      </c>
      <c r="BG36" s="42">
        <v>2.7868905038889702</v>
      </c>
      <c r="BH36" s="16">
        <v>23.418163600645201</v>
      </c>
      <c r="BI36" s="42">
        <v>2.3466562382566698</v>
      </c>
      <c r="BJ36" s="16">
        <v>4.40193961235211</v>
      </c>
      <c r="BK36" s="43">
        <v>1.2895104667647499</v>
      </c>
      <c r="BM36" s="44"/>
    </row>
    <row r="37" spans="1:65" x14ac:dyDescent="0.2">
      <c r="A37" s="15" t="s">
        <v>43</v>
      </c>
      <c r="B37" s="16">
        <v>5.5421278175578301</v>
      </c>
      <c r="C37" s="42">
        <v>1.16682755034282</v>
      </c>
      <c r="D37" s="16">
        <v>19.652062297794501</v>
      </c>
      <c r="E37" s="42">
        <v>1.91024449816552</v>
      </c>
      <c r="F37" s="16">
        <v>37.524183364666499</v>
      </c>
      <c r="G37" s="42">
        <v>2.7950469990676101</v>
      </c>
      <c r="H37" s="16">
        <v>27.6945696679803</v>
      </c>
      <c r="I37" s="42">
        <v>2.6678176024104401</v>
      </c>
      <c r="J37" s="16">
        <v>7.5734165033770298</v>
      </c>
      <c r="K37" s="43">
        <v>1.2893211406166001</v>
      </c>
      <c r="M37" s="155"/>
      <c r="N37" s="28" t="s">
        <v>43</v>
      </c>
      <c r="O37" s="16">
        <v>6.7060028450842397</v>
      </c>
      <c r="P37" s="42">
        <v>1.19677335469708</v>
      </c>
      <c r="Q37" s="16">
        <v>15.3669092424303</v>
      </c>
      <c r="R37" s="42">
        <v>1.6388095448895099</v>
      </c>
      <c r="S37" s="16">
        <v>29.519019771309601</v>
      </c>
      <c r="T37" s="42">
        <v>2.2564812956888698</v>
      </c>
      <c r="U37" s="16">
        <v>32.754540453950803</v>
      </c>
      <c r="V37" s="42">
        <v>2.2354065339032099</v>
      </c>
      <c r="W37" s="16">
        <v>13.8240438458516</v>
      </c>
      <c r="X37" s="43">
        <v>1.5398273575693699</v>
      </c>
      <c r="Z37" s="155"/>
      <c r="AA37" s="28" t="s">
        <v>43</v>
      </c>
      <c r="AB37" s="16">
        <v>5.4244601158133499</v>
      </c>
      <c r="AC37" s="42">
        <v>0.880953711950616</v>
      </c>
      <c r="AD37" s="16">
        <v>15.188136242311399</v>
      </c>
      <c r="AE37" s="42">
        <v>1.28409203620204</v>
      </c>
      <c r="AF37" s="16">
        <v>31.903902791666301</v>
      </c>
      <c r="AG37" s="42">
        <v>1.76103614035181</v>
      </c>
      <c r="AH37" s="16">
        <v>31.740239366322399</v>
      </c>
      <c r="AI37" s="42">
        <v>1.6141241890523601</v>
      </c>
      <c r="AJ37" s="16">
        <v>14.498436543975499</v>
      </c>
      <c r="AK37" s="43">
        <v>1.4854286998706201</v>
      </c>
      <c r="AM37" s="155"/>
      <c r="AN37" s="28" t="s">
        <v>43</v>
      </c>
      <c r="AO37" s="16">
        <v>6.8865349633793604</v>
      </c>
      <c r="AP37" s="42">
        <v>1.0009175207959999</v>
      </c>
      <c r="AQ37" s="16">
        <v>20.219650013863799</v>
      </c>
      <c r="AR37" s="42">
        <v>1.8903244049224499</v>
      </c>
      <c r="AS37" s="16">
        <v>32.460285023994402</v>
      </c>
      <c r="AT37" s="42">
        <v>2.2208542218851099</v>
      </c>
      <c r="AU37" s="16">
        <v>29.506785219620198</v>
      </c>
      <c r="AV37" s="42">
        <v>2.0760761994592598</v>
      </c>
      <c r="AW37" s="16">
        <v>10.344500381729</v>
      </c>
      <c r="AX37" s="43">
        <v>1.3194274903968699</v>
      </c>
      <c r="AZ37" s="155"/>
      <c r="BA37" s="28" t="s">
        <v>43</v>
      </c>
      <c r="BB37" s="16">
        <v>7.0937060273411401</v>
      </c>
      <c r="BC37" s="42">
        <v>0.95721332639854595</v>
      </c>
      <c r="BD37" s="16">
        <v>18.858855972275201</v>
      </c>
      <c r="BE37" s="42">
        <v>1.5924853123299301</v>
      </c>
      <c r="BF37" s="16">
        <v>36.381324457094898</v>
      </c>
      <c r="BG37" s="42">
        <v>1.9519732950523301</v>
      </c>
      <c r="BH37" s="16">
        <v>26.874331980257001</v>
      </c>
      <c r="BI37" s="42">
        <v>1.79874699868335</v>
      </c>
      <c r="BJ37" s="16">
        <v>9.3274291581492896</v>
      </c>
      <c r="BK37" s="43">
        <v>1.24110458472248</v>
      </c>
      <c r="BM37" s="44"/>
    </row>
    <row r="38" spans="1:65" x14ac:dyDescent="0.2">
      <c r="A38" s="20"/>
      <c r="B38"/>
      <c r="C38"/>
      <c r="D38"/>
      <c r="E38"/>
      <c r="F38"/>
      <c r="G38"/>
      <c r="H38"/>
      <c r="I38"/>
      <c r="J38"/>
      <c r="K38" s="13"/>
      <c r="M38" s="155"/>
      <c r="N38"/>
      <c r="O38"/>
      <c r="P38"/>
      <c r="Q38"/>
      <c r="R38"/>
      <c r="S38"/>
      <c r="T38"/>
      <c r="U38"/>
      <c r="V38"/>
      <c r="W38"/>
      <c r="X38" s="13"/>
      <c r="Z38" s="155"/>
      <c r="AA38"/>
      <c r="AB38"/>
      <c r="AC38"/>
      <c r="AD38"/>
      <c r="AE38"/>
      <c r="AF38"/>
      <c r="AG38"/>
      <c r="AH38"/>
      <c r="AI38"/>
      <c r="AJ38"/>
      <c r="AK38" s="13"/>
      <c r="AM38" s="155"/>
      <c r="AN38"/>
      <c r="AO38"/>
      <c r="AP38"/>
      <c r="AQ38"/>
      <c r="AR38"/>
      <c r="AS38"/>
      <c r="AT38"/>
      <c r="AU38"/>
      <c r="AV38"/>
      <c r="AW38"/>
      <c r="AX38" s="13"/>
      <c r="AZ38" s="155"/>
      <c r="BA38"/>
      <c r="BB38"/>
      <c r="BC38"/>
      <c r="BD38"/>
      <c r="BE38"/>
      <c r="BF38"/>
      <c r="BG38"/>
      <c r="BH38"/>
      <c r="BI38"/>
      <c r="BJ38"/>
      <c r="BK38" s="13"/>
      <c r="BM38" s="44"/>
    </row>
    <row r="39" spans="1:65" x14ac:dyDescent="0.2">
      <c r="A39" s="14" t="s">
        <v>44</v>
      </c>
      <c r="B39" s="64">
        <f>AVERAGE(B12:B19,B20:B31,B34,B37)</f>
        <v>3.3116965710712765</v>
      </c>
      <c r="C39" s="143">
        <f>SQRT(SUMSQ(C12:C19,C20:C31,C34,C37)/(22*22))</f>
        <v>0.17493948565764814</v>
      </c>
      <c r="D39" s="64">
        <f t="shared" ref="D39" si="0">AVERAGE(D12:D19,D20:D31,D34,D37)</f>
        <v>12.767420215638341</v>
      </c>
      <c r="E39" s="143">
        <f t="shared" ref="E39" si="1">SQRT(SUMSQ(E12:E19,E20:E31,E34,E37)/(22*22))</f>
        <v>0.31390756386995827</v>
      </c>
      <c r="F39" s="64">
        <f t="shared" ref="F39" si="2">AVERAGE(F12:F19,F20:F31,F34,F37)</f>
        <v>34.546356260177006</v>
      </c>
      <c r="G39" s="143">
        <f t="shared" ref="G39" si="3">SQRT(SUMSQ(G12:G19,G20:G31,G34,G37)/(22*22))</f>
        <v>0.45189403780948301</v>
      </c>
      <c r="H39" s="64">
        <f t="shared" ref="H39" si="4">AVERAGE(H12:H19,H20:H31,H34,H37)</f>
        <v>37.147566416384549</v>
      </c>
      <c r="I39" s="143">
        <f t="shared" ref="I39" si="5">SQRT(SUMSQ(I12:I19,I20:I31,I34,I37)/(22*22))</f>
        <v>0.47106708043347578</v>
      </c>
      <c r="J39" s="64">
        <f t="shared" ref="J39" si="6">AVERAGE(J12:J19,J20:J31,J34,J37)</f>
        <v>11.292849563754787</v>
      </c>
      <c r="K39" s="55">
        <f t="shared" ref="K39" si="7">SQRT(SUMSQ(K12:K19,K20:K31,K34,K37)/(22*22))</f>
        <v>0.30050850573933602</v>
      </c>
      <c r="M39" s="155"/>
      <c r="N39" s="47" t="s">
        <v>44</v>
      </c>
      <c r="O39" s="22">
        <f>AVERAGE(O12:O19,O20:O31,O34,O37)</f>
        <v>3.7126554032333741</v>
      </c>
      <c r="P39" s="45">
        <f>SQRT(SUMSQ(P12:P19,P20:P31,P34,P37)/(22*22))</f>
        <v>0.15563873946301357</v>
      </c>
      <c r="Q39" s="22">
        <f t="shared" ref="Q39" si="8">AVERAGE(Q12:Q19,Q20:Q31,Q34,Q37)</f>
        <v>10.493038284911925</v>
      </c>
      <c r="R39" s="45">
        <f t="shared" ref="R39" si="9">SQRT(SUMSQ(R12:R19,R20:R31,R34,R37)/(22*22))</f>
        <v>0.27410179655131239</v>
      </c>
      <c r="S39" s="22">
        <f t="shared" ref="S39" si="10">AVERAGE(S12:S19,S20:S31,S34,S37)</f>
        <v>28.692619007230348</v>
      </c>
      <c r="T39" s="45">
        <f t="shared" ref="T39" si="11">SQRT(SUMSQ(T12:T19,T20:T31,T34,T37)/(22*22))</f>
        <v>0.41089327594475739</v>
      </c>
      <c r="U39" s="22">
        <f t="shared" ref="U39" si="12">AVERAGE(U12:U19,U20:U31,U34,U37)</f>
        <v>38.467110541652666</v>
      </c>
      <c r="V39" s="45">
        <f t="shared" ref="V39" si="13">SQRT(SUMSQ(V12:V19,V20:V31,V34,V37)/(22*22))</f>
        <v>0.42792291196807064</v>
      </c>
      <c r="W39" s="22">
        <f t="shared" ref="W39" si="14">AVERAGE(W12:W19,W20:W31,W34,W37)</f>
        <v>17.274925849711778</v>
      </c>
      <c r="X39" s="46">
        <f t="shared" ref="X39" si="15">SQRT(SUMSQ(X12:X19,X20:X31,X34,X37)/(22*22))</f>
        <v>0.31716577117720668</v>
      </c>
      <c r="Z39" s="155"/>
      <c r="AA39" s="47" t="s">
        <v>44</v>
      </c>
      <c r="AB39" s="22">
        <f>AVERAGE(AB12:AB19,AB20:AB31,AB34,AB37)</f>
        <v>4.1391703859240909</v>
      </c>
      <c r="AC39" s="45">
        <f>SQRT(SUMSQ(AC12:AC19,AC20:AC31,AC34,AC37)/(22*22))</f>
        <v>0.16838466753978079</v>
      </c>
      <c r="AD39" s="22">
        <f t="shared" ref="AD39" si="16">AVERAGE(AD12:AD19,AD20:AD31,AD34,AD37)</f>
        <v>11.889024108404856</v>
      </c>
      <c r="AE39" s="45">
        <f t="shared" ref="AE39" si="17">SQRT(SUMSQ(AE12:AE19,AE20:AE31,AE34,AE37)/(22*22))</f>
        <v>0.28132344016602034</v>
      </c>
      <c r="AF39" s="22">
        <f t="shared" ref="AF39" si="18">AVERAGE(AF12:AF19,AF20:AF31,AF34,AF37)</f>
        <v>30.341104453130164</v>
      </c>
      <c r="AG39" s="45">
        <f t="shared" ref="AG39" si="19">SQRT(SUMSQ(AG12:AG19,AG20:AG31,AG34,AG37)/(22*22))</f>
        <v>0.38928427085248912</v>
      </c>
      <c r="AH39" s="22">
        <f t="shared" ref="AH39" si="20">AVERAGE(AH12:AH19,AH20:AH31,AH34,AH37)</f>
        <v>36.646398274977201</v>
      </c>
      <c r="AI39" s="45">
        <f t="shared" ref="AI39" si="21">SQRT(SUMSQ(AI12:AI19,AI20:AI31,AI34,AI37)/(22*22))</f>
        <v>0.39573483845126961</v>
      </c>
      <c r="AJ39" s="22">
        <f t="shared" ref="AJ39" si="22">AVERAGE(AJ12:AJ19,AJ20:AJ31,AJ34,AJ37)</f>
        <v>15.634890526387103</v>
      </c>
      <c r="AK39" s="46">
        <f t="shared" ref="AK39" si="23">SQRT(SUMSQ(AK12:AK19,AK20:AK31,AK34,AK37)/(22*22))</f>
        <v>0.29517644120820397</v>
      </c>
      <c r="AM39" s="155"/>
      <c r="AN39" s="47" t="s">
        <v>44</v>
      </c>
      <c r="AO39" s="22">
        <f>AVERAGE(AO12:AO19,AO20:AO31,AO34,AO37)</f>
        <v>5.69883493641969</v>
      </c>
      <c r="AP39" s="45">
        <f>SQRT(SUMSQ(AP12:AP19,AP20:AP31,AP34,AP37)/(22*22))</f>
        <v>0.18699322040307859</v>
      </c>
      <c r="AQ39" s="22">
        <f t="shared" ref="AQ39" si="24">AVERAGE(AQ12:AQ19,AQ20:AQ31,AQ34,AQ37)</f>
        <v>14.916791430211918</v>
      </c>
      <c r="AR39" s="45">
        <f t="shared" ref="AR39" si="25">SQRT(SUMSQ(AR12:AR19,AR20:AR31,AR34,AR37)/(22*22))</f>
        <v>0.31189569420295415</v>
      </c>
      <c r="AS39" s="22">
        <f t="shared" ref="AS39" si="26">AVERAGE(AS12:AS19,AS20:AS31,AS34,AS37)</f>
        <v>33.906632049179159</v>
      </c>
      <c r="AT39" s="45">
        <f t="shared" ref="AT39" si="27">SQRT(SUMSQ(AT12:AT19,AT20:AT31,AT34,AT37)/(22*22))</f>
        <v>0.40307296342695537</v>
      </c>
      <c r="AU39" s="22">
        <f t="shared" ref="AU39" si="28">AVERAGE(AU12:AU19,AU20:AU31,AU34,AU37)</f>
        <v>32.87626605465843</v>
      </c>
      <c r="AV39" s="45">
        <f t="shared" ref="AV39" si="29">SQRT(SUMSQ(AV12:AV19,AV20:AV31,AV34,AV37)/(22*22))</f>
        <v>0.39881543157357535</v>
      </c>
      <c r="AW39" s="22">
        <f t="shared" ref="AW39" si="30">AVERAGE(AW12:AW19,AW20:AW31,AW34,AW37)</f>
        <v>11.408168661224387</v>
      </c>
      <c r="AX39" s="46">
        <f t="shared" ref="AX39" si="31">SQRT(SUMSQ(AX12:AX19,AX20:AX31,AX34,AX37)/(22*22))</f>
        <v>0.26496399471200482</v>
      </c>
      <c r="AZ39" s="155"/>
      <c r="BA39" s="47" t="s">
        <v>44</v>
      </c>
      <c r="BB39" s="22">
        <f>AVERAGE(BB12:BB19,BB20:BB31,BB34,BB37)</f>
        <v>7.7834947825693028</v>
      </c>
      <c r="BC39" s="45">
        <f>SQRT(SUMSQ(BC12:BC19,BC20:BC31,BC34,BC37)/(22*22))</f>
        <v>0.21394004893159024</v>
      </c>
      <c r="BD39" s="22">
        <f t="shared" ref="BD39" si="32">AVERAGE(BD12:BD19,BD20:BD31,BD34,BD37)</f>
        <v>19.787456736458953</v>
      </c>
      <c r="BE39" s="45">
        <f t="shared" ref="BE39" si="33">SQRT(SUMSQ(BE12:BE19,BE20:BE31,BE34,BE37)/(22*22))</f>
        <v>0.35764555245688578</v>
      </c>
      <c r="BF39" s="22">
        <f t="shared" ref="BF39" si="34">AVERAGE(BF12:BF19,BF20:BF31,BF34,BF37)</f>
        <v>37.40159537211251</v>
      </c>
      <c r="BG39" s="45">
        <f t="shared" ref="BG39" si="35">SQRT(SUMSQ(BG12:BG19,BG20:BG31,BG34,BG37)/(22*22))</f>
        <v>0.42411606750255992</v>
      </c>
      <c r="BH39" s="22">
        <f t="shared" ref="BH39" si="36">AVERAGE(BH12:BH19,BH20:BH31,BH34,BH37)</f>
        <v>27.157711271008097</v>
      </c>
      <c r="BI39" s="45">
        <f t="shared" ref="BI39" si="37">SQRT(SUMSQ(BI12:BI19,BI20:BI31,BI34,BI37)/(22*22))</f>
        <v>0.36189172280411808</v>
      </c>
      <c r="BJ39" s="22">
        <f t="shared" ref="BJ39" si="38">AVERAGE(BJ12:BJ19,BJ20:BJ31,BJ34,BJ37)</f>
        <v>6.5435174814713353</v>
      </c>
      <c r="BK39" s="46">
        <f t="shared" ref="BK39" si="39">SQRT(SUMSQ(BK12:BK19,BK20:BK31,BK34,BK37)/(22*22))</f>
        <v>0.20081660262705955</v>
      </c>
      <c r="BM39" s="44"/>
    </row>
    <row r="40" spans="1:65" x14ac:dyDescent="0.2">
      <c r="A40" s="31"/>
      <c r="B40" s="122"/>
      <c r="C40" s="122"/>
      <c r="D40" s="122"/>
      <c r="E40" s="122"/>
      <c r="F40" s="122"/>
      <c r="G40" s="122"/>
      <c r="H40" s="122"/>
      <c r="I40" s="122"/>
      <c r="J40" s="122"/>
      <c r="K40" s="48"/>
      <c r="M40" s="155"/>
      <c r="N40" s="31"/>
      <c r="O40" s="122"/>
      <c r="P40" s="122"/>
      <c r="Q40" s="122"/>
      <c r="R40" s="122"/>
      <c r="S40" s="122"/>
      <c r="T40" s="122"/>
      <c r="U40" s="122"/>
      <c r="V40" s="122"/>
      <c r="W40" s="122"/>
      <c r="X40" s="48"/>
      <c r="Z40" s="155"/>
      <c r="AA40" s="31"/>
      <c r="AB40" s="122"/>
      <c r="AC40" s="122"/>
      <c r="AD40" s="122"/>
      <c r="AE40" s="122"/>
      <c r="AF40" s="122"/>
      <c r="AG40" s="122"/>
      <c r="AH40" s="122"/>
      <c r="AI40" s="122"/>
      <c r="AJ40" s="122"/>
      <c r="AK40" s="48"/>
      <c r="AM40" s="155"/>
      <c r="AN40" s="31"/>
      <c r="AO40" s="122"/>
      <c r="AP40" s="122"/>
      <c r="AQ40" s="122"/>
      <c r="AR40" s="122"/>
      <c r="AS40" s="122"/>
      <c r="AT40" s="122"/>
      <c r="AU40" s="122"/>
      <c r="AV40" s="122"/>
      <c r="AW40" s="122"/>
      <c r="AX40" s="48"/>
      <c r="AZ40" s="155"/>
      <c r="BA40" s="31"/>
      <c r="BB40" s="122"/>
      <c r="BC40" s="122"/>
      <c r="BD40" s="122"/>
      <c r="BE40" s="122"/>
      <c r="BF40" s="122"/>
      <c r="BG40" s="122"/>
      <c r="BH40" s="122"/>
      <c r="BI40" s="122"/>
      <c r="BJ40" s="122"/>
      <c r="BK40" s="48"/>
      <c r="BM40" s="44"/>
    </row>
    <row r="41" spans="1:65" x14ac:dyDescent="0.2">
      <c r="A41" s="25" t="s">
        <v>45</v>
      </c>
      <c r="B41" s="7"/>
      <c r="C41" s="7"/>
      <c r="D41" s="7"/>
      <c r="E41" s="7"/>
      <c r="F41" s="7"/>
      <c r="G41" s="7"/>
      <c r="H41" s="7"/>
      <c r="I41" s="7"/>
      <c r="J41" s="7"/>
      <c r="K41" s="13"/>
      <c r="M41" s="155"/>
      <c r="N41" s="25" t="s">
        <v>45</v>
      </c>
      <c r="O41" s="7"/>
      <c r="P41" s="7"/>
      <c r="Q41" s="7"/>
      <c r="R41" s="7"/>
      <c r="S41" s="7"/>
      <c r="T41" s="7"/>
      <c r="U41" s="7"/>
      <c r="V41" s="7"/>
      <c r="W41" s="7"/>
      <c r="X41" s="13"/>
      <c r="Z41" s="155"/>
      <c r="AA41" s="25" t="s">
        <v>45</v>
      </c>
      <c r="AB41" s="7"/>
      <c r="AC41" s="7"/>
      <c r="AD41" s="7"/>
      <c r="AE41" s="7"/>
      <c r="AF41" s="7"/>
      <c r="AG41" s="7"/>
      <c r="AH41" s="7"/>
      <c r="AI41" s="7"/>
      <c r="AJ41" s="7"/>
      <c r="AK41" s="13"/>
      <c r="AM41" s="155"/>
      <c r="AN41" s="25" t="s">
        <v>45</v>
      </c>
      <c r="AO41" s="7"/>
      <c r="AP41" s="7"/>
      <c r="AQ41" s="7"/>
      <c r="AR41" s="7"/>
      <c r="AS41" s="7"/>
      <c r="AT41" s="7"/>
      <c r="AU41" s="7"/>
      <c r="AV41" s="7"/>
      <c r="AW41" s="7"/>
      <c r="AX41" s="13"/>
      <c r="AZ41" s="155"/>
      <c r="BA41" s="25" t="s">
        <v>45</v>
      </c>
      <c r="BB41" s="7"/>
      <c r="BC41" s="7"/>
      <c r="BD41" s="7"/>
      <c r="BE41" s="7"/>
      <c r="BF41" s="7"/>
      <c r="BG41" s="7"/>
      <c r="BH41" s="7"/>
      <c r="BI41" s="7"/>
      <c r="BJ41" s="7"/>
      <c r="BK41" s="13"/>
      <c r="BM41" s="44"/>
    </row>
    <row r="42" spans="1:65" ht="12.75" customHeight="1" x14ac:dyDescent="0.2">
      <c r="A42" s="15" t="s">
        <v>46</v>
      </c>
      <c r="B42" s="27">
        <v>3.2100046095525898</v>
      </c>
      <c r="C42" s="174">
        <v>0.84979615249580498</v>
      </c>
      <c r="D42" s="27">
        <v>13.328634618152201</v>
      </c>
      <c r="E42" s="174">
        <v>1.81871581423047</v>
      </c>
      <c r="F42" s="27">
        <v>35.0948056193375</v>
      </c>
      <c r="G42" s="174">
        <v>2.2867120358565001</v>
      </c>
      <c r="H42" s="27">
        <v>33.449924781793399</v>
      </c>
      <c r="I42" s="174">
        <v>2.5444528529197799</v>
      </c>
      <c r="J42" s="27">
        <v>5.2718648101990802</v>
      </c>
      <c r="K42" s="43">
        <v>1.28982445362125</v>
      </c>
      <c r="M42" s="155"/>
      <c r="N42" s="15" t="s">
        <v>46</v>
      </c>
      <c r="O42" s="27">
        <v>1.8672873495612301</v>
      </c>
      <c r="P42" s="174">
        <v>0.66034537376901503</v>
      </c>
      <c r="Q42" s="27">
        <v>8.7383031303029703</v>
      </c>
      <c r="R42" s="174">
        <v>1.09192092611473</v>
      </c>
      <c r="S42" s="27">
        <v>27.312947373969099</v>
      </c>
      <c r="T42" s="174">
        <v>1.8309217736110901</v>
      </c>
      <c r="U42" s="27">
        <v>27.893280477209299</v>
      </c>
      <c r="V42" s="174">
        <v>1.794545599956</v>
      </c>
      <c r="W42" s="27">
        <v>8.8357241182572803</v>
      </c>
      <c r="X42" s="43">
        <v>1.1013511693426901</v>
      </c>
      <c r="Z42" s="155"/>
      <c r="AA42" s="15" t="s">
        <v>46</v>
      </c>
      <c r="AB42" s="27">
        <v>1.8536589611712899</v>
      </c>
      <c r="AC42" s="174">
        <v>0.59993508672967499</v>
      </c>
      <c r="AD42" s="27">
        <v>10.3275336656741</v>
      </c>
      <c r="AE42" s="174">
        <v>1.26985495658458</v>
      </c>
      <c r="AF42" s="27">
        <v>32.079943829581303</v>
      </c>
      <c r="AG42" s="174">
        <v>2.11031983517623</v>
      </c>
      <c r="AH42" s="27">
        <v>27.127251396773602</v>
      </c>
      <c r="AI42" s="174">
        <v>1.7940029328046001</v>
      </c>
      <c r="AJ42" s="27">
        <v>7.6031711255529304</v>
      </c>
      <c r="AK42" s="43">
        <v>0.95854154278518</v>
      </c>
      <c r="AM42" s="155"/>
      <c r="AN42" s="15" t="s">
        <v>46</v>
      </c>
      <c r="AO42" s="27">
        <v>3.9553858101960202</v>
      </c>
      <c r="AP42" s="174">
        <v>0.753573543832746</v>
      </c>
      <c r="AQ42" s="27">
        <v>12.530691602867799</v>
      </c>
      <c r="AR42" s="174">
        <v>1.44932207258531</v>
      </c>
      <c r="AS42" s="27">
        <v>31.006247892498699</v>
      </c>
      <c r="AT42" s="174">
        <v>1.8832340902748801</v>
      </c>
      <c r="AU42" s="27">
        <v>30.499734933981401</v>
      </c>
      <c r="AV42" s="174">
        <v>1.7967821246876099</v>
      </c>
      <c r="AW42" s="27">
        <v>6.8397847411542596</v>
      </c>
      <c r="AX42" s="43">
        <v>1.2838264584077299</v>
      </c>
      <c r="AZ42" s="155"/>
      <c r="BA42" s="15" t="s">
        <v>46</v>
      </c>
      <c r="BB42" s="27">
        <v>6.7846994000912098</v>
      </c>
      <c r="BC42" s="174">
        <v>0.83403063463544502</v>
      </c>
      <c r="BD42" s="27">
        <v>16.907206627560999</v>
      </c>
      <c r="BE42" s="174">
        <v>1.61231507940793</v>
      </c>
      <c r="BF42" s="27">
        <v>34.846541274652097</v>
      </c>
      <c r="BG42" s="174">
        <v>2.0414283673936202</v>
      </c>
      <c r="BH42" s="27">
        <v>22.788925587590001</v>
      </c>
      <c r="BI42" s="174">
        <v>1.5947649671548101</v>
      </c>
      <c r="BJ42" s="27">
        <v>3.75380191279414</v>
      </c>
      <c r="BK42" s="43">
        <v>0.95221286398269001</v>
      </c>
      <c r="BM42" s="44"/>
    </row>
    <row r="43" spans="1:65" ht="12.75" customHeight="1" x14ac:dyDescent="0.2">
      <c r="A43" s="26" t="s">
        <v>316</v>
      </c>
      <c r="B43" s="117">
        <v>0.99964038151046197</v>
      </c>
      <c r="C43" s="148">
        <v>0.62299727227624602</v>
      </c>
      <c r="D43" s="117">
        <v>12.064596951071801</v>
      </c>
      <c r="E43" s="148">
        <v>2.2318242280957898</v>
      </c>
      <c r="F43" s="117">
        <v>39.199425932342599</v>
      </c>
      <c r="G43" s="148">
        <v>3.3002567332108401</v>
      </c>
      <c r="H43" s="117">
        <v>38.232762176368297</v>
      </c>
      <c r="I43" s="148">
        <v>3.2987041508306101</v>
      </c>
      <c r="J43" s="117">
        <v>9.5035745587068803</v>
      </c>
      <c r="K43" s="50">
        <v>2.2401521219127898</v>
      </c>
      <c r="M43" s="210"/>
      <c r="N43" s="26" t="s">
        <v>316</v>
      </c>
      <c r="O43" s="117">
        <v>2.74220289853496</v>
      </c>
      <c r="P43" s="148">
        <v>1.4166526623426701</v>
      </c>
      <c r="Q43" s="117">
        <v>13.8584112447876</v>
      </c>
      <c r="R43" s="148">
        <v>2.8321356920784</v>
      </c>
      <c r="S43" s="117">
        <v>36.122063583694498</v>
      </c>
      <c r="T43" s="148">
        <v>2.8280114301171899</v>
      </c>
      <c r="U43" s="117">
        <v>39.389219734617697</v>
      </c>
      <c r="V43" s="148">
        <v>2.9449608484405401</v>
      </c>
      <c r="W43" s="117">
        <v>7.8881025383652297</v>
      </c>
      <c r="X43" s="50">
        <v>1.5683844560067901</v>
      </c>
      <c r="Z43" s="210"/>
      <c r="AA43" s="26" t="s">
        <v>316</v>
      </c>
      <c r="AB43" s="117">
        <v>1.3512524673100901</v>
      </c>
      <c r="AC43" s="148">
        <v>0.81500217818743204</v>
      </c>
      <c r="AD43" s="117">
        <v>11.4183473162939</v>
      </c>
      <c r="AE43" s="148">
        <v>1.9464248762695999</v>
      </c>
      <c r="AF43" s="117">
        <v>42.766048884705</v>
      </c>
      <c r="AG43" s="148">
        <v>3.3724110779145802</v>
      </c>
      <c r="AH43" s="117">
        <v>37.169965129905698</v>
      </c>
      <c r="AI43" s="148">
        <v>3.19245094423892</v>
      </c>
      <c r="AJ43" s="117">
        <v>7.2943862017852696</v>
      </c>
      <c r="AK43" s="50">
        <v>2.36066850802702</v>
      </c>
      <c r="AM43" s="210"/>
      <c r="AN43" s="26" t="s">
        <v>316</v>
      </c>
      <c r="AO43" s="117">
        <v>2.1316667567568799</v>
      </c>
      <c r="AP43" s="148">
        <v>1.04245643974674</v>
      </c>
      <c r="AQ43" s="117">
        <v>10.8690499167606</v>
      </c>
      <c r="AR43" s="148">
        <v>1.95231043569648</v>
      </c>
      <c r="AS43" s="117">
        <v>38.235869995898298</v>
      </c>
      <c r="AT43" s="148">
        <v>3.0792021011091499</v>
      </c>
      <c r="AU43" s="117">
        <v>40.314795387235698</v>
      </c>
      <c r="AV43" s="148">
        <v>3.1080715731453501</v>
      </c>
      <c r="AW43" s="117">
        <v>8.4486179433485695</v>
      </c>
      <c r="AX43" s="50">
        <v>2.13454323027229</v>
      </c>
      <c r="AZ43" s="210"/>
      <c r="BA43" s="26" t="s">
        <v>316</v>
      </c>
      <c r="BB43" s="117">
        <v>2.6523195858750501</v>
      </c>
      <c r="BC43" s="148">
        <v>1.6419100448738699</v>
      </c>
      <c r="BD43" s="117">
        <v>12.123107565529599</v>
      </c>
      <c r="BE43" s="148">
        <v>2.16354726222453</v>
      </c>
      <c r="BF43" s="117">
        <v>43.167504438638801</v>
      </c>
      <c r="BG43" s="148">
        <v>3.3896984539162101</v>
      </c>
      <c r="BH43" s="117">
        <v>35.074093597977097</v>
      </c>
      <c r="BI43" s="148">
        <v>3.5333948587072599</v>
      </c>
      <c r="BJ43" s="117">
        <v>6.9829748119793802</v>
      </c>
      <c r="BK43" s="50">
        <v>1.5947736504672101</v>
      </c>
      <c r="BM43" s="44"/>
    </row>
    <row r="44" spans="1:65" ht="120.75" customHeight="1" x14ac:dyDescent="0.2">
      <c r="A44" s="252" t="s">
        <v>47</v>
      </c>
      <c r="B44" s="252"/>
      <c r="C44" s="252"/>
      <c r="D44" s="252"/>
      <c r="E44" s="252"/>
      <c r="F44" s="252"/>
      <c r="G44" s="252"/>
      <c r="H44" s="252"/>
      <c r="I44" s="252"/>
      <c r="J44" s="252"/>
      <c r="K44" s="252"/>
      <c r="N44" s="268" t="s">
        <v>47</v>
      </c>
      <c r="O44" s="268"/>
      <c r="P44" s="268"/>
      <c r="Q44" s="268"/>
      <c r="R44" s="268"/>
      <c r="S44" s="268"/>
      <c r="T44" s="268"/>
      <c r="U44" s="268"/>
      <c r="V44" s="268"/>
      <c r="W44" s="268"/>
      <c r="X44" s="268"/>
      <c r="AA44" s="268" t="s">
        <v>47</v>
      </c>
      <c r="AB44" s="268"/>
      <c r="AC44" s="268"/>
      <c r="AD44" s="268"/>
      <c r="AE44" s="268"/>
      <c r="AF44" s="268"/>
      <c r="AG44" s="268"/>
      <c r="AH44" s="268"/>
      <c r="AI44" s="268"/>
      <c r="AJ44" s="268"/>
      <c r="AK44" s="268"/>
      <c r="AN44" s="268" t="s">
        <v>47</v>
      </c>
      <c r="AO44" s="268"/>
      <c r="AP44" s="268"/>
      <c r="AQ44" s="268"/>
      <c r="AR44" s="268"/>
      <c r="AS44" s="268"/>
      <c r="AT44" s="268"/>
      <c r="AU44" s="268"/>
      <c r="AV44" s="268"/>
      <c r="AW44" s="268"/>
      <c r="AX44" s="268"/>
      <c r="BA44" s="268" t="s">
        <v>47</v>
      </c>
      <c r="BB44" s="268"/>
      <c r="BC44" s="268"/>
      <c r="BD44" s="268"/>
      <c r="BE44" s="268"/>
      <c r="BF44" s="268"/>
      <c r="BG44" s="268"/>
      <c r="BH44" s="268"/>
      <c r="BI44" s="268"/>
      <c r="BJ44" s="268"/>
      <c r="BK44" s="268"/>
    </row>
    <row r="45" spans="1:65" customFormat="1" ht="89.25" customHeight="1" x14ac:dyDescent="0.2">
      <c r="A45" s="252" t="s">
        <v>317</v>
      </c>
      <c r="B45" s="252"/>
      <c r="C45" s="252"/>
      <c r="D45" s="252"/>
      <c r="E45" s="252"/>
      <c r="F45" s="252"/>
      <c r="G45" s="252"/>
      <c r="H45" s="252"/>
      <c r="I45" s="252"/>
      <c r="J45" s="252"/>
      <c r="K45" s="252"/>
      <c r="L45" s="149"/>
      <c r="M45" s="149"/>
      <c r="N45" s="252" t="s">
        <v>317</v>
      </c>
      <c r="O45" s="252"/>
      <c r="P45" s="252"/>
      <c r="Q45" s="252"/>
      <c r="R45" s="252"/>
      <c r="S45" s="252"/>
      <c r="T45" s="252"/>
      <c r="U45" s="252"/>
      <c r="V45" s="252"/>
      <c r="W45" s="252"/>
      <c r="X45" s="252"/>
      <c r="AA45" s="252" t="s">
        <v>317</v>
      </c>
      <c r="AB45" s="252"/>
      <c r="AC45" s="252"/>
      <c r="AD45" s="252"/>
      <c r="AE45" s="252"/>
      <c r="AF45" s="252"/>
      <c r="AG45" s="252"/>
      <c r="AH45" s="252"/>
      <c r="AI45" s="252"/>
      <c r="AJ45" s="252"/>
      <c r="AK45" s="252"/>
      <c r="AN45" s="252" t="s">
        <v>317</v>
      </c>
      <c r="AO45" s="252"/>
      <c r="AP45" s="252"/>
      <c r="AQ45" s="252"/>
      <c r="AR45" s="252"/>
      <c r="AS45" s="252"/>
      <c r="AT45" s="252"/>
      <c r="AU45" s="252"/>
      <c r="AV45" s="252"/>
      <c r="AW45" s="252"/>
      <c r="AX45" s="252"/>
      <c r="BA45" s="252" t="s">
        <v>317</v>
      </c>
      <c r="BB45" s="252"/>
      <c r="BC45" s="252"/>
      <c r="BD45" s="252"/>
      <c r="BE45" s="252"/>
      <c r="BF45" s="252"/>
      <c r="BG45" s="252"/>
      <c r="BH45" s="252"/>
      <c r="BI45" s="252"/>
      <c r="BJ45" s="252"/>
      <c r="BK45" s="252"/>
    </row>
    <row r="46" spans="1:65" x14ac:dyDescent="0.2">
      <c r="A46" s="28"/>
      <c r="B46" s="32"/>
      <c r="C46" s="32"/>
      <c r="D46" s="32"/>
      <c r="E46" s="32"/>
      <c r="F46" s="32"/>
      <c r="G46" s="32"/>
      <c r="H46" s="32"/>
      <c r="I46" s="32"/>
      <c r="J46" s="32"/>
      <c r="K46" s="32"/>
      <c r="N46" s="28"/>
      <c r="O46" s="32"/>
      <c r="P46" s="32"/>
      <c r="Q46" s="32"/>
      <c r="R46" s="32"/>
      <c r="S46" s="32"/>
      <c r="T46" s="32"/>
      <c r="U46" s="32"/>
      <c r="V46" s="32"/>
      <c r="W46" s="32"/>
      <c r="X46" s="32"/>
      <c r="AA46" s="28"/>
      <c r="AB46" s="32"/>
      <c r="AC46" s="32"/>
      <c r="AD46" s="32"/>
      <c r="AE46" s="32"/>
      <c r="AF46" s="32"/>
      <c r="AG46" s="32"/>
      <c r="AH46" s="32"/>
      <c r="AI46" s="32"/>
      <c r="AJ46" s="32"/>
      <c r="AK46" s="32"/>
      <c r="AN46" s="28"/>
      <c r="AO46" s="32"/>
      <c r="AP46" s="32"/>
      <c r="AQ46" s="32"/>
      <c r="AR46" s="32"/>
      <c r="AS46" s="32"/>
      <c r="AT46" s="32"/>
      <c r="AU46" s="32"/>
      <c r="AV46" s="32"/>
      <c r="AW46" s="32"/>
      <c r="AX46" s="32"/>
      <c r="BA46" s="28"/>
      <c r="BB46" s="32"/>
      <c r="BC46" s="32"/>
      <c r="BD46" s="32"/>
      <c r="BE46" s="32"/>
      <c r="BF46" s="32"/>
      <c r="BG46" s="32"/>
      <c r="BH46" s="32"/>
      <c r="BI46" s="32"/>
      <c r="BJ46" s="32"/>
      <c r="BK46" s="32"/>
    </row>
    <row r="47" spans="1:65" x14ac:dyDescent="0.2">
      <c r="A47" s="51"/>
      <c r="B47" s="51"/>
      <c r="C47" s="51"/>
      <c r="D47" s="51"/>
      <c r="E47" s="51"/>
      <c r="F47" s="51"/>
      <c r="G47" s="51"/>
      <c r="H47" s="51"/>
      <c r="I47" s="51"/>
      <c r="J47" s="51"/>
      <c r="K47" s="51"/>
      <c r="N47" s="51"/>
      <c r="O47" s="51"/>
      <c r="P47" s="51"/>
      <c r="Q47" s="51"/>
      <c r="R47" s="51"/>
      <c r="S47" s="51"/>
      <c r="T47" s="51"/>
      <c r="U47" s="51"/>
      <c r="V47" s="51"/>
      <c r="W47" s="51"/>
      <c r="X47" s="51"/>
      <c r="AA47" s="51"/>
      <c r="AB47" s="51"/>
      <c r="AC47" s="51"/>
      <c r="AD47" s="51"/>
      <c r="AE47" s="51"/>
      <c r="AF47" s="51"/>
      <c r="AG47" s="51"/>
      <c r="AH47" s="51"/>
      <c r="AI47" s="51"/>
      <c r="AJ47" s="51"/>
      <c r="AK47" s="51"/>
      <c r="AN47" s="51"/>
      <c r="AO47" s="51"/>
      <c r="AP47" s="51"/>
      <c r="AQ47" s="51"/>
      <c r="AR47" s="51"/>
      <c r="AS47" s="51"/>
      <c r="AT47" s="51"/>
      <c r="AU47" s="51"/>
      <c r="AV47" s="51"/>
      <c r="AW47" s="51"/>
      <c r="AX47" s="51"/>
      <c r="BA47" s="51"/>
      <c r="BB47" s="51"/>
      <c r="BC47" s="51"/>
      <c r="BD47" s="51"/>
      <c r="BE47" s="51"/>
      <c r="BF47" s="51"/>
      <c r="BG47" s="51"/>
      <c r="BH47" s="51"/>
      <c r="BI47" s="51"/>
      <c r="BJ47" s="51"/>
      <c r="BK47" s="51"/>
    </row>
    <row r="48" spans="1:65" x14ac:dyDescent="0.2">
      <c r="A48" s="28" t="s">
        <v>48</v>
      </c>
      <c r="N48" s="28" t="s">
        <v>48</v>
      </c>
      <c r="AA48" s="28" t="s">
        <v>48</v>
      </c>
      <c r="AN48" s="28" t="s">
        <v>48</v>
      </c>
      <c r="BA48" s="28" t="s">
        <v>48</v>
      </c>
    </row>
    <row r="49" spans="1:14" ht="14.25" customHeight="1" x14ac:dyDescent="0.2">
      <c r="A49"/>
      <c r="B49" s="69"/>
      <c r="C49"/>
      <c r="D49"/>
      <c r="E49"/>
      <c r="F49"/>
      <c r="G49"/>
      <c r="H49"/>
      <c r="I49"/>
      <c r="J49"/>
      <c r="K49"/>
      <c r="L49"/>
      <c r="M49"/>
      <c r="N49"/>
    </row>
    <row r="50" spans="1:14" x14ac:dyDescent="0.2">
      <c r="A50"/>
      <c r="B50"/>
      <c r="C50"/>
      <c r="D50"/>
      <c r="E50"/>
      <c r="F50"/>
      <c r="G50"/>
      <c r="H50"/>
      <c r="I50"/>
      <c r="J50"/>
      <c r="K50"/>
      <c r="L50"/>
      <c r="M50"/>
      <c r="N50"/>
    </row>
    <row r="51" spans="1:14" x14ac:dyDescent="0.2">
      <c r="A51"/>
      <c r="B51"/>
      <c r="C51"/>
      <c r="D51"/>
      <c r="E51"/>
      <c r="F51"/>
      <c r="G51"/>
      <c r="H51"/>
      <c r="I51"/>
      <c r="J51"/>
      <c r="K51"/>
      <c r="L51"/>
      <c r="M51"/>
      <c r="N51"/>
    </row>
    <row r="52" spans="1:14" x14ac:dyDescent="0.2">
      <c r="A52"/>
      <c r="B52"/>
      <c r="C52"/>
      <c r="D52"/>
      <c r="E52"/>
      <c r="F52"/>
      <c r="G52"/>
      <c r="H52"/>
      <c r="I52"/>
      <c r="J52"/>
      <c r="K52"/>
      <c r="L52"/>
      <c r="M52"/>
      <c r="N52"/>
    </row>
    <row r="53" spans="1:14" x14ac:dyDescent="0.2">
      <c r="A53"/>
      <c r="B53"/>
      <c r="C53"/>
      <c r="D53"/>
      <c r="E53"/>
      <c r="F53"/>
      <c r="G53"/>
      <c r="H53"/>
      <c r="I53"/>
      <c r="J53"/>
      <c r="K53"/>
      <c r="L53"/>
      <c r="M53"/>
      <c r="N53"/>
    </row>
    <row r="54" spans="1:14" x14ac:dyDescent="0.2">
      <c r="A54"/>
      <c r="B54"/>
      <c r="C54"/>
      <c r="D54"/>
      <c r="E54"/>
      <c r="F54"/>
      <c r="G54"/>
      <c r="H54"/>
      <c r="I54"/>
      <c r="J54"/>
      <c r="K54"/>
      <c r="L54"/>
      <c r="M54"/>
      <c r="N54"/>
    </row>
    <row r="55" spans="1:14" x14ac:dyDescent="0.2">
      <c r="A55"/>
      <c r="B55"/>
      <c r="C55"/>
      <c r="D55"/>
      <c r="E55"/>
      <c r="F55"/>
      <c r="G55"/>
      <c r="H55"/>
      <c r="I55"/>
      <c r="J55"/>
      <c r="K55"/>
      <c r="L55"/>
      <c r="M55"/>
      <c r="N55"/>
    </row>
    <row r="56" spans="1:14" x14ac:dyDescent="0.2">
      <c r="A56"/>
      <c r="B56"/>
      <c r="C56"/>
      <c r="D56"/>
      <c r="E56"/>
      <c r="F56"/>
      <c r="G56"/>
      <c r="H56"/>
      <c r="I56"/>
      <c r="J56"/>
      <c r="K56"/>
      <c r="L56"/>
      <c r="M56"/>
      <c r="N56"/>
    </row>
  </sheetData>
  <mergeCells count="45">
    <mergeCell ref="BA45:BK45"/>
    <mergeCell ref="A45:K45"/>
    <mergeCell ref="N45:X45"/>
    <mergeCell ref="AA45:AK45"/>
    <mergeCell ref="AN45:AX45"/>
    <mergeCell ref="AJ8:AK8"/>
    <mergeCell ref="AO8:AP8"/>
    <mergeCell ref="AB8:AC8"/>
    <mergeCell ref="AD8:AE8"/>
    <mergeCell ref="BJ8:BK8"/>
    <mergeCell ref="AU8:AV8"/>
    <mergeCell ref="AW8:AX8"/>
    <mergeCell ref="BB8:BC8"/>
    <mergeCell ref="BD8:BE8"/>
    <mergeCell ref="BF8:BG8"/>
    <mergeCell ref="BH8:BI8"/>
    <mergeCell ref="AF8:AG8"/>
    <mergeCell ref="AH8:AI8"/>
    <mergeCell ref="A44:K44"/>
    <mergeCell ref="N44:X44"/>
    <mergeCell ref="AA44:AK44"/>
    <mergeCell ref="AN44:AX44"/>
    <mergeCell ref="BA44:BK44"/>
    <mergeCell ref="O8:P8"/>
    <mergeCell ref="A2:M4"/>
    <mergeCell ref="N2:X4"/>
    <mergeCell ref="AA2:AK4"/>
    <mergeCell ref="AN2:AX4"/>
    <mergeCell ref="B8:C8"/>
    <mergeCell ref="D8:E8"/>
    <mergeCell ref="F8:G8"/>
    <mergeCell ref="H8:I8"/>
    <mergeCell ref="J8:K8"/>
    <mergeCell ref="AQ8:AR8"/>
    <mergeCell ref="AS8:AT8"/>
    <mergeCell ref="Q8:R8"/>
    <mergeCell ref="S8:T8"/>
    <mergeCell ref="U8:V8"/>
    <mergeCell ref="W8:X8"/>
    <mergeCell ref="BA2:BK4"/>
    <mergeCell ref="B7:K7"/>
    <mergeCell ref="O7:X7"/>
    <mergeCell ref="AB7:AK7"/>
    <mergeCell ref="AO7:AX7"/>
    <mergeCell ref="BB7:BK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FW53"/>
  <sheetViews>
    <sheetView topLeftCell="A25" zoomScaleNormal="100" workbookViewId="0">
      <selection activeCell="A45" sqref="A45:K45"/>
    </sheetView>
  </sheetViews>
  <sheetFormatPr defaultRowHeight="12.75" x14ac:dyDescent="0.2"/>
  <cols>
    <col min="1" max="1" width="16.7109375" style="1" customWidth="1"/>
    <col min="2" max="6" width="5" style="1" customWidth="1"/>
    <col min="7" max="7" width="6" style="1" customWidth="1"/>
    <col min="8" max="11" width="5" style="1" customWidth="1"/>
    <col min="12" max="13" width="9.140625" style="1"/>
    <col min="14" max="14" width="16.7109375" style="1" customWidth="1"/>
    <col min="15" max="24" width="5" style="1" customWidth="1"/>
    <col min="25" max="26" width="9.140625" style="1"/>
    <col min="27" max="27" width="16.7109375" style="1" customWidth="1"/>
    <col min="28" max="29" width="4.7109375" style="1" customWidth="1"/>
    <col min="30" max="37" width="5" style="1" customWidth="1"/>
    <col min="38" max="39" width="9.140625" style="1"/>
    <col min="40" max="40" width="16.7109375" style="1" customWidth="1"/>
    <col min="41" max="50" width="5" style="1" customWidth="1"/>
    <col min="51" max="52" width="9.140625" style="1"/>
    <col min="53" max="53" width="16.7109375" style="1" customWidth="1"/>
    <col min="54" max="55" width="5.140625" style="1" customWidth="1"/>
    <col min="56" max="63" width="5.7109375" style="1" customWidth="1"/>
    <col min="64" max="65" width="9.140625" style="1"/>
  </cols>
  <sheetData>
    <row r="1" spans="1:90" x14ac:dyDescent="0.2">
      <c r="A1" s="2" t="s">
        <v>185</v>
      </c>
      <c r="B1" s="2"/>
      <c r="C1" s="2"/>
      <c r="D1" s="2"/>
      <c r="E1" s="2"/>
      <c r="F1" s="2"/>
      <c r="G1" s="2"/>
      <c r="H1" s="2"/>
      <c r="I1" s="2"/>
      <c r="J1" s="2"/>
      <c r="K1" s="2"/>
      <c r="N1" s="2" t="s">
        <v>186</v>
      </c>
      <c r="O1" s="2"/>
      <c r="P1" s="2"/>
      <c r="Q1" s="2"/>
      <c r="R1" s="2"/>
      <c r="S1" s="2"/>
      <c r="T1" s="2"/>
      <c r="U1" s="2"/>
      <c r="V1" s="2"/>
      <c r="W1" s="2"/>
      <c r="X1" s="2"/>
      <c r="AA1" s="2" t="str">
        <f>$A$1</f>
        <v>Table A3.3 (P)</v>
      </c>
      <c r="AB1" s="2"/>
      <c r="AC1" s="2"/>
      <c r="AD1" s="2"/>
      <c r="AE1" s="2"/>
      <c r="AF1" s="2"/>
      <c r="AG1" s="2"/>
      <c r="AH1" s="2"/>
      <c r="AI1" s="2"/>
      <c r="AJ1" s="2"/>
      <c r="AK1" s="2"/>
      <c r="AN1" s="2" t="str">
        <f>$A$1</f>
        <v>Table A3.3 (P)</v>
      </c>
      <c r="AO1" s="2"/>
      <c r="AP1" s="2"/>
      <c r="AQ1" s="2"/>
      <c r="AR1" s="2"/>
      <c r="AS1" s="2"/>
      <c r="AT1" s="2"/>
      <c r="AU1" s="2"/>
      <c r="AV1" s="2"/>
      <c r="AW1" s="2"/>
      <c r="AX1" s="2"/>
      <c r="BA1" s="2" t="s">
        <v>185</v>
      </c>
      <c r="BB1" s="2"/>
      <c r="BC1" s="2"/>
      <c r="BD1" s="2"/>
      <c r="BE1" s="2"/>
      <c r="BF1" s="2"/>
      <c r="BG1" s="2"/>
      <c r="BH1" s="2"/>
      <c r="BI1" s="2"/>
      <c r="BJ1" s="2"/>
      <c r="BK1" s="2"/>
    </row>
    <row r="2" spans="1:90" ht="12.75" customHeight="1" x14ac:dyDescent="0.2">
      <c r="A2" s="249" t="s">
        <v>187</v>
      </c>
      <c r="B2" s="249"/>
      <c r="C2" s="249"/>
      <c r="D2" s="249"/>
      <c r="E2" s="249"/>
      <c r="F2" s="249"/>
      <c r="G2" s="249"/>
      <c r="H2" s="249"/>
      <c r="I2" s="249"/>
      <c r="J2" s="249"/>
      <c r="K2" s="249"/>
      <c r="L2" s="249"/>
      <c r="M2" s="249"/>
      <c r="N2" s="249" t="str">
        <f>$A$2</f>
        <v>Percentage of adults at each proficiency level in problem solving in technology-rich environments, by 10-year age groups</v>
      </c>
      <c r="O2" s="249"/>
      <c r="P2" s="249"/>
      <c r="Q2" s="249"/>
      <c r="R2" s="249"/>
      <c r="S2" s="249"/>
      <c r="T2" s="249"/>
      <c r="U2" s="249"/>
      <c r="V2" s="249"/>
      <c r="W2" s="249"/>
      <c r="X2" s="249"/>
      <c r="Y2" s="3"/>
      <c r="Z2" s="3"/>
      <c r="AA2" s="249" t="str">
        <f>$A$2</f>
        <v>Percentage of adults at each proficiency level in problem solving in technology-rich environments, by 10-year age groups</v>
      </c>
      <c r="AB2" s="249"/>
      <c r="AC2" s="249"/>
      <c r="AD2" s="249"/>
      <c r="AE2" s="249"/>
      <c r="AF2" s="249"/>
      <c r="AG2" s="249"/>
      <c r="AH2" s="249"/>
      <c r="AI2" s="249"/>
      <c r="AJ2" s="249"/>
      <c r="AK2" s="249"/>
      <c r="AN2" s="249" t="str">
        <f>$A$2</f>
        <v>Percentage of adults at each proficiency level in problem solving in technology-rich environments, by 10-year age groups</v>
      </c>
      <c r="AO2" s="249"/>
      <c r="AP2" s="249"/>
      <c r="AQ2" s="249"/>
      <c r="AR2" s="249"/>
      <c r="AS2" s="249"/>
      <c r="AT2" s="249"/>
      <c r="AU2" s="249"/>
      <c r="AV2" s="249"/>
      <c r="AW2" s="249"/>
      <c r="AX2" s="249"/>
      <c r="BA2" s="249" t="str">
        <f>$A$2</f>
        <v>Percentage of adults at each proficiency level in problem solving in technology-rich environments, by 10-year age groups</v>
      </c>
      <c r="BB2" s="249"/>
      <c r="BC2" s="249"/>
      <c r="BD2" s="249"/>
      <c r="BE2" s="249"/>
      <c r="BF2" s="249"/>
      <c r="BG2" s="249"/>
      <c r="BH2" s="249"/>
      <c r="BI2" s="249"/>
      <c r="BJ2" s="249"/>
      <c r="BK2" s="249"/>
    </row>
    <row r="3" spans="1:90" x14ac:dyDescent="0.2">
      <c r="A3" s="249"/>
      <c r="B3" s="249"/>
      <c r="C3" s="249"/>
      <c r="D3" s="249"/>
      <c r="E3" s="249"/>
      <c r="F3" s="249"/>
      <c r="G3" s="249"/>
      <c r="H3" s="249"/>
      <c r="I3" s="249"/>
      <c r="J3" s="249"/>
      <c r="K3" s="249"/>
      <c r="L3" s="249"/>
      <c r="M3" s="249"/>
      <c r="N3" s="249"/>
      <c r="O3" s="249"/>
      <c r="P3" s="249"/>
      <c r="Q3" s="249"/>
      <c r="R3" s="249"/>
      <c r="S3" s="249"/>
      <c r="T3" s="249"/>
      <c r="U3" s="249"/>
      <c r="V3" s="249"/>
      <c r="W3" s="249"/>
      <c r="X3" s="249"/>
      <c r="Y3" s="3"/>
      <c r="Z3" s="3"/>
      <c r="AA3" s="249"/>
      <c r="AB3" s="249"/>
      <c r="AC3" s="249"/>
      <c r="AD3" s="249"/>
      <c r="AE3" s="249"/>
      <c r="AF3" s="249"/>
      <c r="AG3" s="249"/>
      <c r="AH3" s="249"/>
      <c r="AI3" s="249"/>
      <c r="AJ3" s="249"/>
      <c r="AK3" s="249"/>
      <c r="AN3" s="249"/>
      <c r="AO3" s="249"/>
      <c r="AP3" s="249"/>
      <c r="AQ3" s="249"/>
      <c r="AR3" s="249"/>
      <c r="AS3" s="249"/>
      <c r="AT3" s="249"/>
      <c r="AU3" s="249"/>
      <c r="AV3" s="249"/>
      <c r="AW3" s="249"/>
      <c r="AX3" s="249"/>
      <c r="BA3" s="249"/>
      <c r="BB3" s="249"/>
      <c r="BC3" s="249"/>
      <c r="BD3" s="249"/>
      <c r="BE3" s="249"/>
      <c r="BF3" s="249"/>
      <c r="BG3" s="249"/>
      <c r="BH3" s="249"/>
      <c r="BI3" s="249"/>
      <c r="BJ3" s="249"/>
      <c r="BK3" s="249"/>
    </row>
    <row r="4" spans="1:90"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3"/>
      <c r="Z4" s="3"/>
      <c r="AA4" s="249"/>
      <c r="AB4" s="249"/>
      <c r="AC4" s="249"/>
      <c r="AD4" s="249"/>
      <c r="AE4" s="249"/>
      <c r="AF4" s="249"/>
      <c r="AG4" s="249"/>
      <c r="AH4" s="249"/>
      <c r="AI4" s="249"/>
      <c r="AJ4" s="249"/>
      <c r="AK4" s="249"/>
      <c r="AN4" s="249"/>
      <c r="AO4" s="249"/>
      <c r="AP4" s="249"/>
      <c r="AQ4" s="249"/>
      <c r="AR4" s="249"/>
      <c r="AS4" s="249"/>
      <c r="AT4" s="249"/>
      <c r="AU4" s="249"/>
      <c r="AV4" s="249"/>
      <c r="AW4" s="249"/>
      <c r="AX4" s="249"/>
      <c r="BA4" s="249"/>
      <c r="BB4" s="249"/>
      <c r="BC4" s="249"/>
      <c r="BD4" s="249"/>
      <c r="BE4" s="249"/>
      <c r="BF4" s="249"/>
      <c r="BG4" s="249"/>
      <c r="BH4" s="249"/>
      <c r="BI4" s="249"/>
      <c r="BJ4" s="249"/>
      <c r="BK4" s="249"/>
    </row>
    <row r="5" spans="1:90" x14ac:dyDescent="0.2">
      <c r="A5" s="30" t="s">
        <v>176</v>
      </c>
      <c r="B5" s="81"/>
      <c r="C5" s="81"/>
      <c r="D5" s="81"/>
      <c r="E5" s="81"/>
      <c r="F5" s="81"/>
      <c r="G5" s="81"/>
      <c r="H5" s="81"/>
      <c r="I5" s="81"/>
      <c r="J5" s="81"/>
      <c r="K5" s="81"/>
      <c r="L5" s="60"/>
      <c r="M5" s="60"/>
      <c r="N5" s="81" t="s">
        <v>177</v>
      </c>
      <c r="O5" s="81"/>
      <c r="P5" s="81"/>
      <c r="Q5" s="81"/>
      <c r="R5" s="81"/>
      <c r="S5" s="81"/>
      <c r="T5" s="81"/>
      <c r="U5" s="81"/>
      <c r="V5" s="81"/>
      <c r="W5" s="81"/>
      <c r="X5" s="81"/>
      <c r="Y5" s="60"/>
      <c r="Z5" s="60"/>
      <c r="AA5" s="81" t="s">
        <v>178</v>
      </c>
      <c r="AB5" s="81"/>
      <c r="AC5" s="81"/>
      <c r="AD5" s="81"/>
      <c r="AE5" s="81"/>
      <c r="AF5" s="81"/>
      <c r="AG5" s="81"/>
      <c r="AH5" s="81"/>
      <c r="AI5" s="81"/>
      <c r="AJ5" s="81"/>
      <c r="AK5" s="81"/>
      <c r="AL5" s="60"/>
      <c r="AM5" s="60"/>
      <c r="AN5" s="81" t="s">
        <v>179</v>
      </c>
      <c r="AO5" s="81"/>
      <c r="AP5" s="81"/>
      <c r="AQ5" s="81"/>
      <c r="AR5" s="81"/>
      <c r="AS5" s="81"/>
      <c r="AT5" s="81"/>
      <c r="AU5" s="81"/>
      <c r="AV5" s="81"/>
      <c r="AW5" s="81"/>
      <c r="AX5" s="81"/>
      <c r="AY5" s="60"/>
      <c r="AZ5" s="60"/>
      <c r="BA5" s="81" t="s">
        <v>180</v>
      </c>
      <c r="BB5" s="81"/>
      <c r="BC5" s="81"/>
      <c r="BD5" s="81"/>
      <c r="BE5" s="81"/>
      <c r="BF5" s="81"/>
      <c r="BG5" s="81"/>
      <c r="BH5" s="81"/>
      <c r="BI5" s="81"/>
      <c r="BJ5" s="81"/>
      <c r="BK5" s="81"/>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row>
    <row r="6" spans="1:90" x14ac:dyDescent="0.2">
      <c r="A6"/>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row>
    <row r="7" spans="1:90" ht="15" x14ac:dyDescent="0.25">
      <c r="A7" s="5"/>
      <c r="B7" s="269" t="s">
        <v>181</v>
      </c>
      <c r="C7" s="270"/>
      <c r="D7" s="270"/>
      <c r="E7" s="270"/>
      <c r="F7" s="270"/>
      <c r="G7" s="270"/>
      <c r="H7" s="270"/>
      <c r="I7" s="270"/>
      <c r="J7" s="270"/>
      <c r="K7" s="271"/>
      <c r="L7" s="60"/>
      <c r="M7" s="60"/>
      <c r="N7" s="82"/>
      <c r="O7" s="269" t="s">
        <v>188</v>
      </c>
      <c r="P7" s="270"/>
      <c r="Q7" s="270"/>
      <c r="R7" s="270"/>
      <c r="S7" s="270"/>
      <c r="T7" s="270"/>
      <c r="U7" s="270"/>
      <c r="V7" s="270"/>
      <c r="W7" s="270"/>
      <c r="X7" s="271"/>
      <c r="Y7" s="60"/>
      <c r="Z7" s="60"/>
      <c r="AA7" s="82"/>
      <c r="AB7" s="269" t="s">
        <v>189</v>
      </c>
      <c r="AC7" s="270"/>
      <c r="AD7" s="270"/>
      <c r="AE7" s="270"/>
      <c r="AF7" s="270"/>
      <c r="AG7" s="270"/>
      <c r="AH7" s="270"/>
      <c r="AI7" s="270"/>
      <c r="AJ7" s="270"/>
      <c r="AK7" s="271"/>
      <c r="AL7" s="60"/>
      <c r="AM7" s="60"/>
      <c r="AN7" s="82"/>
      <c r="AO7" s="269" t="s">
        <v>169</v>
      </c>
      <c r="AP7" s="270"/>
      <c r="AQ7" s="270"/>
      <c r="AR7" s="270"/>
      <c r="AS7" s="270"/>
      <c r="AT7" s="270"/>
      <c r="AU7" s="270"/>
      <c r="AV7" s="270"/>
      <c r="AW7" s="270"/>
      <c r="AX7" s="271"/>
      <c r="AY7" s="60"/>
      <c r="AZ7" s="60"/>
      <c r="BA7" s="82"/>
      <c r="BB7" s="269" t="s">
        <v>190</v>
      </c>
      <c r="BC7" s="270"/>
      <c r="BD7" s="270"/>
      <c r="BE7" s="270"/>
      <c r="BF7" s="270"/>
      <c r="BG7" s="270"/>
      <c r="BH7" s="270"/>
      <c r="BI7" s="270"/>
      <c r="BJ7" s="270"/>
      <c r="BK7" s="271"/>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row>
    <row r="8" spans="1:90" ht="51" customHeight="1" x14ac:dyDescent="0.2">
      <c r="A8"/>
      <c r="B8" s="250" t="s">
        <v>191</v>
      </c>
      <c r="C8" s="251"/>
      <c r="D8" s="250" t="s">
        <v>61</v>
      </c>
      <c r="E8" s="251"/>
      <c r="F8" s="250" t="s">
        <v>62</v>
      </c>
      <c r="G8" s="251"/>
      <c r="H8" s="250" t="s">
        <v>63</v>
      </c>
      <c r="I8" s="251"/>
      <c r="J8" s="250" t="s">
        <v>64</v>
      </c>
      <c r="K8" s="251"/>
      <c r="M8" s="164"/>
      <c r="N8"/>
      <c r="O8" s="250" t="s">
        <v>191</v>
      </c>
      <c r="P8" s="251"/>
      <c r="Q8" s="250" t="s">
        <v>61</v>
      </c>
      <c r="R8" s="251"/>
      <c r="S8" s="250" t="s">
        <v>62</v>
      </c>
      <c r="T8" s="251"/>
      <c r="U8" s="250" t="s">
        <v>63</v>
      </c>
      <c r="V8" s="251"/>
      <c r="W8" s="250" t="s">
        <v>64</v>
      </c>
      <c r="X8" s="251"/>
      <c r="AA8"/>
      <c r="AB8" s="250" t="s">
        <v>191</v>
      </c>
      <c r="AC8" s="251"/>
      <c r="AD8" s="250" t="s">
        <v>61</v>
      </c>
      <c r="AE8" s="251"/>
      <c r="AF8" s="250" t="s">
        <v>62</v>
      </c>
      <c r="AG8" s="251"/>
      <c r="AH8" s="250" t="s">
        <v>63</v>
      </c>
      <c r="AI8" s="251"/>
      <c r="AJ8" s="250" t="s">
        <v>64</v>
      </c>
      <c r="AK8" s="251"/>
      <c r="AN8"/>
      <c r="AO8" s="250" t="s">
        <v>191</v>
      </c>
      <c r="AP8" s="251"/>
      <c r="AQ8" s="250" t="s">
        <v>61</v>
      </c>
      <c r="AR8" s="251"/>
      <c r="AS8" s="250" t="s">
        <v>62</v>
      </c>
      <c r="AT8" s="251"/>
      <c r="AU8" s="250" t="s">
        <v>63</v>
      </c>
      <c r="AV8" s="251"/>
      <c r="AW8" s="250" t="s">
        <v>64</v>
      </c>
      <c r="AX8" s="251"/>
      <c r="BA8"/>
      <c r="BB8" s="250" t="s">
        <v>191</v>
      </c>
      <c r="BC8" s="251"/>
      <c r="BD8" s="250" t="s">
        <v>61</v>
      </c>
      <c r="BE8" s="251"/>
      <c r="BF8" s="250" t="s">
        <v>62</v>
      </c>
      <c r="BG8" s="251"/>
      <c r="BH8" s="250" t="s">
        <v>63</v>
      </c>
      <c r="BI8" s="251"/>
      <c r="BJ8" s="250" t="s">
        <v>64</v>
      </c>
      <c r="BK8" s="251"/>
    </row>
    <row r="9" spans="1:90" ht="20.25" customHeight="1" x14ac:dyDescent="0.2">
      <c r="A9" s="8"/>
      <c r="B9" s="34" t="s">
        <v>66</v>
      </c>
      <c r="C9" s="35" t="s">
        <v>67</v>
      </c>
      <c r="D9" s="34" t="s">
        <v>66</v>
      </c>
      <c r="E9" s="35" t="s">
        <v>67</v>
      </c>
      <c r="F9" s="34" t="s">
        <v>66</v>
      </c>
      <c r="G9" s="35" t="s">
        <v>67</v>
      </c>
      <c r="H9" s="34" t="s">
        <v>66</v>
      </c>
      <c r="I9" s="35" t="s">
        <v>67</v>
      </c>
      <c r="J9" s="34" t="s">
        <v>66</v>
      </c>
      <c r="K9" s="35" t="s">
        <v>67</v>
      </c>
      <c r="L9" s="11"/>
      <c r="M9" s="11"/>
      <c r="N9" s="8"/>
      <c r="O9" s="34" t="s">
        <v>66</v>
      </c>
      <c r="P9" s="35" t="s">
        <v>67</v>
      </c>
      <c r="Q9" s="34" t="s">
        <v>66</v>
      </c>
      <c r="R9" s="35" t="s">
        <v>67</v>
      </c>
      <c r="S9" s="34" t="s">
        <v>66</v>
      </c>
      <c r="T9" s="35" t="s">
        <v>67</v>
      </c>
      <c r="U9" s="34" t="s">
        <v>66</v>
      </c>
      <c r="V9" s="35" t="s">
        <v>67</v>
      </c>
      <c r="W9" s="34" t="s">
        <v>66</v>
      </c>
      <c r="X9" s="35" t="s">
        <v>67</v>
      </c>
      <c r="Y9" s="11"/>
      <c r="Z9" s="11"/>
      <c r="AA9" s="8"/>
      <c r="AB9" s="34" t="s">
        <v>66</v>
      </c>
      <c r="AC9" s="35" t="s">
        <v>67</v>
      </c>
      <c r="AD9" s="34" t="s">
        <v>66</v>
      </c>
      <c r="AE9" s="35" t="s">
        <v>67</v>
      </c>
      <c r="AF9" s="34" t="s">
        <v>66</v>
      </c>
      <c r="AG9" s="35" t="s">
        <v>67</v>
      </c>
      <c r="AH9" s="34" t="s">
        <v>66</v>
      </c>
      <c r="AI9" s="35" t="s">
        <v>67</v>
      </c>
      <c r="AJ9" s="34" t="s">
        <v>66</v>
      </c>
      <c r="AK9" s="35" t="s">
        <v>67</v>
      </c>
      <c r="AL9" s="11"/>
      <c r="AM9" s="11"/>
      <c r="AN9" s="8"/>
      <c r="AO9" s="34" t="s">
        <v>66</v>
      </c>
      <c r="AP9" s="35" t="s">
        <v>67</v>
      </c>
      <c r="AQ9" s="34" t="s">
        <v>66</v>
      </c>
      <c r="AR9" s="35" t="s">
        <v>67</v>
      </c>
      <c r="AS9" s="34" t="s">
        <v>66</v>
      </c>
      <c r="AT9" s="35" t="s">
        <v>67</v>
      </c>
      <c r="AU9" s="34" t="s">
        <v>66</v>
      </c>
      <c r="AV9" s="35" t="s">
        <v>67</v>
      </c>
      <c r="AW9" s="34" t="s">
        <v>66</v>
      </c>
      <c r="AX9" s="35" t="s">
        <v>67</v>
      </c>
      <c r="AY9" s="11"/>
      <c r="AZ9" s="11"/>
      <c r="BA9" s="8"/>
      <c r="BB9" s="34" t="s">
        <v>66</v>
      </c>
      <c r="BC9" s="35" t="s">
        <v>67</v>
      </c>
      <c r="BD9" s="34" t="s">
        <v>66</v>
      </c>
      <c r="BE9" s="35" t="s">
        <v>67</v>
      </c>
      <c r="BF9" s="34" t="s">
        <v>66</v>
      </c>
      <c r="BG9" s="35" t="s">
        <v>67</v>
      </c>
      <c r="BH9" s="34" t="s">
        <v>66</v>
      </c>
      <c r="BI9" s="35" t="s">
        <v>67</v>
      </c>
      <c r="BJ9" s="34" t="s">
        <v>66</v>
      </c>
      <c r="BK9" s="35" t="s">
        <v>67</v>
      </c>
      <c r="BL9" s="11"/>
      <c r="BM9" s="11"/>
    </row>
    <row r="10" spans="1:90" x14ac:dyDescent="0.2">
      <c r="A10" s="12" t="s">
        <v>16</v>
      </c>
      <c r="B10" s="36"/>
      <c r="C10" s="36"/>
      <c r="D10" s="36"/>
      <c r="E10" s="36"/>
      <c r="F10" s="36"/>
      <c r="G10" s="36"/>
      <c r="H10" s="36"/>
      <c r="I10" s="36"/>
      <c r="J10" s="36"/>
      <c r="K10" s="40"/>
      <c r="M10" s="38"/>
      <c r="N10" s="39" t="s">
        <v>16</v>
      </c>
      <c r="O10" s="36"/>
      <c r="P10" s="36"/>
      <c r="Q10" s="36"/>
      <c r="R10" s="36"/>
      <c r="S10" s="36"/>
      <c r="T10" s="36"/>
      <c r="U10" s="36"/>
      <c r="V10" s="36"/>
      <c r="W10" s="36"/>
      <c r="X10" s="40"/>
      <c r="Z10" s="38"/>
      <c r="AA10" s="39" t="s">
        <v>16</v>
      </c>
      <c r="AB10" s="36"/>
      <c r="AC10" s="36"/>
      <c r="AD10" s="36"/>
      <c r="AE10" s="36"/>
      <c r="AF10" s="36"/>
      <c r="AG10" s="36"/>
      <c r="AH10" s="36"/>
      <c r="AI10" s="36"/>
      <c r="AJ10" s="36"/>
      <c r="AK10" s="37"/>
      <c r="AM10" s="38"/>
      <c r="AN10" s="39" t="s">
        <v>16</v>
      </c>
      <c r="AO10" s="36"/>
      <c r="AP10" s="36"/>
      <c r="AQ10" s="36"/>
      <c r="AR10" s="36"/>
      <c r="AS10" s="36"/>
      <c r="AT10" s="36"/>
      <c r="AU10" s="36"/>
      <c r="AV10" s="36"/>
      <c r="AW10" s="36"/>
      <c r="AX10" s="40"/>
      <c r="AZ10" s="38"/>
      <c r="BA10" s="39" t="s">
        <v>16</v>
      </c>
      <c r="BB10" s="36"/>
      <c r="BC10" s="36"/>
      <c r="BD10" s="36"/>
      <c r="BE10" s="36"/>
      <c r="BF10" s="36"/>
      <c r="BG10" s="36"/>
      <c r="BH10" s="36"/>
      <c r="BI10" s="36"/>
      <c r="BJ10" s="36"/>
      <c r="BK10" s="40"/>
    </row>
    <row r="11" spans="1:90" x14ac:dyDescent="0.2">
      <c r="A11" s="14" t="s">
        <v>17</v>
      </c>
      <c r="B11"/>
      <c r="C11"/>
      <c r="D11"/>
      <c r="E11"/>
      <c r="F11"/>
      <c r="G11"/>
      <c r="H11"/>
      <c r="I11"/>
      <c r="J11"/>
      <c r="K11" s="13"/>
      <c r="M11" s="38"/>
      <c r="N11" s="41" t="s">
        <v>17</v>
      </c>
      <c r="O11"/>
      <c r="P11"/>
      <c r="Q11"/>
      <c r="R11"/>
      <c r="S11"/>
      <c r="T11"/>
      <c r="U11"/>
      <c r="V11"/>
      <c r="W11"/>
      <c r="X11" s="13"/>
      <c r="Z11" s="38"/>
      <c r="AA11" s="41" t="s">
        <v>17</v>
      </c>
      <c r="AB11"/>
      <c r="AC11"/>
      <c r="AD11"/>
      <c r="AE11"/>
      <c r="AF11"/>
      <c r="AG11"/>
      <c r="AH11"/>
      <c r="AI11"/>
      <c r="AJ11"/>
      <c r="AK11" s="13"/>
      <c r="AM11" s="38"/>
      <c r="AN11" s="41" t="s">
        <v>17</v>
      </c>
      <c r="AO11"/>
      <c r="AP11"/>
      <c r="AQ11"/>
      <c r="AR11"/>
      <c r="AS11"/>
      <c r="AT11"/>
      <c r="AU11"/>
      <c r="AV11"/>
      <c r="AW11"/>
      <c r="AX11" s="13"/>
      <c r="AZ11" s="38"/>
      <c r="BA11" s="41" t="s">
        <v>17</v>
      </c>
      <c r="BB11"/>
      <c r="BC11"/>
      <c r="BD11"/>
      <c r="BE11"/>
      <c r="BF11"/>
      <c r="BG11"/>
      <c r="BH11"/>
      <c r="BI11"/>
      <c r="BJ11"/>
      <c r="BK11" s="13"/>
    </row>
    <row r="12" spans="1:90" x14ac:dyDescent="0.2">
      <c r="A12" s="15" t="s">
        <v>18</v>
      </c>
      <c r="B12" s="16">
        <v>2.5685617661540801</v>
      </c>
      <c r="C12" s="42">
        <v>0.76520729820536504</v>
      </c>
      <c r="D12" s="16">
        <v>6.6689916977725101</v>
      </c>
      <c r="E12" s="42">
        <v>1.18098747338156</v>
      </c>
      <c r="F12" s="16">
        <v>32.203711263223703</v>
      </c>
      <c r="G12" s="42">
        <v>2.3565745701818099</v>
      </c>
      <c r="H12" s="16">
        <v>41.739633010015197</v>
      </c>
      <c r="I12" s="42">
        <v>2.6796080199882901</v>
      </c>
      <c r="J12" s="16">
        <v>8.9228725981403603</v>
      </c>
      <c r="K12" s="43">
        <v>1.6757045930930199</v>
      </c>
      <c r="M12" s="155"/>
      <c r="N12" s="28" t="s">
        <v>18</v>
      </c>
      <c r="O12" s="16">
        <v>4.8819603292521601</v>
      </c>
      <c r="P12" s="42">
        <v>0.78558925108271604</v>
      </c>
      <c r="Q12" s="16">
        <v>8.1478519738329105</v>
      </c>
      <c r="R12" s="42">
        <v>1.2917227036665899</v>
      </c>
      <c r="S12" s="16">
        <v>27.174514639338302</v>
      </c>
      <c r="T12" s="42">
        <v>1.88166965335049</v>
      </c>
      <c r="U12" s="16">
        <v>38.539504669400202</v>
      </c>
      <c r="V12" s="42">
        <v>1.8610815041019999</v>
      </c>
      <c r="W12" s="16">
        <v>9.4045437769672606</v>
      </c>
      <c r="X12" s="43">
        <v>1.21340701900885</v>
      </c>
      <c r="Z12" s="155"/>
      <c r="AA12" s="28" t="s">
        <v>18</v>
      </c>
      <c r="AB12" s="16">
        <v>4.6095467274016899</v>
      </c>
      <c r="AC12" s="42">
        <v>0.63850472608562803</v>
      </c>
      <c r="AD12" s="16">
        <v>8.5357397650228997</v>
      </c>
      <c r="AE12" s="42">
        <v>1.1028500973156901</v>
      </c>
      <c r="AF12" s="16">
        <v>28.6163262466448</v>
      </c>
      <c r="AG12" s="42">
        <v>1.6734452698925999</v>
      </c>
      <c r="AH12" s="16">
        <v>35.096486048528497</v>
      </c>
      <c r="AI12" s="42">
        <v>1.6179084521651701</v>
      </c>
      <c r="AJ12" s="16">
        <v>6.9263810564604897</v>
      </c>
      <c r="AK12" s="43">
        <v>0.98747063099804699</v>
      </c>
      <c r="AM12" s="155"/>
      <c r="AN12" s="28" t="s">
        <v>18</v>
      </c>
      <c r="AO12" s="16">
        <v>9.2247289915551391</v>
      </c>
      <c r="AP12" s="42">
        <v>0.84991689790548497</v>
      </c>
      <c r="AQ12" s="16">
        <v>9.7284241772209707</v>
      </c>
      <c r="AR12" s="42">
        <v>1.45360493483163</v>
      </c>
      <c r="AS12" s="16">
        <v>30.140612571689001</v>
      </c>
      <c r="AT12" s="42">
        <v>2.0694475092253901</v>
      </c>
      <c r="AU12" s="16">
        <v>27.034554268695</v>
      </c>
      <c r="AV12" s="42">
        <v>2.0946173322474602</v>
      </c>
      <c r="AW12" s="16">
        <v>3.7307221884269302</v>
      </c>
      <c r="AX12" s="43">
        <v>0.79388172764523701</v>
      </c>
      <c r="AZ12" s="155"/>
      <c r="BA12" s="28" t="s">
        <v>18</v>
      </c>
      <c r="BB12" s="16">
        <v>16.737037199669</v>
      </c>
      <c r="BC12" s="42">
        <v>1.1554712903472899</v>
      </c>
      <c r="BD12" s="16">
        <v>13.048842415706901</v>
      </c>
      <c r="BE12" s="42">
        <v>1.1643468687780101</v>
      </c>
      <c r="BF12" s="16">
        <v>26.5141520206157</v>
      </c>
      <c r="BG12" s="42">
        <v>1.5352770182398501</v>
      </c>
      <c r="BH12" s="16">
        <v>15.638427452260499</v>
      </c>
      <c r="BI12" s="42">
        <v>1.30027265577381</v>
      </c>
      <c r="BJ12" s="16">
        <v>1.5527688641206701</v>
      </c>
      <c r="BK12" s="43">
        <v>0.49370591789634899</v>
      </c>
      <c r="BM12" s="44"/>
    </row>
    <row r="13" spans="1:90" ht="12.75" customHeight="1" x14ac:dyDescent="0.2">
      <c r="A13" s="15" t="s">
        <v>19</v>
      </c>
      <c r="B13" s="16">
        <v>2.70603707384159</v>
      </c>
      <c r="C13" s="42">
        <v>0.50335228559270295</v>
      </c>
      <c r="D13" s="16">
        <v>7.1736599062204798</v>
      </c>
      <c r="E13" s="42">
        <v>1.21679922166673</v>
      </c>
      <c r="F13" s="16">
        <v>33.906396620435601</v>
      </c>
      <c r="G13" s="42">
        <v>2.12327490863249</v>
      </c>
      <c r="H13" s="16">
        <v>41.939468795209898</v>
      </c>
      <c r="I13" s="42">
        <v>2.12550967540367</v>
      </c>
      <c r="J13" s="16">
        <v>8.7768667878825095</v>
      </c>
      <c r="K13" s="43">
        <v>1.1753323215614799</v>
      </c>
      <c r="M13" s="155"/>
      <c r="N13" s="28" t="s">
        <v>19</v>
      </c>
      <c r="O13" s="16">
        <v>5.5404734632742496</v>
      </c>
      <c r="P13" s="42">
        <v>0.91821242757920196</v>
      </c>
      <c r="Q13" s="16">
        <v>6.0146697646305398</v>
      </c>
      <c r="R13" s="42">
        <v>1.0921143530216999</v>
      </c>
      <c r="S13" s="16">
        <v>29.600133639817201</v>
      </c>
      <c r="T13" s="42">
        <v>1.71817989042731</v>
      </c>
      <c r="U13" s="16">
        <v>40.874801466725103</v>
      </c>
      <c r="V13" s="42">
        <v>1.7619275646103001</v>
      </c>
      <c r="W13" s="16">
        <v>8.1792281328781495</v>
      </c>
      <c r="X13" s="43">
        <v>0.99527053722102199</v>
      </c>
      <c r="Z13" s="155"/>
      <c r="AA13" s="28" t="s">
        <v>19</v>
      </c>
      <c r="AB13" s="16">
        <v>8.8284088437661303</v>
      </c>
      <c r="AC13" s="42">
        <v>1.0722733433090299</v>
      </c>
      <c r="AD13" s="16">
        <v>10.5681527842215</v>
      </c>
      <c r="AE13" s="42">
        <v>1.5490247388611</v>
      </c>
      <c r="AF13" s="16">
        <v>31.462449216001001</v>
      </c>
      <c r="AG13" s="42">
        <v>2.0688485947050301</v>
      </c>
      <c r="AH13" s="16">
        <v>33.025131783237399</v>
      </c>
      <c r="AI13" s="42">
        <v>1.8322017375392099</v>
      </c>
      <c r="AJ13" s="16">
        <v>3.87902376022245</v>
      </c>
      <c r="AK13" s="43">
        <v>0.73273018123259304</v>
      </c>
      <c r="AM13" s="155"/>
      <c r="AN13" s="28" t="s">
        <v>19</v>
      </c>
      <c r="AO13" s="16">
        <v>15.182594928984701</v>
      </c>
      <c r="AP13" s="42">
        <v>1.1232961718468</v>
      </c>
      <c r="AQ13" s="16">
        <v>12.233637913847099</v>
      </c>
      <c r="AR13" s="42">
        <v>1.1763667052351701</v>
      </c>
      <c r="AS13" s="16">
        <v>33.918003614455202</v>
      </c>
      <c r="AT13" s="42">
        <v>1.77224738031391</v>
      </c>
      <c r="AU13" s="16">
        <v>20.652393526046399</v>
      </c>
      <c r="AV13" s="42">
        <v>1.37355870279756</v>
      </c>
      <c r="AW13" s="16">
        <v>1.9178147840845801</v>
      </c>
      <c r="AX13" s="43">
        <v>0.57222800510344196</v>
      </c>
      <c r="AZ13" s="155"/>
      <c r="BA13" s="28" t="s">
        <v>19</v>
      </c>
      <c r="BB13" s="16">
        <v>34.9616664830723</v>
      </c>
      <c r="BC13" s="42">
        <v>1.4959810574355501</v>
      </c>
      <c r="BD13" s="16">
        <v>12.420335454787301</v>
      </c>
      <c r="BE13" s="42">
        <v>1.13380300089331</v>
      </c>
      <c r="BF13" s="16">
        <v>24.970510851746301</v>
      </c>
      <c r="BG13" s="42">
        <v>1.6183403013295401</v>
      </c>
      <c r="BH13" s="16">
        <v>7.2793104774465602</v>
      </c>
      <c r="BI13" s="42">
        <v>1.00872740994569</v>
      </c>
      <c r="BJ13" s="54">
        <v>0</v>
      </c>
      <c r="BK13" s="55">
        <v>0</v>
      </c>
      <c r="BM13" s="44"/>
    </row>
    <row r="14" spans="1:90" x14ac:dyDescent="0.2">
      <c r="A14" s="15" t="s">
        <v>20</v>
      </c>
      <c r="B14" s="16">
        <v>4.7632230343541302</v>
      </c>
      <c r="C14" s="42">
        <v>0.62354436453791195</v>
      </c>
      <c r="D14" s="16">
        <v>8.9862018889770603</v>
      </c>
      <c r="E14" s="42">
        <v>0.80285251031148996</v>
      </c>
      <c r="F14" s="16">
        <v>32.035679653699098</v>
      </c>
      <c r="G14" s="42">
        <v>1.87324673406294</v>
      </c>
      <c r="H14" s="16">
        <v>40.855956524161499</v>
      </c>
      <c r="I14" s="42">
        <v>1.6400410360630999</v>
      </c>
      <c r="J14" s="16">
        <v>9.9215013561752894</v>
      </c>
      <c r="K14" s="43">
        <v>0.999325179281077</v>
      </c>
      <c r="M14" s="155"/>
      <c r="N14" s="28" t="s">
        <v>20</v>
      </c>
      <c r="O14" s="16">
        <v>5.0407615941774297</v>
      </c>
      <c r="P14" s="42">
        <v>0.60318280635832899</v>
      </c>
      <c r="Q14" s="16">
        <v>12.073021437542501</v>
      </c>
      <c r="R14" s="42">
        <v>1.0591068782797699</v>
      </c>
      <c r="S14" s="16">
        <v>29.079838555566202</v>
      </c>
      <c r="T14" s="42">
        <v>1.62143532726772</v>
      </c>
      <c r="U14" s="16">
        <v>37.680490853311198</v>
      </c>
      <c r="V14" s="42">
        <v>1.78161719718845</v>
      </c>
      <c r="W14" s="16">
        <v>11.270270547408099</v>
      </c>
      <c r="X14" s="43">
        <v>1.2026643469617999</v>
      </c>
      <c r="Z14" s="155"/>
      <c r="AA14" s="28" t="s">
        <v>20</v>
      </c>
      <c r="AB14" s="16">
        <v>7.2367416937220996</v>
      </c>
      <c r="AC14" s="42">
        <v>0.57038462722417604</v>
      </c>
      <c r="AD14" s="16">
        <v>12.827647166416</v>
      </c>
      <c r="AE14" s="42">
        <v>0.85660308110493499</v>
      </c>
      <c r="AF14" s="16">
        <v>29.780184220806301</v>
      </c>
      <c r="AG14" s="42">
        <v>1.2345691531595699</v>
      </c>
      <c r="AH14" s="16">
        <v>33.279906317678098</v>
      </c>
      <c r="AI14" s="42">
        <v>1.20060873495545</v>
      </c>
      <c r="AJ14" s="16">
        <v>8.7601113932181001</v>
      </c>
      <c r="AK14" s="43">
        <v>0.808186626696491</v>
      </c>
      <c r="AM14" s="155"/>
      <c r="AN14" s="28" t="s">
        <v>20</v>
      </c>
      <c r="AO14" s="16">
        <v>13.0359832756156</v>
      </c>
      <c r="AP14" s="42">
        <v>0.68906194225561601</v>
      </c>
      <c r="AQ14" s="16">
        <v>17.875479879451898</v>
      </c>
      <c r="AR14" s="42">
        <v>0.95099081143111197</v>
      </c>
      <c r="AS14" s="16">
        <v>30.657733120307501</v>
      </c>
      <c r="AT14" s="42">
        <v>1.16550584937185</v>
      </c>
      <c r="AU14" s="16">
        <v>23.5375693514357</v>
      </c>
      <c r="AV14" s="42">
        <v>1.0835456292188099</v>
      </c>
      <c r="AW14" s="16">
        <v>4.6984581373476297</v>
      </c>
      <c r="AX14" s="43">
        <v>0.66139646373835703</v>
      </c>
      <c r="AZ14" s="155"/>
      <c r="BA14" s="28" t="s">
        <v>20</v>
      </c>
      <c r="BB14" s="16">
        <v>20.372106796087898</v>
      </c>
      <c r="BC14" s="42">
        <v>0.73325100875673899</v>
      </c>
      <c r="BD14" s="16">
        <v>20.747527447952901</v>
      </c>
      <c r="BE14" s="42">
        <v>0.93466232396254501</v>
      </c>
      <c r="BF14" s="16">
        <v>28.903423383116799</v>
      </c>
      <c r="BG14" s="42">
        <v>1.01691069609121</v>
      </c>
      <c r="BH14" s="16">
        <v>14.606215860111501</v>
      </c>
      <c r="BI14" s="42">
        <v>0.99588891277244795</v>
      </c>
      <c r="BJ14" s="54">
        <v>1.83588170413495</v>
      </c>
      <c r="BK14" s="55">
        <v>0.40232704240362199</v>
      </c>
      <c r="BM14" s="44"/>
    </row>
    <row r="15" spans="1:90" x14ac:dyDescent="0.2">
      <c r="A15" s="15" t="s">
        <v>21</v>
      </c>
      <c r="B15" s="16">
        <v>2.0851290023058202</v>
      </c>
      <c r="C15" s="42">
        <v>0.61980774666202698</v>
      </c>
      <c r="D15" s="16">
        <v>8.0518553498727297</v>
      </c>
      <c r="E15" s="42">
        <v>1.38181779164457</v>
      </c>
      <c r="F15" s="16">
        <v>31.043267455931399</v>
      </c>
      <c r="G15" s="42">
        <v>2.7059961856411801</v>
      </c>
      <c r="H15" s="16">
        <v>43.0616982569097</v>
      </c>
      <c r="I15" s="42">
        <v>2.7286710426951699</v>
      </c>
      <c r="J15" s="16">
        <v>11.6781200262075</v>
      </c>
      <c r="K15" s="43">
        <v>1.60603592694526</v>
      </c>
      <c r="M15" s="155"/>
      <c r="N15" s="28" t="s">
        <v>21</v>
      </c>
      <c r="O15" s="16">
        <v>3.7852946159390601</v>
      </c>
      <c r="P15" s="42">
        <v>1.0678351781034801</v>
      </c>
      <c r="Q15" s="16">
        <v>9.0549095592774602</v>
      </c>
      <c r="R15" s="42">
        <v>1.34718861243257</v>
      </c>
      <c r="S15" s="16">
        <v>27.846524447284899</v>
      </c>
      <c r="T15" s="42">
        <v>2.3296374895991998</v>
      </c>
      <c r="U15" s="16">
        <v>39.270834677140499</v>
      </c>
      <c r="V15" s="42">
        <v>2.8672727338810402</v>
      </c>
      <c r="W15" s="16">
        <v>12.2301743371877</v>
      </c>
      <c r="X15" s="43">
        <v>1.8859593846207101</v>
      </c>
      <c r="Z15" s="155"/>
      <c r="AA15" s="28" t="s">
        <v>21</v>
      </c>
      <c r="AB15" s="16">
        <v>4.2490634117422301</v>
      </c>
      <c r="AC15" s="42">
        <v>0.59400651475403399</v>
      </c>
      <c r="AD15" s="16">
        <v>17.7907458186775</v>
      </c>
      <c r="AE15" s="42">
        <v>2.32432187685143</v>
      </c>
      <c r="AF15" s="16">
        <v>34.466695622641502</v>
      </c>
      <c r="AG15" s="42">
        <v>2.8788007924760999</v>
      </c>
      <c r="AH15" s="16">
        <v>25.3595227613249</v>
      </c>
      <c r="AI15" s="42">
        <v>2.4029539895794501</v>
      </c>
      <c r="AJ15" s="16">
        <v>6.4695890043224296</v>
      </c>
      <c r="AK15" s="43">
        <v>1.5824743532963801</v>
      </c>
      <c r="AM15" s="155"/>
      <c r="AN15" s="28" t="s">
        <v>21</v>
      </c>
      <c r="AO15" s="16">
        <v>17.400996272585601</v>
      </c>
      <c r="AP15" s="42">
        <v>1.7130787340271401</v>
      </c>
      <c r="AQ15" s="16">
        <v>15.162207336533299</v>
      </c>
      <c r="AR15" s="42">
        <v>2.1351332710358402</v>
      </c>
      <c r="AS15" s="16">
        <v>28.7414187608459</v>
      </c>
      <c r="AT15" s="42">
        <v>2.6719890604924399</v>
      </c>
      <c r="AU15" s="16">
        <v>16.362979687964799</v>
      </c>
      <c r="AV15" s="42">
        <v>2.3159896635230801</v>
      </c>
      <c r="AW15" s="16">
        <v>2.3014626473284499</v>
      </c>
      <c r="AX15" s="43">
        <v>1.13624031596898</v>
      </c>
      <c r="AZ15" s="155"/>
      <c r="BA15" s="28" t="s">
        <v>21</v>
      </c>
      <c r="BB15" s="16">
        <v>33.144711438085601</v>
      </c>
      <c r="BC15" s="42">
        <v>2.0037446475848602</v>
      </c>
      <c r="BD15" s="16">
        <v>13.639139154196201</v>
      </c>
      <c r="BE15" s="42">
        <v>1.7331424262086601</v>
      </c>
      <c r="BF15" s="16">
        <v>22.259003137069602</v>
      </c>
      <c r="BG15" s="42">
        <v>2.6540775534704801</v>
      </c>
      <c r="BH15" s="16">
        <v>11.124677698480101</v>
      </c>
      <c r="BI15" s="42">
        <v>1.9426306092971399</v>
      </c>
      <c r="BJ15" s="54">
        <v>0.96044132956512196</v>
      </c>
      <c r="BK15" s="55">
        <v>0.64726674717274502</v>
      </c>
      <c r="BM15" s="44"/>
    </row>
    <row r="16" spans="1:90" x14ac:dyDescent="0.2">
      <c r="A16" s="15" t="s">
        <v>22</v>
      </c>
      <c r="B16" s="16">
        <v>4.9761378323283996</v>
      </c>
      <c r="C16" s="42">
        <v>0.66403487893400404</v>
      </c>
      <c r="D16" s="16">
        <v>7.2268120737908204</v>
      </c>
      <c r="E16" s="42">
        <v>1.09112643883629</v>
      </c>
      <c r="F16" s="16">
        <v>34.590816734605497</v>
      </c>
      <c r="G16" s="42">
        <v>2.2779913449784002</v>
      </c>
      <c r="H16" s="16">
        <v>42.396965263997103</v>
      </c>
      <c r="I16" s="42">
        <v>2.0348099115576002</v>
      </c>
      <c r="J16" s="16">
        <v>8.0144338199083691</v>
      </c>
      <c r="K16" s="43">
        <v>1.06835853767586</v>
      </c>
      <c r="M16" s="155"/>
      <c r="N16" s="28" t="s">
        <v>22</v>
      </c>
      <c r="O16" s="16">
        <v>7.5338866848119297</v>
      </c>
      <c r="P16" s="42">
        <v>0.71549508853476196</v>
      </c>
      <c r="Q16" s="16">
        <v>6.6977793568082804</v>
      </c>
      <c r="R16" s="42">
        <v>0.89647078592068496</v>
      </c>
      <c r="S16" s="16">
        <v>23.833865770793899</v>
      </c>
      <c r="T16" s="42">
        <v>1.7547196574944399</v>
      </c>
      <c r="U16" s="16">
        <v>43.7827725977927</v>
      </c>
      <c r="V16" s="42">
        <v>2.1363751299581302</v>
      </c>
      <c r="W16" s="16">
        <v>13.8907333010643</v>
      </c>
      <c r="X16" s="43">
        <v>1.40966295884115</v>
      </c>
      <c r="Z16" s="155"/>
      <c r="AA16" s="28" t="s">
        <v>22</v>
      </c>
      <c r="AB16" s="16">
        <v>5.8351914836420304</v>
      </c>
      <c r="AC16" s="42">
        <v>0.68826458862080298</v>
      </c>
      <c r="AD16" s="16">
        <v>10.347198845885099</v>
      </c>
      <c r="AE16" s="42">
        <v>0.976524876619979</v>
      </c>
      <c r="AF16" s="16">
        <v>31.2378027425883</v>
      </c>
      <c r="AG16" s="42">
        <v>1.7329376745765901</v>
      </c>
      <c r="AH16" s="16">
        <v>39.834768764978897</v>
      </c>
      <c r="AI16" s="42">
        <v>1.91227388841875</v>
      </c>
      <c r="AJ16" s="16">
        <v>8.0717868320811199</v>
      </c>
      <c r="AK16" s="43">
        <v>1.1133968407332899</v>
      </c>
      <c r="AM16" s="155"/>
      <c r="AN16" s="28" t="s">
        <v>22</v>
      </c>
      <c r="AO16" s="16">
        <v>8.2015358297621095</v>
      </c>
      <c r="AP16" s="42">
        <v>0.693120912236461</v>
      </c>
      <c r="AQ16" s="16">
        <v>15.9694733909545</v>
      </c>
      <c r="AR16" s="42">
        <v>1.4058172434381599</v>
      </c>
      <c r="AS16" s="16">
        <v>37.884721942911298</v>
      </c>
      <c r="AT16" s="42">
        <v>1.5071988096564599</v>
      </c>
      <c r="AU16" s="16">
        <v>27.072660854516599</v>
      </c>
      <c r="AV16" s="42">
        <v>1.5711094370274401</v>
      </c>
      <c r="AW16" s="16">
        <v>2.9268286718958501</v>
      </c>
      <c r="AX16" s="43">
        <v>0.57171772984570501</v>
      </c>
      <c r="AZ16" s="155"/>
      <c r="BA16" s="28" t="s">
        <v>22</v>
      </c>
      <c r="BB16" s="16">
        <v>11.6725110541907</v>
      </c>
      <c r="BC16" s="42">
        <v>0.70582773216614703</v>
      </c>
      <c r="BD16" s="16">
        <v>26.6742192225732</v>
      </c>
      <c r="BE16" s="42">
        <v>1.3581674613817201</v>
      </c>
      <c r="BF16" s="16">
        <v>35.583025046381501</v>
      </c>
      <c r="BG16" s="42">
        <v>1.26037827847553</v>
      </c>
      <c r="BH16" s="16">
        <v>12.772288847859199</v>
      </c>
      <c r="BI16" s="42">
        <v>1.00336560006167</v>
      </c>
      <c r="BJ16" s="54">
        <v>0.46903483540073398</v>
      </c>
      <c r="BK16" s="55">
        <v>0.157550103522556</v>
      </c>
      <c r="BM16" s="44"/>
    </row>
    <row r="17" spans="1:65" x14ac:dyDescent="0.2">
      <c r="A17" s="15" t="s">
        <v>23</v>
      </c>
      <c r="B17" s="16">
        <v>1.9868316127304899</v>
      </c>
      <c r="C17" s="42">
        <v>0.37724478569619002</v>
      </c>
      <c r="D17" s="16">
        <v>8.2265910415828696</v>
      </c>
      <c r="E17" s="42">
        <v>1.1874706100393899</v>
      </c>
      <c r="F17" s="16">
        <v>35.201885916960698</v>
      </c>
      <c r="G17" s="42">
        <v>2.2134059826227399</v>
      </c>
      <c r="H17" s="16">
        <v>41.365632801631598</v>
      </c>
      <c r="I17" s="42">
        <v>2.0492294187286499</v>
      </c>
      <c r="J17" s="16">
        <v>9.0751422471564602</v>
      </c>
      <c r="K17" s="43">
        <v>1.1021214192928299</v>
      </c>
      <c r="M17" s="155"/>
      <c r="N17" s="28" t="s">
        <v>23</v>
      </c>
      <c r="O17" s="16">
        <v>3.7603312223755001</v>
      </c>
      <c r="P17" s="42">
        <v>0.52848482594419899</v>
      </c>
      <c r="Q17" s="16">
        <v>11.088418751021999</v>
      </c>
      <c r="R17" s="42">
        <v>1.0882068228441499</v>
      </c>
      <c r="S17" s="16">
        <v>32.475558271306497</v>
      </c>
      <c r="T17" s="42">
        <v>1.43048104116749</v>
      </c>
      <c r="U17" s="16">
        <v>35.634176559722498</v>
      </c>
      <c r="V17" s="42">
        <v>1.70266572085892</v>
      </c>
      <c r="W17" s="16">
        <v>8.1447489528585102</v>
      </c>
      <c r="X17" s="43">
        <v>1.2264494201767</v>
      </c>
      <c r="Z17" s="155"/>
      <c r="AA17" s="28" t="s">
        <v>23</v>
      </c>
      <c r="AB17" s="16">
        <v>8.4923126511159506</v>
      </c>
      <c r="AC17" s="42">
        <v>0.76804197996454804</v>
      </c>
      <c r="AD17" s="16">
        <v>15.3942755897006</v>
      </c>
      <c r="AE17" s="42">
        <v>0.91497071548397102</v>
      </c>
      <c r="AF17" s="16">
        <v>33.7730522370627</v>
      </c>
      <c r="AG17" s="42">
        <v>1.34335756838924</v>
      </c>
      <c r="AH17" s="16">
        <v>23.9628156155146</v>
      </c>
      <c r="AI17" s="42">
        <v>1.0973526103897799</v>
      </c>
      <c r="AJ17" s="16">
        <v>3.3116351867538798</v>
      </c>
      <c r="AK17" s="43">
        <v>0.65874547748165901</v>
      </c>
      <c r="AM17" s="155"/>
      <c r="AN17" s="28" t="s">
        <v>23</v>
      </c>
      <c r="AO17" s="16">
        <v>17.682804274857698</v>
      </c>
      <c r="AP17" s="42">
        <v>0.95062728372270899</v>
      </c>
      <c r="AQ17" s="16">
        <v>19.019625880313601</v>
      </c>
      <c r="AR17" s="42">
        <v>1.1868788362418801</v>
      </c>
      <c r="AS17" s="16">
        <v>26.632655958351201</v>
      </c>
      <c r="AT17" s="42">
        <v>1.2845651736772199</v>
      </c>
      <c r="AU17" s="16">
        <v>11.893062987369699</v>
      </c>
      <c r="AV17" s="42">
        <v>1.11658394950174</v>
      </c>
      <c r="AW17" s="16">
        <v>1.225122404575</v>
      </c>
      <c r="AX17" s="43">
        <v>0.41397449667363301</v>
      </c>
      <c r="AZ17" s="155"/>
      <c r="BA17" s="28" t="s">
        <v>23</v>
      </c>
      <c r="BB17" s="16">
        <v>34.000829132425402</v>
      </c>
      <c r="BC17" s="42">
        <v>1.1279477027199101</v>
      </c>
      <c r="BD17" s="16">
        <v>14.7055161947118</v>
      </c>
      <c r="BE17" s="42">
        <v>0.87958675467157899</v>
      </c>
      <c r="BF17" s="16">
        <v>17.5545929866263</v>
      </c>
      <c r="BG17" s="42">
        <v>0.97387065118351901</v>
      </c>
      <c r="BH17" s="16">
        <v>4.6418585447858396</v>
      </c>
      <c r="BI17" s="42">
        <v>0.691330769734672</v>
      </c>
      <c r="BJ17" s="54">
        <v>0.16849637130144801</v>
      </c>
      <c r="BK17" s="55">
        <v>0.13137410400350799</v>
      </c>
      <c r="BM17" s="44"/>
    </row>
    <row r="18" spans="1:65" x14ac:dyDescent="0.2">
      <c r="A18" s="15" t="s">
        <v>24</v>
      </c>
      <c r="B18" s="16">
        <v>3.0740964973407698</v>
      </c>
      <c r="C18" s="42">
        <v>0.67961450159640302</v>
      </c>
      <c r="D18" s="16">
        <v>3.5916218255791099</v>
      </c>
      <c r="E18" s="42">
        <v>0.90504869487455097</v>
      </c>
      <c r="F18" s="16">
        <v>29.701177422464401</v>
      </c>
      <c r="G18" s="42">
        <v>1.9439308564522999</v>
      </c>
      <c r="H18" s="16">
        <v>50.365966406293403</v>
      </c>
      <c r="I18" s="42">
        <v>2.0684249001913599</v>
      </c>
      <c r="J18" s="16">
        <v>11.486169331610199</v>
      </c>
      <c r="K18" s="43">
        <v>1.77310336668691</v>
      </c>
      <c r="M18" s="155"/>
      <c r="N18" s="28" t="s">
        <v>24</v>
      </c>
      <c r="O18" s="16">
        <v>3.5255658271108401</v>
      </c>
      <c r="P18" s="42">
        <v>0.707500781466471</v>
      </c>
      <c r="Q18" s="16">
        <v>4.0766138437435</v>
      </c>
      <c r="R18" s="42">
        <v>0.88980127178806101</v>
      </c>
      <c r="S18" s="16">
        <v>23.326887293292799</v>
      </c>
      <c r="T18" s="42">
        <v>1.7349932788783899</v>
      </c>
      <c r="U18" s="16">
        <v>47.742194524448003</v>
      </c>
      <c r="V18" s="42">
        <v>2.1419377735371801</v>
      </c>
      <c r="W18" s="16">
        <v>19.755488924989699</v>
      </c>
      <c r="X18" s="43">
        <v>1.54365216930975</v>
      </c>
      <c r="Z18" s="155"/>
      <c r="AA18" s="28" t="s">
        <v>24</v>
      </c>
      <c r="AB18" s="16">
        <v>5.9386481513107103</v>
      </c>
      <c r="AC18" s="42">
        <v>0.85299200964530297</v>
      </c>
      <c r="AD18" s="16">
        <v>7.6829849293594101</v>
      </c>
      <c r="AE18" s="42">
        <v>1.0960837229623199</v>
      </c>
      <c r="AF18" s="16">
        <v>28.858473038869601</v>
      </c>
      <c r="AG18" s="42">
        <v>1.6672802654347101</v>
      </c>
      <c r="AH18" s="16">
        <v>43.1049156875576</v>
      </c>
      <c r="AI18" s="42">
        <v>2.0954961759600699</v>
      </c>
      <c r="AJ18" s="16">
        <v>9.5551219859432006</v>
      </c>
      <c r="AK18" s="43">
        <v>1.39991221123498</v>
      </c>
      <c r="AM18" s="155"/>
      <c r="AN18" s="28" t="s">
        <v>24</v>
      </c>
      <c r="AO18" s="16">
        <v>9.3617805865424195</v>
      </c>
      <c r="AP18" s="42">
        <v>1.0357817302897301</v>
      </c>
      <c r="AQ18" s="16">
        <v>14.058071374611</v>
      </c>
      <c r="AR18" s="42">
        <v>1.2245861088502401</v>
      </c>
      <c r="AS18" s="16">
        <v>35.446445262583197</v>
      </c>
      <c r="AT18" s="42">
        <v>1.6838106077133901</v>
      </c>
      <c r="AU18" s="16">
        <v>26.580147219389499</v>
      </c>
      <c r="AV18" s="42">
        <v>1.4628531210586799</v>
      </c>
      <c r="AW18" s="16">
        <v>3.5487377775702398</v>
      </c>
      <c r="AX18" s="43">
        <v>0.77512908334062303</v>
      </c>
      <c r="AZ18" s="155"/>
      <c r="BA18" s="28" t="s">
        <v>24</v>
      </c>
      <c r="BB18" s="16">
        <v>18.104208352660802</v>
      </c>
      <c r="BC18" s="42">
        <v>1.0684214432913499</v>
      </c>
      <c r="BD18" s="16">
        <v>21.4603960953946</v>
      </c>
      <c r="BE18" s="42">
        <v>1.3603920878884399</v>
      </c>
      <c r="BF18" s="16">
        <v>27.022950277311001</v>
      </c>
      <c r="BG18" s="42">
        <v>1.4731281622928201</v>
      </c>
      <c r="BH18" s="16">
        <v>8.4337958010154992</v>
      </c>
      <c r="BI18" s="42">
        <v>0.827262428326766</v>
      </c>
      <c r="BJ18" s="54">
        <v>0.48344283292268397</v>
      </c>
      <c r="BK18" s="55">
        <v>0.25193262806035399</v>
      </c>
      <c r="BM18" s="44"/>
    </row>
    <row r="19" spans="1:65" x14ac:dyDescent="0.2">
      <c r="A19" s="15" t="s">
        <v>25</v>
      </c>
      <c r="B19" s="16" t="s">
        <v>76</v>
      </c>
      <c r="C19" s="42" t="s">
        <v>76</v>
      </c>
      <c r="D19" s="16" t="s">
        <v>76</v>
      </c>
      <c r="E19" s="42" t="s">
        <v>76</v>
      </c>
      <c r="F19" s="16" t="s">
        <v>76</v>
      </c>
      <c r="G19" s="42" t="s">
        <v>76</v>
      </c>
      <c r="H19" s="16" t="s">
        <v>76</v>
      </c>
      <c r="I19" s="42" t="s">
        <v>76</v>
      </c>
      <c r="J19" s="16" t="s">
        <v>76</v>
      </c>
      <c r="K19" s="43" t="s">
        <v>76</v>
      </c>
      <c r="M19" s="155"/>
      <c r="N19" s="28" t="s">
        <v>25</v>
      </c>
      <c r="O19" s="16" t="s">
        <v>76</v>
      </c>
      <c r="P19" s="42" t="s">
        <v>76</v>
      </c>
      <c r="Q19" s="16" t="s">
        <v>76</v>
      </c>
      <c r="R19" s="42" t="s">
        <v>76</v>
      </c>
      <c r="S19" s="16" t="s">
        <v>76</v>
      </c>
      <c r="T19" s="42" t="s">
        <v>76</v>
      </c>
      <c r="U19" s="16" t="s">
        <v>76</v>
      </c>
      <c r="V19" s="42" t="s">
        <v>76</v>
      </c>
      <c r="W19" s="16" t="s">
        <v>76</v>
      </c>
      <c r="X19" s="43" t="s">
        <v>76</v>
      </c>
      <c r="Z19" s="155"/>
      <c r="AA19" s="28" t="s">
        <v>25</v>
      </c>
      <c r="AB19" s="16" t="s">
        <v>76</v>
      </c>
      <c r="AC19" s="42" t="s">
        <v>76</v>
      </c>
      <c r="AD19" s="16" t="s">
        <v>76</v>
      </c>
      <c r="AE19" s="42" t="s">
        <v>76</v>
      </c>
      <c r="AF19" s="16" t="s">
        <v>76</v>
      </c>
      <c r="AG19" s="42" t="s">
        <v>76</v>
      </c>
      <c r="AH19" s="16" t="s">
        <v>76</v>
      </c>
      <c r="AI19" s="42" t="s">
        <v>76</v>
      </c>
      <c r="AJ19" s="16" t="s">
        <v>76</v>
      </c>
      <c r="AK19" s="43" t="s">
        <v>76</v>
      </c>
      <c r="AM19" s="155"/>
      <c r="AN19" s="28" t="s">
        <v>25</v>
      </c>
      <c r="AO19" s="16" t="s">
        <v>76</v>
      </c>
      <c r="AP19" s="42" t="s">
        <v>76</v>
      </c>
      <c r="AQ19" s="16" t="s">
        <v>76</v>
      </c>
      <c r="AR19" s="42" t="s">
        <v>76</v>
      </c>
      <c r="AS19" s="16" t="s">
        <v>76</v>
      </c>
      <c r="AT19" s="42" t="s">
        <v>76</v>
      </c>
      <c r="AU19" s="16" t="s">
        <v>76</v>
      </c>
      <c r="AV19" s="42" t="s">
        <v>76</v>
      </c>
      <c r="AW19" s="16" t="s">
        <v>76</v>
      </c>
      <c r="AX19" s="43" t="s">
        <v>76</v>
      </c>
      <c r="AZ19" s="155"/>
      <c r="BA19" s="28" t="s">
        <v>25</v>
      </c>
      <c r="BB19" s="16" t="s">
        <v>76</v>
      </c>
      <c r="BC19" s="42" t="s">
        <v>76</v>
      </c>
      <c r="BD19" s="16" t="s">
        <v>76</v>
      </c>
      <c r="BE19" s="42" t="s">
        <v>76</v>
      </c>
      <c r="BF19" s="16" t="s">
        <v>76</v>
      </c>
      <c r="BG19" s="42" t="s">
        <v>76</v>
      </c>
      <c r="BH19" s="16" t="s">
        <v>76</v>
      </c>
      <c r="BI19" s="42" t="s">
        <v>76</v>
      </c>
      <c r="BJ19" s="54" t="s">
        <v>76</v>
      </c>
      <c r="BK19" s="55" t="s">
        <v>76</v>
      </c>
      <c r="BM19" s="44"/>
    </row>
    <row r="20" spans="1:65" x14ac:dyDescent="0.2">
      <c r="A20" s="15" t="s">
        <v>26</v>
      </c>
      <c r="B20" s="16">
        <v>1.9638818511520499</v>
      </c>
      <c r="C20" s="42">
        <v>0.58280817067428003</v>
      </c>
      <c r="D20" s="16">
        <v>9.1403236799330596</v>
      </c>
      <c r="E20" s="42">
        <v>1.2636776803059699</v>
      </c>
      <c r="F20" s="16">
        <v>32.8423891898465</v>
      </c>
      <c r="G20" s="42">
        <v>1.7426629432252101</v>
      </c>
      <c r="H20" s="16">
        <v>43.248438234256199</v>
      </c>
      <c r="I20" s="42">
        <v>1.9691944955617899</v>
      </c>
      <c r="J20" s="16">
        <v>10.932260437654101</v>
      </c>
      <c r="K20" s="43">
        <v>1.7911272913018801</v>
      </c>
      <c r="M20" s="155"/>
      <c r="N20" s="28" t="s">
        <v>26</v>
      </c>
      <c r="O20" s="16">
        <v>3.3367507749988801</v>
      </c>
      <c r="P20" s="42">
        <v>0.635335152279488</v>
      </c>
      <c r="Q20" s="16">
        <v>10.752984141425699</v>
      </c>
      <c r="R20" s="42">
        <v>1.4144527768833</v>
      </c>
      <c r="S20" s="16">
        <v>28.389900154508702</v>
      </c>
      <c r="T20" s="42">
        <v>1.7780761837854999</v>
      </c>
      <c r="U20" s="16">
        <v>39.727751394517298</v>
      </c>
      <c r="V20" s="42">
        <v>1.9071570575672401</v>
      </c>
      <c r="W20" s="16">
        <v>13.189078074854899</v>
      </c>
      <c r="X20" s="43">
        <v>1.58600754811695</v>
      </c>
      <c r="Z20" s="155"/>
      <c r="AA20" s="28" t="s">
        <v>26</v>
      </c>
      <c r="AB20" s="16">
        <v>8.1876066995443004</v>
      </c>
      <c r="AC20" s="42">
        <v>1.05104522442438</v>
      </c>
      <c r="AD20" s="16">
        <v>12.175218657236501</v>
      </c>
      <c r="AE20" s="42">
        <v>1.20746737101682</v>
      </c>
      <c r="AF20" s="16">
        <v>32.173049132570803</v>
      </c>
      <c r="AG20" s="42">
        <v>1.6636201030886799</v>
      </c>
      <c r="AH20" s="16">
        <v>31.986500620120399</v>
      </c>
      <c r="AI20" s="42">
        <v>1.83693023301015</v>
      </c>
      <c r="AJ20" s="16">
        <v>7.1099373093330698</v>
      </c>
      <c r="AK20" s="43">
        <v>1.03484007430631</v>
      </c>
      <c r="AM20" s="155"/>
      <c r="AN20" s="28" t="s">
        <v>26</v>
      </c>
      <c r="AO20" s="16">
        <v>14.5990742978463</v>
      </c>
      <c r="AP20" s="42">
        <v>1.0736617523357901</v>
      </c>
      <c r="AQ20" s="16">
        <v>17.831603463563901</v>
      </c>
      <c r="AR20" s="42">
        <v>1.44181614060341</v>
      </c>
      <c r="AS20" s="16">
        <v>31.3933424130067</v>
      </c>
      <c r="AT20" s="42">
        <v>1.7634705518785301</v>
      </c>
      <c r="AU20" s="16">
        <v>23.6552584278651</v>
      </c>
      <c r="AV20" s="42">
        <v>1.59663635510089</v>
      </c>
      <c r="AW20" s="16">
        <v>3.6567655361539</v>
      </c>
      <c r="AX20" s="43">
        <v>0.59620783173203795</v>
      </c>
      <c r="AZ20" s="155"/>
      <c r="BA20" s="28" t="s">
        <v>26</v>
      </c>
      <c r="BB20" s="16">
        <v>26.853280623238099</v>
      </c>
      <c r="BC20" s="42">
        <v>1.6242118030923001</v>
      </c>
      <c r="BD20" s="16">
        <v>20.0069733177946</v>
      </c>
      <c r="BE20" s="42">
        <v>1.6409619150674299</v>
      </c>
      <c r="BF20" s="16">
        <v>27.3274937401724</v>
      </c>
      <c r="BG20" s="42">
        <v>1.8373771233843601</v>
      </c>
      <c r="BH20" s="16">
        <v>12.1347718481305</v>
      </c>
      <c r="BI20" s="42">
        <v>1.61386075560193</v>
      </c>
      <c r="BJ20" s="54">
        <v>1.3110501431449699</v>
      </c>
      <c r="BK20" s="55">
        <v>0.60445562677473597</v>
      </c>
      <c r="BM20" s="44"/>
    </row>
    <row r="21" spans="1:65" x14ac:dyDescent="0.2">
      <c r="A21" s="15" t="s">
        <v>27</v>
      </c>
      <c r="B21" s="16">
        <v>4.4040967730438298</v>
      </c>
      <c r="C21" s="42">
        <v>0.84988401581190798</v>
      </c>
      <c r="D21" s="16">
        <v>9.9210554829896491</v>
      </c>
      <c r="E21" s="42">
        <v>1.5415026561826699</v>
      </c>
      <c r="F21" s="16">
        <v>37.8240493976637</v>
      </c>
      <c r="G21" s="42">
        <v>2.61033925965764</v>
      </c>
      <c r="H21" s="16">
        <v>35.528589040649898</v>
      </c>
      <c r="I21" s="42">
        <v>2.5477823854435302</v>
      </c>
      <c r="J21" s="16">
        <v>4.7480679328568796</v>
      </c>
      <c r="K21" s="43">
        <v>1.2140241822291</v>
      </c>
      <c r="M21" s="155"/>
      <c r="N21" s="28" t="s">
        <v>27</v>
      </c>
      <c r="O21" s="16">
        <v>8.1451136912331101</v>
      </c>
      <c r="P21" s="42">
        <v>0.84320662322874396</v>
      </c>
      <c r="Q21" s="16">
        <v>10.3253057615001</v>
      </c>
      <c r="R21" s="42">
        <v>1.13018782024936</v>
      </c>
      <c r="S21" s="16">
        <v>33.023667744485302</v>
      </c>
      <c r="T21" s="42">
        <v>1.6357952738014501</v>
      </c>
      <c r="U21" s="16">
        <v>30.975788911278801</v>
      </c>
      <c r="V21" s="42">
        <v>1.51866373452421</v>
      </c>
      <c r="W21" s="16">
        <v>5.0044523033455803</v>
      </c>
      <c r="X21" s="43">
        <v>0.88964751248957097</v>
      </c>
      <c r="Z21" s="155"/>
      <c r="AA21" s="28" t="s">
        <v>27</v>
      </c>
      <c r="AB21" s="16">
        <v>10.355155915328501</v>
      </c>
      <c r="AC21" s="42">
        <v>0.994180816576544</v>
      </c>
      <c r="AD21" s="16">
        <v>14.987901785911699</v>
      </c>
      <c r="AE21" s="42">
        <v>1.3540459847366999</v>
      </c>
      <c r="AF21" s="16">
        <v>30.791677957084801</v>
      </c>
      <c r="AG21" s="42">
        <v>1.54528843090623</v>
      </c>
      <c r="AH21" s="16">
        <v>22.669651721960001</v>
      </c>
      <c r="AI21" s="42">
        <v>1.28396199567215</v>
      </c>
      <c r="AJ21" s="16">
        <v>3.51027915961145</v>
      </c>
      <c r="AK21" s="43">
        <v>0.53937670699530305</v>
      </c>
      <c r="AM21" s="155"/>
      <c r="AN21" s="28" t="s">
        <v>27</v>
      </c>
      <c r="AO21" s="16">
        <v>21.181498494456399</v>
      </c>
      <c r="AP21" s="42">
        <v>1.5625710032739999</v>
      </c>
      <c r="AQ21" s="16">
        <v>13.8833834812805</v>
      </c>
      <c r="AR21" s="42">
        <v>1.51154561090568</v>
      </c>
      <c r="AS21" s="16">
        <v>26.3536416951194</v>
      </c>
      <c r="AT21" s="42">
        <v>1.5780229860778801</v>
      </c>
      <c r="AU21" s="16">
        <v>12.4685874072945</v>
      </c>
      <c r="AV21" s="42">
        <v>1.1080121100217899</v>
      </c>
      <c r="AW21" s="16">
        <v>1.3010738380262401</v>
      </c>
      <c r="AX21" s="43">
        <v>0.39303726722319399</v>
      </c>
      <c r="AZ21" s="155"/>
      <c r="BA21" s="28" t="s">
        <v>27</v>
      </c>
      <c r="BB21" s="16">
        <v>34.398624660757598</v>
      </c>
      <c r="BC21" s="42">
        <v>1.49493369427253</v>
      </c>
      <c r="BD21" s="16">
        <v>13.684537843488799</v>
      </c>
      <c r="BE21" s="42">
        <v>1.3205458300122199</v>
      </c>
      <c r="BF21" s="16">
        <v>16.895484131122899</v>
      </c>
      <c r="BG21" s="42">
        <v>1.3207443339479601</v>
      </c>
      <c r="BH21" s="16">
        <v>5.0366913550896797</v>
      </c>
      <c r="BI21" s="42">
        <v>0.80824320469142896</v>
      </c>
      <c r="BJ21" s="54">
        <v>0.232007271906226</v>
      </c>
      <c r="BK21" s="55">
        <v>0.23324695750134999</v>
      </c>
      <c r="BM21" s="44"/>
    </row>
    <row r="22" spans="1:65" x14ac:dyDescent="0.2">
      <c r="A22" s="15" t="s">
        <v>28</v>
      </c>
      <c r="B22" s="16" t="s">
        <v>76</v>
      </c>
      <c r="C22" s="42" t="s">
        <v>76</v>
      </c>
      <c r="D22" s="16" t="s">
        <v>76</v>
      </c>
      <c r="E22" s="42" t="s">
        <v>76</v>
      </c>
      <c r="F22" s="16" t="s">
        <v>76</v>
      </c>
      <c r="G22" s="42" t="s">
        <v>76</v>
      </c>
      <c r="H22" s="16" t="s">
        <v>76</v>
      </c>
      <c r="I22" s="42" t="s">
        <v>76</v>
      </c>
      <c r="J22" s="16" t="s">
        <v>76</v>
      </c>
      <c r="K22" s="43" t="s">
        <v>76</v>
      </c>
      <c r="M22" s="155"/>
      <c r="N22" s="28" t="s">
        <v>28</v>
      </c>
      <c r="O22" s="16" t="s">
        <v>76</v>
      </c>
      <c r="P22" s="42" t="s">
        <v>76</v>
      </c>
      <c r="Q22" s="16" t="s">
        <v>76</v>
      </c>
      <c r="R22" s="42" t="s">
        <v>76</v>
      </c>
      <c r="S22" s="16" t="s">
        <v>76</v>
      </c>
      <c r="T22" s="42" t="s">
        <v>76</v>
      </c>
      <c r="U22" s="16" t="s">
        <v>76</v>
      </c>
      <c r="V22" s="42" t="s">
        <v>76</v>
      </c>
      <c r="W22" s="16" t="s">
        <v>76</v>
      </c>
      <c r="X22" s="43" t="s">
        <v>76</v>
      </c>
      <c r="Z22" s="155"/>
      <c r="AA22" s="28" t="s">
        <v>28</v>
      </c>
      <c r="AB22" s="16" t="s">
        <v>76</v>
      </c>
      <c r="AC22" s="42" t="s">
        <v>76</v>
      </c>
      <c r="AD22" s="16" t="s">
        <v>76</v>
      </c>
      <c r="AE22" s="42" t="s">
        <v>76</v>
      </c>
      <c r="AF22" s="16" t="s">
        <v>76</v>
      </c>
      <c r="AG22" s="42" t="s">
        <v>76</v>
      </c>
      <c r="AH22" s="16" t="s">
        <v>76</v>
      </c>
      <c r="AI22" s="42" t="s">
        <v>76</v>
      </c>
      <c r="AJ22" s="16" t="s">
        <v>76</v>
      </c>
      <c r="AK22" s="43" t="s">
        <v>76</v>
      </c>
      <c r="AM22" s="155"/>
      <c r="AN22" s="28" t="s">
        <v>28</v>
      </c>
      <c r="AO22" s="16" t="s">
        <v>76</v>
      </c>
      <c r="AP22" s="42" t="s">
        <v>76</v>
      </c>
      <c r="AQ22" s="16" t="s">
        <v>76</v>
      </c>
      <c r="AR22" s="42" t="s">
        <v>76</v>
      </c>
      <c r="AS22" s="16" t="s">
        <v>76</v>
      </c>
      <c r="AT22" s="42" t="s">
        <v>76</v>
      </c>
      <c r="AU22" s="16" t="s">
        <v>76</v>
      </c>
      <c r="AV22" s="42" t="s">
        <v>76</v>
      </c>
      <c r="AW22" s="16" t="s">
        <v>76</v>
      </c>
      <c r="AX22" s="43" t="s">
        <v>76</v>
      </c>
      <c r="AZ22" s="155"/>
      <c r="BA22" s="28" t="s">
        <v>28</v>
      </c>
      <c r="BB22" s="16" t="s">
        <v>76</v>
      </c>
      <c r="BC22" s="42" t="s">
        <v>76</v>
      </c>
      <c r="BD22" s="16" t="s">
        <v>76</v>
      </c>
      <c r="BE22" s="42" t="s">
        <v>76</v>
      </c>
      <c r="BF22" s="16" t="s">
        <v>76</v>
      </c>
      <c r="BG22" s="42" t="s">
        <v>76</v>
      </c>
      <c r="BH22" s="16" t="s">
        <v>76</v>
      </c>
      <c r="BI22" s="42" t="s">
        <v>76</v>
      </c>
      <c r="BJ22" s="54" t="s">
        <v>76</v>
      </c>
      <c r="BK22" s="55" t="s">
        <v>76</v>
      </c>
      <c r="BM22" s="44"/>
    </row>
    <row r="23" spans="1:65" x14ac:dyDescent="0.2">
      <c r="A23" s="15" t="s">
        <v>29</v>
      </c>
      <c r="B23" s="16">
        <v>12.1135807651909</v>
      </c>
      <c r="C23" s="42">
        <v>1.4277690714809499</v>
      </c>
      <c r="D23" s="16">
        <v>5.8930787179883399</v>
      </c>
      <c r="E23" s="42">
        <v>1.20803218979876</v>
      </c>
      <c r="F23" s="16">
        <v>21.9045878773025</v>
      </c>
      <c r="G23" s="42">
        <v>2.22853098379082</v>
      </c>
      <c r="H23" s="16">
        <v>35.667886854107699</v>
      </c>
      <c r="I23" s="42">
        <v>2.53744125014763</v>
      </c>
      <c r="J23" s="16">
        <v>10.159459629813099</v>
      </c>
      <c r="K23" s="43">
        <v>1.2637535488018701</v>
      </c>
      <c r="M23" s="155"/>
      <c r="N23" s="28" t="s">
        <v>29</v>
      </c>
      <c r="O23" s="16">
        <v>10.005938647887501</v>
      </c>
      <c r="P23" s="42">
        <v>1.0507711687544401</v>
      </c>
      <c r="Q23" s="16">
        <v>3.4874812097820498</v>
      </c>
      <c r="R23" s="42">
        <v>0.80007976037213802</v>
      </c>
      <c r="S23" s="16">
        <v>19.544687601382101</v>
      </c>
      <c r="T23" s="42">
        <v>1.8240140729434</v>
      </c>
      <c r="U23" s="16">
        <v>37.688853171679099</v>
      </c>
      <c r="V23" s="42">
        <v>1.8619190991610299</v>
      </c>
      <c r="W23" s="16">
        <v>16.0242517762963</v>
      </c>
      <c r="X23" s="43">
        <v>1.42432977617088</v>
      </c>
      <c r="Z23" s="155"/>
      <c r="AA23" s="28" t="s">
        <v>29</v>
      </c>
      <c r="AB23" s="16">
        <v>14.0643488971807</v>
      </c>
      <c r="AC23" s="42">
        <v>1.3697240195329301</v>
      </c>
      <c r="AD23" s="16">
        <v>5.2476299311679702</v>
      </c>
      <c r="AE23" s="42">
        <v>0.87634883398546304</v>
      </c>
      <c r="AF23" s="16">
        <v>21.010366393452799</v>
      </c>
      <c r="AG23" s="42">
        <v>1.44896180711598</v>
      </c>
      <c r="AH23" s="16">
        <v>33.6137223174144</v>
      </c>
      <c r="AI23" s="42">
        <v>1.7205533709665699</v>
      </c>
      <c r="AJ23" s="16">
        <v>10.9980735733141</v>
      </c>
      <c r="AK23" s="43">
        <v>1.1820527430832499</v>
      </c>
      <c r="AM23" s="155"/>
      <c r="AN23" s="28" t="s">
        <v>29</v>
      </c>
      <c r="AO23" s="16">
        <v>21.161555308415899</v>
      </c>
      <c r="AP23" s="42">
        <v>1.54835854249881</v>
      </c>
      <c r="AQ23" s="16">
        <v>10.626167062181599</v>
      </c>
      <c r="AR23" s="42">
        <v>1.4121663154005899</v>
      </c>
      <c r="AS23" s="16">
        <v>23.859056531007099</v>
      </c>
      <c r="AT23" s="42">
        <v>1.60802922453979</v>
      </c>
      <c r="AU23" s="16">
        <v>21.9891141177383</v>
      </c>
      <c r="AV23" s="42">
        <v>1.54659370535924</v>
      </c>
      <c r="AW23" s="16">
        <v>4.7751194516453097</v>
      </c>
      <c r="AX23" s="43">
        <v>0.77032014778783398</v>
      </c>
      <c r="AZ23" s="155"/>
      <c r="BA23" s="28" t="s">
        <v>29</v>
      </c>
      <c r="BB23" s="16">
        <v>40.936293147213298</v>
      </c>
      <c r="BC23" s="42">
        <v>1.74461170555543</v>
      </c>
      <c r="BD23" s="16">
        <v>11.522823887219699</v>
      </c>
      <c r="BE23" s="42">
        <v>1.27171157616695</v>
      </c>
      <c r="BF23" s="16">
        <v>14.126946550819699</v>
      </c>
      <c r="BG23" s="42">
        <v>1.4843002792039199</v>
      </c>
      <c r="BH23" s="16">
        <v>8.56987556030845</v>
      </c>
      <c r="BI23" s="42">
        <v>0.97150842545307503</v>
      </c>
      <c r="BJ23" s="54">
        <v>1.28635264609545</v>
      </c>
      <c r="BK23" s="55">
        <v>0.417869679206267</v>
      </c>
      <c r="BM23" s="44"/>
    </row>
    <row r="24" spans="1:65" x14ac:dyDescent="0.2">
      <c r="A24" s="15" t="s">
        <v>31</v>
      </c>
      <c r="B24" s="16">
        <v>5.2991576861979697</v>
      </c>
      <c r="C24" s="42">
        <v>0.73705461829299701</v>
      </c>
      <c r="D24" s="16">
        <v>2.6196018024557302</v>
      </c>
      <c r="E24" s="42">
        <v>0.66375690794683995</v>
      </c>
      <c r="F24" s="16">
        <v>27.911651449268501</v>
      </c>
      <c r="G24" s="42">
        <v>2.0820909744691698</v>
      </c>
      <c r="H24" s="16">
        <v>53.557538663911501</v>
      </c>
      <c r="I24" s="42">
        <v>2.1190511060161499</v>
      </c>
      <c r="J24" s="16">
        <v>9.8504605318703504</v>
      </c>
      <c r="K24" s="43">
        <v>1.45711546722691</v>
      </c>
      <c r="M24" s="155"/>
      <c r="N24" s="28" t="s">
        <v>31</v>
      </c>
      <c r="O24" s="16">
        <v>7.1116462648289698</v>
      </c>
      <c r="P24" s="42">
        <v>0.91094155854811398</v>
      </c>
      <c r="Q24" s="16">
        <v>6.14763489167564</v>
      </c>
      <c r="R24" s="42">
        <v>0.89344366191775204</v>
      </c>
      <c r="S24" s="16">
        <v>35.647241659512801</v>
      </c>
      <c r="T24" s="42">
        <v>2.3025672586449502</v>
      </c>
      <c r="U24" s="16">
        <v>42.421317114439098</v>
      </c>
      <c r="V24" s="42">
        <v>2.1522775665637202</v>
      </c>
      <c r="W24" s="16">
        <v>6.1709229041129499</v>
      </c>
      <c r="X24" s="43">
        <v>1.1519547401750501</v>
      </c>
      <c r="Z24" s="155"/>
      <c r="AA24" s="28" t="s">
        <v>31</v>
      </c>
      <c r="AB24" s="16">
        <v>11.956219588152599</v>
      </c>
      <c r="AC24" s="42">
        <v>0.90297393586569497</v>
      </c>
      <c r="AD24" s="16">
        <v>12.5731852990214</v>
      </c>
      <c r="AE24" s="42">
        <v>1.32695827171404</v>
      </c>
      <c r="AF24" s="16">
        <v>42.026395793307003</v>
      </c>
      <c r="AG24" s="42">
        <v>1.46500727397384</v>
      </c>
      <c r="AH24" s="16">
        <v>26.731600553416101</v>
      </c>
      <c r="AI24" s="42">
        <v>1.40101487452713</v>
      </c>
      <c r="AJ24" s="16">
        <v>2.3198002952256398</v>
      </c>
      <c r="AK24" s="43">
        <v>0.61386098470601802</v>
      </c>
      <c r="AM24" s="155"/>
      <c r="AN24" s="28" t="s">
        <v>31</v>
      </c>
      <c r="AO24" s="16">
        <v>38.6995723326582</v>
      </c>
      <c r="AP24" s="42">
        <v>1.2484972107677099</v>
      </c>
      <c r="AQ24" s="16">
        <v>15.8300038377138</v>
      </c>
      <c r="AR24" s="42">
        <v>1.2032848660975599</v>
      </c>
      <c r="AS24" s="16">
        <v>24.627496567969601</v>
      </c>
      <c r="AT24" s="42">
        <v>1.68781431134458</v>
      </c>
      <c r="AU24" s="16">
        <v>10.6765068471415</v>
      </c>
      <c r="AV24" s="42">
        <v>1.1625328154791099</v>
      </c>
      <c r="AW24" s="16">
        <v>0.66256878105990302</v>
      </c>
      <c r="AX24" s="43">
        <v>0.29316911626320502</v>
      </c>
      <c r="AZ24" s="155"/>
      <c r="BA24" s="28" t="s">
        <v>31</v>
      </c>
      <c r="BB24" s="16">
        <v>63.535269155620703</v>
      </c>
      <c r="BC24" s="42">
        <v>1.29935165801907</v>
      </c>
      <c r="BD24" s="16">
        <v>8.6609884662589902</v>
      </c>
      <c r="BE24" s="42">
        <v>0.96271118116175602</v>
      </c>
      <c r="BF24" s="16">
        <v>12.8790576345702</v>
      </c>
      <c r="BG24" s="42">
        <v>1.05999974219752</v>
      </c>
      <c r="BH24" s="16">
        <v>3.8956328079871501</v>
      </c>
      <c r="BI24" s="42">
        <v>0.66349059646473696</v>
      </c>
      <c r="BJ24" s="54">
        <v>0</v>
      </c>
      <c r="BK24" s="55">
        <v>0</v>
      </c>
      <c r="BM24" s="44"/>
    </row>
    <row r="25" spans="1:65" x14ac:dyDescent="0.2">
      <c r="A25" s="15" t="s">
        <v>32</v>
      </c>
      <c r="B25" s="16">
        <v>2.8322655478129999</v>
      </c>
      <c r="C25" s="42">
        <v>0.57295285351664804</v>
      </c>
      <c r="D25" s="16">
        <v>5.1332115022584404</v>
      </c>
      <c r="E25" s="42">
        <v>1.1366391565176901</v>
      </c>
      <c r="F25" s="16">
        <v>30.7588765540605</v>
      </c>
      <c r="G25" s="42">
        <v>2.0117507902570799</v>
      </c>
      <c r="H25" s="16">
        <v>46.911695082452603</v>
      </c>
      <c r="I25" s="42">
        <v>1.9753783148183901</v>
      </c>
      <c r="J25" s="16">
        <v>11.3561467700326</v>
      </c>
      <c r="K25" s="43">
        <v>1.4763475237174499</v>
      </c>
      <c r="M25" s="155"/>
      <c r="N25" s="28" t="s">
        <v>32</v>
      </c>
      <c r="O25" s="16">
        <v>3.39367205512632</v>
      </c>
      <c r="P25" s="42">
        <v>0.74927588458745098</v>
      </c>
      <c r="Q25" s="16">
        <v>7.3081517915668499</v>
      </c>
      <c r="R25" s="42">
        <v>1.1725565079651701</v>
      </c>
      <c r="S25" s="16">
        <v>27.962989388961301</v>
      </c>
      <c r="T25" s="42">
        <v>2.27069364988512</v>
      </c>
      <c r="U25" s="16">
        <v>43.451881304582898</v>
      </c>
      <c r="V25" s="42">
        <v>2.2001802285346401</v>
      </c>
      <c r="W25" s="16">
        <v>14.1184645712302</v>
      </c>
      <c r="X25" s="43">
        <v>1.5645162252118601</v>
      </c>
      <c r="Z25" s="155"/>
      <c r="AA25" s="28" t="s">
        <v>32</v>
      </c>
      <c r="AB25" s="16">
        <v>4.48262262030069</v>
      </c>
      <c r="AC25" s="42">
        <v>0.71824139607054105</v>
      </c>
      <c r="AD25" s="16">
        <v>9.3455031674757105</v>
      </c>
      <c r="AE25" s="42">
        <v>1.19634664773949</v>
      </c>
      <c r="AF25" s="16">
        <v>31.142155523315299</v>
      </c>
      <c r="AG25" s="42">
        <v>1.74178610290351</v>
      </c>
      <c r="AH25" s="16">
        <v>41.093950467011901</v>
      </c>
      <c r="AI25" s="42">
        <v>2.2577579495392599</v>
      </c>
      <c r="AJ25" s="16">
        <v>8.3680713549318995</v>
      </c>
      <c r="AK25" s="43">
        <v>0.99333741570282097</v>
      </c>
      <c r="AM25" s="155"/>
      <c r="AN25" s="28" t="s">
        <v>32</v>
      </c>
      <c r="AO25" s="16">
        <v>7.3699151588755702</v>
      </c>
      <c r="AP25" s="42">
        <v>0.85275557451015205</v>
      </c>
      <c r="AQ25" s="16">
        <v>14.9888170768123</v>
      </c>
      <c r="AR25" s="42">
        <v>1.24777844690136</v>
      </c>
      <c r="AS25" s="16">
        <v>36.885600453143503</v>
      </c>
      <c r="AT25" s="42">
        <v>1.5309847647428401</v>
      </c>
      <c r="AU25" s="16">
        <v>28.724053063323499</v>
      </c>
      <c r="AV25" s="42">
        <v>1.7284019114232201</v>
      </c>
      <c r="AW25" s="16">
        <v>3.6057016941969899</v>
      </c>
      <c r="AX25" s="43">
        <v>0.75531003192547796</v>
      </c>
      <c r="AZ25" s="155"/>
      <c r="BA25" s="28" t="s">
        <v>32</v>
      </c>
      <c r="BB25" s="16">
        <v>13.820427372848799</v>
      </c>
      <c r="BC25" s="42">
        <v>1.0139026526298101</v>
      </c>
      <c r="BD25" s="16">
        <v>23.035703056660601</v>
      </c>
      <c r="BE25" s="42">
        <v>1.6731486346140501</v>
      </c>
      <c r="BF25" s="16">
        <v>34.710316032932703</v>
      </c>
      <c r="BG25" s="42">
        <v>1.6405565480987601</v>
      </c>
      <c r="BH25" s="16">
        <v>15.6102093546994</v>
      </c>
      <c r="BI25" s="42">
        <v>1.1209096870233799</v>
      </c>
      <c r="BJ25" s="54">
        <v>1.03419269546647</v>
      </c>
      <c r="BK25" s="55">
        <v>0.39076540031520901</v>
      </c>
      <c r="BM25" s="44"/>
    </row>
    <row r="26" spans="1:65" x14ac:dyDescent="0.2">
      <c r="A26" s="15" t="s">
        <v>33</v>
      </c>
      <c r="B26" s="16">
        <v>4.3209308821515897</v>
      </c>
      <c r="C26" s="42">
        <v>0.58568240313945297</v>
      </c>
      <c r="D26" s="16">
        <v>6.9650482202265804</v>
      </c>
      <c r="E26" s="42">
        <v>1.0528435706053201</v>
      </c>
      <c r="F26" s="16">
        <v>31.898289446076799</v>
      </c>
      <c r="G26" s="42">
        <v>1.8388596409659499</v>
      </c>
      <c r="H26" s="16">
        <v>46.719299178289397</v>
      </c>
      <c r="I26" s="42">
        <v>1.8765859969646199</v>
      </c>
      <c r="J26" s="16">
        <v>8.1319599445708608</v>
      </c>
      <c r="K26" s="43">
        <v>1.02104296052418</v>
      </c>
      <c r="M26" s="155"/>
      <c r="N26" s="28" t="s">
        <v>33</v>
      </c>
      <c r="O26" s="16">
        <v>6.6255498148556802</v>
      </c>
      <c r="P26" s="42">
        <v>0.79296293291527997</v>
      </c>
      <c r="Q26" s="16">
        <v>5.8762323607293299</v>
      </c>
      <c r="R26" s="42">
        <v>1.25855237615466</v>
      </c>
      <c r="S26" s="16">
        <v>24.764410754959599</v>
      </c>
      <c r="T26" s="42">
        <v>1.6824979345271001</v>
      </c>
      <c r="U26" s="16">
        <v>44.595080888572298</v>
      </c>
      <c r="V26" s="42">
        <v>1.9287462857939399</v>
      </c>
      <c r="W26" s="16">
        <v>11.734705478314</v>
      </c>
      <c r="X26" s="43">
        <v>1.26196070799942</v>
      </c>
      <c r="Z26" s="155"/>
      <c r="AA26" s="28" t="s">
        <v>33</v>
      </c>
      <c r="AB26" s="16">
        <v>4.9574867095431303</v>
      </c>
      <c r="AC26" s="42">
        <v>0.63775020899507795</v>
      </c>
      <c r="AD26" s="16">
        <v>8.7331066388363894</v>
      </c>
      <c r="AE26" s="42">
        <v>1.1786775102104201</v>
      </c>
      <c r="AF26" s="16">
        <v>30.190180706461799</v>
      </c>
      <c r="AG26" s="42">
        <v>1.6705865029917299</v>
      </c>
      <c r="AH26" s="16">
        <v>41.202392945131201</v>
      </c>
      <c r="AI26" s="42">
        <v>1.75680260731113</v>
      </c>
      <c r="AJ26" s="16">
        <v>7.1646881004054901</v>
      </c>
      <c r="AK26" s="43">
        <v>0.871543271258716</v>
      </c>
      <c r="AM26" s="155"/>
      <c r="AN26" s="28" t="s">
        <v>33</v>
      </c>
      <c r="AO26" s="16">
        <v>6.5529870023293704</v>
      </c>
      <c r="AP26" s="42">
        <v>0.81932622913508601</v>
      </c>
      <c r="AQ26" s="16">
        <v>13.6628398433499</v>
      </c>
      <c r="AR26" s="42">
        <v>1.28359529682268</v>
      </c>
      <c r="AS26" s="16">
        <v>38.5735805015781</v>
      </c>
      <c r="AT26" s="42">
        <v>1.6340014242913701</v>
      </c>
      <c r="AU26" s="16">
        <v>29.009426152185899</v>
      </c>
      <c r="AV26" s="42">
        <v>1.54496445558413</v>
      </c>
      <c r="AW26" s="16">
        <v>2.6878057710175201</v>
      </c>
      <c r="AX26" s="43">
        <v>0.68270593614534303</v>
      </c>
      <c r="AZ26" s="155"/>
      <c r="BA26" s="28" t="s">
        <v>33</v>
      </c>
      <c r="BB26" s="16">
        <v>11.841154117486001</v>
      </c>
      <c r="BC26" s="42">
        <v>1.0180401523223801</v>
      </c>
      <c r="BD26" s="16">
        <v>21.913902012877902</v>
      </c>
      <c r="BE26" s="42">
        <v>1.7201536657732099</v>
      </c>
      <c r="BF26" s="16">
        <v>33.520234168538302</v>
      </c>
      <c r="BG26" s="42">
        <v>1.8748861708343101</v>
      </c>
      <c r="BH26" s="16">
        <v>13.4343471540588</v>
      </c>
      <c r="BI26" s="42">
        <v>1.25783636092061</v>
      </c>
      <c r="BJ26" s="54">
        <v>0.79469775446077995</v>
      </c>
      <c r="BK26" s="55">
        <v>0.34617252123804199</v>
      </c>
      <c r="BM26" s="44"/>
    </row>
    <row r="27" spans="1:65" x14ac:dyDescent="0.2">
      <c r="A27" s="15" t="s">
        <v>34</v>
      </c>
      <c r="B27" s="16">
        <v>7.6415943519536098</v>
      </c>
      <c r="C27" s="42">
        <v>0.45810416783475399</v>
      </c>
      <c r="D27" s="16">
        <v>11.422787440551</v>
      </c>
      <c r="E27" s="42">
        <v>0.74170929294447097</v>
      </c>
      <c r="F27" s="16">
        <v>30.6130581508117</v>
      </c>
      <c r="G27" s="42">
        <v>1.05734825814278</v>
      </c>
      <c r="H27" s="16">
        <v>30.300472919489</v>
      </c>
      <c r="I27" s="42">
        <v>1.2069227764811199</v>
      </c>
      <c r="J27" s="16">
        <v>7.6267507802281802</v>
      </c>
      <c r="K27" s="43">
        <v>0.92921683925614296</v>
      </c>
      <c r="M27" s="155"/>
      <c r="N27" s="28" t="s">
        <v>34</v>
      </c>
      <c r="O27" s="16">
        <v>9.5634819634941</v>
      </c>
      <c r="P27" s="42">
        <v>0.76707787213659195</v>
      </c>
      <c r="Q27" s="16">
        <v>15.108127137129101</v>
      </c>
      <c r="R27" s="42">
        <v>1.5088679149205499</v>
      </c>
      <c r="S27" s="16">
        <v>26.089259520913501</v>
      </c>
      <c r="T27" s="42">
        <v>1.6761503528997299</v>
      </c>
      <c r="U27" s="16">
        <v>22.7734038953142</v>
      </c>
      <c r="V27" s="42">
        <v>1.73321509403556</v>
      </c>
      <c r="W27" s="16">
        <v>7.17382954156768</v>
      </c>
      <c r="X27" s="43">
        <v>0.97896094010748202</v>
      </c>
      <c r="Z27" s="155"/>
      <c r="AA27" s="28" t="s">
        <v>34</v>
      </c>
      <c r="AB27" s="16">
        <v>20.726899849141201</v>
      </c>
      <c r="AC27" s="42">
        <v>1.4960945588436001</v>
      </c>
      <c r="AD27" s="16">
        <v>13.908487831104599</v>
      </c>
      <c r="AE27" s="42">
        <v>1.6969439806332201</v>
      </c>
      <c r="AF27" s="16">
        <v>18.917837909221198</v>
      </c>
      <c r="AG27" s="42">
        <v>1.83268883784792</v>
      </c>
      <c r="AH27" s="16">
        <v>14.8381710356184</v>
      </c>
      <c r="AI27" s="42">
        <v>1.7306545399803599</v>
      </c>
      <c r="AJ27" s="16">
        <v>3.4712452627975998</v>
      </c>
      <c r="AK27" s="43">
        <v>0.78305858337855405</v>
      </c>
      <c r="AM27" s="155"/>
      <c r="AN27" s="28" t="s">
        <v>34</v>
      </c>
      <c r="AO27" s="16">
        <v>38.087063218745797</v>
      </c>
      <c r="AP27" s="42">
        <v>1.7092483514004699</v>
      </c>
      <c r="AQ27" s="16">
        <v>11.1523857220963</v>
      </c>
      <c r="AR27" s="42">
        <v>1.26165217887179</v>
      </c>
      <c r="AS27" s="16">
        <v>12.4492395736651</v>
      </c>
      <c r="AT27" s="42">
        <v>1.47710960182814</v>
      </c>
      <c r="AU27" s="16">
        <v>7.1769360318953996</v>
      </c>
      <c r="AV27" s="42">
        <v>1.17679650176664</v>
      </c>
      <c r="AW27" s="16">
        <v>0.73485164962831095</v>
      </c>
      <c r="AX27" s="43">
        <v>0.35677640163721003</v>
      </c>
      <c r="AZ27" s="155"/>
      <c r="BA27" s="28" t="s">
        <v>34</v>
      </c>
      <c r="BB27" s="16">
        <v>53.482750034096597</v>
      </c>
      <c r="BC27" s="42">
        <v>1.5961715198476001</v>
      </c>
      <c r="BD27" s="16">
        <v>8.2859617153824203</v>
      </c>
      <c r="BE27" s="42">
        <v>1.0939361257046101</v>
      </c>
      <c r="BF27" s="16">
        <v>7.1854437005183502</v>
      </c>
      <c r="BG27" s="42">
        <v>0.93969668115498795</v>
      </c>
      <c r="BH27" s="16">
        <v>2.4163829541283102</v>
      </c>
      <c r="BI27" s="42">
        <v>0.61592455483906905</v>
      </c>
      <c r="BJ27" s="54">
        <v>0</v>
      </c>
      <c r="BK27" s="55">
        <v>0</v>
      </c>
      <c r="BM27" s="44"/>
    </row>
    <row r="28" spans="1:65" x14ac:dyDescent="0.2">
      <c r="A28" s="15" t="s">
        <v>35</v>
      </c>
      <c r="B28" s="16">
        <v>6.4328645484582401</v>
      </c>
      <c r="C28" s="42">
        <v>0.87060185443274096</v>
      </c>
      <c r="D28" s="16">
        <v>7.97875821788557</v>
      </c>
      <c r="E28" s="42">
        <v>1.14737754110229</v>
      </c>
      <c r="F28" s="16">
        <v>37.977594223687099</v>
      </c>
      <c r="G28" s="42">
        <v>2.03911380181097</v>
      </c>
      <c r="H28" s="16">
        <v>36.271088822011698</v>
      </c>
      <c r="I28" s="42">
        <v>1.6912073614235801</v>
      </c>
      <c r="J28" s="16">
        <v>4.2010710089540702</v>
      </c>
      <c r="K28" s="43">
        <v>0.988059553397444</v>
      </c>
      <c r="M28" s="155"/>
      <c r="N28" s="28" t="s">
        <v>35</v>
      </c>
      <c r="O28" s="16">
        <v>11.352366477647699</v>
      </c>
      <c r="P28" s="42">
        <v>0.95805835692188301</v>
      </c>
      <c r="Q28" s="16">
        <v>10.0246156858021</v>
      </c>
      <c r="R28" s="42">
        <v>1.2283157373696101</v>
      </c>
      <c r="S28" s="16">
        <v>33.678798313356999</v>
      </c>
      <c r="T28" s="42">
        <v>2.1145234714414398</v>
      </c>
      <c r="U28" s="16">
        <v>30.165916022623001</v>
      </c>
      <c r="V28" s="42">
        <v>2.20754422622776</v>
      </c>
      <c r="W28" s="16">
        <v>4.7280678330885602</v>
      </c>
      <c r="X28" s="43">
        <v>0.79340583568721901</v>
      </c>
      <c r="Z28" s="155"/>
      <c r="AA28" s="28" t="s">
        <v>35</v>
      </c>
      <c r="AB28" s="16">
        <v>18.599568270969399</v>
      </c>
      <c r="AC28" s="42">
        <v>1.26534043935792</v>
      </c>
      <c r="AD28" s="16">
        <v>10.899308892523999</v>
      </c>
      <c r="AE28" s="42">
        <v>1.3303231973906</v>
      </c>
      <c r="AF28" s="16">
        <v>32.977178749507203</v>
      </c>
      <c r="AG28" s="42">
        <v>2.2130122778435002</v>
      </c>
      <c r="AH28" s="16">
        <v>23.334322371813901</v>
      </c>
      <c r="AI28" s="42">
        <v>2.0299885951877501</v>
      </c>
      <c r="AJ28" s="16">
        <v>2.97619829800021</v>
      </c>
      <c r="AK28" s="43">
        <v>0.77283178115323004</v>
      </c>
      <c r="AM28" s="155"/>
      <c r="AN28" s="28" t="s">
        <v>35</v>
      </c>
      <c r="AO28" s="16">
        <v>33.5275680514603</v>
      </c>
      <c r="AP28" s="42">
        <v>1.6414812002130299</v>
      </c>
      <c r="AQ28" s="16">
        <v>9.49709720083181</v>
      </c>
      <c r="AR28" s="42">
        <v>1.11406865679338</v>
      </c>
      <c r="AS28" s="16">
        <v>24.6334710833504</v>
      </c>
      <c r="AT28" s="42">
        <v>1.76290178010214</v>
      </c>
      <c r="AU28" s="16">
        <v>15.6629889797691</v>
      </c>
      <c r="AV28" s="42">
        <v>1.48764329447057</v>
      </c>
      <c r="AW28" s="16">
        <v>1.76751581158145</v>
      </c>
      <c r="AX28" s="43">
        <v>0.61668180844791698</v>
      </c>
      <c r="AZ28" s="155"/>
      <c r="BA28" s="28" t="s">
        <v>35</v>
      </c>
      <c r="BB28" s="16">
        <v>51.085739521369703</v>
      </c>
      <c r="BC28" s="42">
        <v>1.4653962161412299</v>
      </c>
      <c r="BD28" s="16">
        <v>5.9657297749517504</v>
      </c>
      <c r="BE28" s="42">
        <v>0.83028731035687497</v>
      </c>
      <c r="BF28" s="16">
        <v>14.871687712586199</v>
      </c>
      <c r="BG28" s="42">
        <v>1.3433573199028901</v>
      </c>
      <c r="BH28" s="16">
        <v>8.6458430823225108</v>
      </c>
      <c r="BI28" s="42">
        <v>1.28602674033291</v>
      </c>
      <c r="BJ28" s="54">
        <v>0.520371530510504</v>
      </c>
      <c r="BK28" s="55">
        <v>0.29911097207370502</v>
      </c>
      <c r="BM28" s="44"/>
    </row>
    <row r="29" spans="1:65" x14ac:dyDescent="0.2">
      <c r="A29" s="15" t="s">
        <v>36</v>
      </c>
      <c r="B29" s="16" t="s">
        <v>76</v>
      </c>
      <c r="C29" s="42" t="s">
        <v>76</v>
      </c>
      <c r="D29" s="16" t="s">
        <v>76</v>
      </c>
      <c r="E29" s="42" t="s">
        <v>76</v>
      </c>
      <c r="F29" s="16" t="s">
        <v>76</v>
      </c>
      <c r="G29" s="42" t="s">
        <v>76</v>
      </c>
      <c r="H29" s="16" t="s">
        <v>76</v>
      </c>
      <c r="I29" s="42" t="s">
        <v>76</v>
      </c>
      <c r="J29" s="16" t="s">
        <v>76</v>
      </c>
      <c r="K29" s="43" t="s">
        <v>76</v>
      </c>
      <c r="M29" s="155"/>
      <c r="N29" s="28" t="s">
        <v>36</v>
      </c>
      <c r="O29" s="16" t="s">
        <v>76</v>
      </c>
      <c r="P29" s="42" t="s">
        <v>76</v>
      </c>
      <c r="Q29" s="16" t="s">
        <v>76</v>
      </c>
      <c r="R29" s="42" t="s">
        <v>76</v>
      </c>
      <c r="S29" s="16" t="s">
        <v>76</v>
      </c>
      <c r="T29" s="42" t="s">
        <v>76</v>
      </c>
      <c r="U29" s="16" t="s">
        <v>76</v>
      </c>
      <c r="V29" s="42" t="s">
        <v>76</v>
      </c>
      <c r="W29" s="16" t="s">
        <v>76</v>
      </c>
      <c r="X29" s="43" t="s">
        <v>76</v>
      </c>
      <c r="Z29" s="155"/>
      <c r="AA29" s="28" t="s">
        <v>36</v>
      </c>
      <c r="AB29" s="16" t="s">
        <v>76</v>
      </c>
      <c r="AC29" s="42" t="s">
        <v>76</v>
      </c>
      <c r="AD29" s="16" t="s">
        <v>76</v>
      </c>
      <c r="AE29" s="42" t="s">
        <v>76</v>
      </c>
      <c r="AF29" s="16" t="s">
        <v>76</v>
      </c>
      <c r="AG29" s="42" t="s">
        <v>76</v>
      </c>
      <c r="AH29" s="16" t="s">
        <v>76</v>
      </c>
      <c r="AI29" s="42" t="s">
        <v>76</v>
      </c>
      <c r="AJ29" s="16" t="s">
        <v>76</v>
      </c>
      <c r="AK29" s="43" t="s">
        <v>76</v>
      </c>
      <c r="AM29" s="155"/>
      <c r="AN29" s="28" t="s">
        <v>36</v>
      </c>
      <c r="AO29" s="16" t="s">
        <v>76</v>
      </c>
      <c r="AP29" s="42" t="s">
        <v>76</v>
      </c>
      <c r="AQ29" s="16" t="s">
        <v>76</v>
      </c>
      <c r="AR29" s="42" t="s">
        <v>76</v>
      </c>
      <c r="AS29" s="16" t="s">
        <v>76</v>
      </c>
      <c r="AT29" s="42" t="s">
        <v>76</v>
      </c>
      <c r="AU29" s="16" t="s">
        <v>76</v>
      </c>
      <c r="AV29" s="42" t="s">
        <v>76</v>
      </c>
      <c r="AW29" s="16" t="s">
        <v>76</v>
      </c>
      <c r="AX29" s="43" t="s">
        <v>76</v>
      </c>
      <c r="AZ29" s="155"/>
      <c r="BA29" s="28" t="s">
        <v>36</v>
      </c>
      <c r="BB29" s="16" t="s">
        <v>76</v>
      </c>
      <c r="BC29" s="42" t="s">
        <v>76</v>
      </c>
      <c r="BD29" s="16" t="s">
        <v>76</v>
      </c>
      <c r="BE29" s="42" t="s">
        <v>76</v>
      </c>
      <c r="BF29" s="16" t="s">
        <v>76</v>
      </c>
      <c r="BG29" s="42" t="s">
        <v>76</v>
      </c>
      <c r="BH29" s="16" t="s">
        <v>76</v>
      </c>
      <c r="BI29" s="42" t="s">
        <v>76</v>
      </c>
      <c r="BJ29" s="16" t="s">
        <v>76</v>
      </c>
      <c r="BK29" s="43" t="s">
        <v>76</v>
      </c>
      <c r="BM29" s="44"/>
    </row>
    <row r="30" spans="1:65" x14ac:dyDescent="0.2">
      <c r="A30" s="15" t="s">
        <v>37</v>
      </c>
      <c r="B30" s="16">
        <v>3.9481952361611699</v>
      </c>
      <c r="C30" s="42">
        <v>0.82305213868940197</v>
      </c>
      <c r="D30" s="16">
        <v>5.2404745193120199</v>
      </c>
      <c r="E30" s="42">
        <v>0.98180647100014595</v>
      </c>
      <c r="F30" s="16">
        <v>28.2845656665177</v>
      </c>
      <c r="G30" s="42">
        <v>1.99954998747644</v>
      </c>
      <c r="H30" s="16">
        <v>49.945507084388602</v>
      </c>
      <c r="I30" s="42">
        <v>2.37770067985885</v>
      </c>
      <c r="J30" s="16">
        <v>11.7447254852129</v>
      </c>
      <c r="K30" s="43">
        <v>1.6910323644731999</v>
      </c>
      <c r="M30" s="155"/>
      <c r="N30" s="28" t="s">
        <v>37</v>
      </c>
      <c r="O30" s="16">
        <v>6.1089788202523199</v>
      </c>
      <c r="P30" s="42">
        <v>0.85214047311927099</v>
      </c>
      <c r="Q30" s="16">
        <v>6.0710794839558204</v>
      </c>
      <c r="R30" s="42">
        <v>1.0087227616726699</v>
      </c>
      <c r="S30" s="16">
        <v>24.904300671153301</v>
      </c>
      <c r="T30" s="42">
        <v>1.7419869297852799</v>
      </c>
      <c r="U30" s="16">
        <v>44.4139594251359</v>
      </c>
      <c r="V30" s="42">
        <v>1.91688477149539</v>
      </c>
      <c r="W30" s="16">
        <v>16.036057015534801</v>
      </c>
      <c r="X30" s="43">
        <v>1.4819033597150899</v>
      </c>
      <c r="Z30" s="155"/>
      <c r="AA30" s="28" t="s">
        <v>37</v>
      </c>
      <c r="AB30" s="16">
        <v>5.03844761922144</v>
      </c>
      <c r="AC30" s="42">
        <v>0.923930319243918</v>
      </c>
      <c r="AD30" s="16">
        <v>11.0632263343185</v>
      </c>
      <c r="AE30" s="42">
        <v>1.2747352672088099</v>
      </c>
      <c r="AF30" s="16">
        <v>29.06342353905</v>
      </c>
      <c r="AG30" s="42">
        <v>1.8341511560107799</v>
      </c>
      <c r="AH30" s="16">
        <v>39.410900961775504</v>
      </c>
      <c r="AI30" s="42">
        <v>1.8409913392148001</v>
      </c>
      <c r="AJ30" s="16">
        <v>11.134418908438899</v>
      </c>
      <c r="AK30" s="43">
        <v>1.46794387798276</v>
      </c>
      <c r="AM30" s="155"/>
      <c r="AN30" s="28" t="s">
        <v>37</v>
      </c>
      <c r="AO30" s="16">
        <v>6.4631809772533702</v>
      </c>
      <c r="AP30" s="42">
        <v>0.92572253842247099</v>
      </c>
      <c r="AQ30" s="16">
        <v>15.776230446787</v>
      </c>
      <c r="AR30" s="42">
        <v>1.37887170548101</v>
      </c>
      <c r="AS30" s="16">
        <v>36.066000609023398</v>
      </c>
      <c r="AT30" s="42">
        <v>1.9888638349907899</v>
      </c>
      <c r="AU30" s="16">
        <v>29.747679023934101</v>
      </c>
      <c r="AV30" s="42">
        <v>1.7688826228249701</v>
      </c>
      <c r="AW30" s="16">
        <v>4.92675244410262</v>
      </c>
      <c r="AX30" s="43">
        <v>0.851380205206822</v>
      </c>
      <c r="AZ30" s="155"/>
      <c r="BA30" s="28" t="s">
        <v>37</v>
      </c>
      <c r="BB30" s="16">
        <v>9.7225240884834907</v>
      </c>
      <c r="BC30" s="42">
        <v>0.95817333232245905</v>
      </c>
      <c r="BD30" s="16">
        <v>25.356463359216299</v>
      </c>
      <c r="BE30" s="42">
        <v>1.65289996747867</v>
      </c>
      <c r="BF30" s="16">
        <v>34.559517915231197</v>
      </c>
      <c r="BG30" s="42">
        <v>1.65421537405059</v>
      </c>
      <c r="BH30" s="16">
        <v>15.985203062012999</v>
      </c>
      <c r="BI30" s="42">
        <v>1.1978212692713599</v>
      </c>
      <c r="BJ30" s="16">
        <v>1.4155128035998801</v>
      </c>
      <c r="BK30" s="43">
        <v>0.437808955570962</v>
      </c>
      <c r="BM30" s="44"/>
    </row>
    <row r="31" spans="1:65" x14ac:dyDescent="0.2">
      <c r="A31" s="15" t="s">
        <v>38</v>
      </c>
      <c r="B31" s="16">
        <v>4.2949796280470602</v>
      </c>
      <c r="C31" s="42">
        <v>0.83757387256542004</v>
      </c>
      <c r="D31" s="16">
        <v>10.7302930447304</v>
      </c>
      <c r="E31" s="42">
        <v>1.7399399523564101</v>
      </c>
      <c r="F31" s="16">
        <v>38.678934745146897</v>
      </c>
      <c r="G31" s="42">
        <v>2.4406726018591098</v>
      </c>
      <c r="H31" s="16">
        <v>31.053792032471701</v>
      </c>
      <c r="I31" s="42">
        <v>2.2292908894627801</v>
      </c>
      <c r="J31" s="16">
        <v>6.5371053765792499</v>
      </c>
      <c r="K31" s="43">
        <v>1.1721115241051701</v>
      </c>
      <c r="M31" s="155"/>
      <c r="N31" s="28" t="s">
        <v>38</v>
      </c>
      <c r="O31" s="16">
        <v>5.5915357694516699</v>
      </c>
      <c r="P31" s="42">
        <v>0.88970972154331796</v>
      </c>
      <c r="Q31" s="16">
        <v>14.359953231730801</v>
      </c>
      <c r="R31" s="42">
        <v>1.40579230327522</v>
      </c>
      <c r="S31" s="16">
        <v>32.730332455717402</v>
      </c>
      <c r="T31" s="42">
        <v>2.3242532104025502</v>
      </c>
      <c r="U31" s="16">
        <v>31.611742714453499</v>
      </c>
      <c r="V31" s="42">
        <v>2.1546861419011298</v>
      </c>
      <c r="W31" s="16">
        <v>7.2995525644539301</v>
      </c>
      <c r="X31" s="43">
        <v>1.1797776624693199</v>
      </c>
      <c r="Z31" s="155"/>
      <c r="AA31" s="28" t="s">
        <v>38</v>
      </c>
      <c r="AB31" s="16">
        <v>8.2135794976692598</v>
      </c>
      <c r="AC31" s="42">
        <v>0.93722416621977001</v>
      </c>
      <c r="AD31" s="16">
        <v>17.021742961120601</v>
      </c>
      <c r="AE31" s="42">
        <v>1.3514782431626899</v>
      </c>
      <c r="AF31" s="16">
        <v>30.7041321212319</v>
      </c>
      <c r="AG31" s="42">
        <v>1.96480152929201</v>
      </c>
      <c r="AH31" s="16">
        <v>28.2751896439196</v>
      </c>
      <c r="AI31" s="42">
        <v>1.74497215472018</v>
      </c>
      <c r="AJ31" s="16">
        <v>6.0094200536986904</v>
      </c>
      <c r="AK31" s="43">
        <v>0.99970247167071902</v>
      </c>
      <c r="AM31" s="155"/>
      <c r="AN31" s="28" t="s">
        <v>38</v>
      </c>
      <c r="AO31" s="16">
        <v>12.7730514516429</v>
      </c>
      <c r="AP31" s="42">
        <v>1.16666241284671</v>
      </c>
      <c r="AQ31" s="16">
        <v>18.174773581228202</v>
      </c>
      <c r="AR31" s="42">
        <v>1.4387584838999099</v>
      </c>
      <c r="AS31" s="16">
        <v>32.884122668074397</v>
      </c>
      <c r="AT31" s="42">
        <v>1.8670306624830499</v>
      </c>
      <c r="AU31" s="16">
        <v>22.317413685362101</v>
      </c>
      <c r="AV31" s="42">
        <v>1.7201149856143401</v>
      </c>
      <c r="AW31" s="16">
        <v>3.28016132528181</v>
      </c>
      <c r="AX31" s="43">
        <v>0.74394950376782099</v>
      </c>
      <c r="AZ31" s="155"/>
      <c r="BA31" s="28" t="s">
        <v>38</v>
      </c>
      <c r="BB31" s="16">
        <v>15.2297867443474</v>
      </c>
      <c r="BC31" s="42">
        <v>1.0457014632283499</v>
      </c>
      <c r="BD31" s="16">
        <v>18.260790964504299</v>
      </c>
      <c r="BE31" s="42">
        <v>1.77741928353886</v>
      </c>
      <c r="BF31" s="16">
        <v>30.780157147123699</v>
      </c>
      <c r="BG31" s="42">
        <v>1.9133829830879301</v>
      </c>
      <c r="BH31" s="16">
        <v>17.213641522012299</v>
      </c>
      <c r="BI31" s="42">
        <v>1.8581058006811799</v>
      </c>
      <c r="BJ31" s="16">
        <v>2.5012853245701701</v>
      </c>
      <c r="BK31" s="43">
        <v>0.79777211980353802</v>
      </c>
      <c r="BM31" s="44"/>
    </row>
    <row r="32" spans="1:65" x14ac:dyDescent="0.2">
      <c r="A32" s="15"/>
      <c r="B32" s="16"/>
      <c r="C32"/>
      <c r="D32" s="16"/>
      <c r="E32"/>
      <c r="F32" s="16"/>
      <c r="G32"/>
      <c r="H32" s="16"/>
      <c r="I32"/>
      <c r="J32" s="16"/>
      <c r="K32" s="13"/>
      <c r="M32" s="155"/>
      <c r="N32" s="28"/>
      <c r="O32" s="16"/>
      <c r="P32"/>
      <c r="Q32" s="16"/>
      <c r="R32"/>
      <c r="S32" s="16"/>
      <c r="T32"/>
      <c r="U32" s="16"/>
      <c r="V32"/>
      <c r="W32" s="16"/>
      <c r="X32" s="13"/>
      <c r="Z32" s="155"/>
      <c r="AA32" s="28"/>
      <c r="AB32"/>
      <c r="AC32"/>
      <c r="AD32"/>
      <c r="AE32"/>
      <c r="AF32"/>
      <c r="AG32"/>
      <c r="AH32"/>
      <c r="AI32"/>
      <c r="AJ32"/>
      <c r="AK32" s="13"/>
      <c r="AM32" s="155"/>
      <c r="AN32" s="28"/>
      <c r="AO32"/>
      <c r="AP32"/>
      <c r="AQ32"/>
      <c r="AR32"/>
      <c r="AS32"/>
      <c r="AT32"/>
      <c r="AU32"/>
      <c r="AV32"/>
      <c r="AW32"/>
      <c r="AX32" s="13"/>
      <c r="AZ32" s="155"/>
      <c r="BA32" s="28"/>
      <c r="BB32"/>
      <c r="BC32"/>
      <c r="BD32"/>
      <c r="BE32"/>
      <c r="BF32"/>
      <c r="BG32"/>
      <c r="BH32"/>
      <c r="BI32"/>
      <c r="BJ32"/>
      <c r="BK32" s="13"/>
      <c r="BM32" s="44"/>
    </row>
    <row r="33" spans="1:179" x14ac:dyDescent="0.2">
      <c r="A33" s="14" t="s">
        <v>39</v>
      </c>
      <c r="B33" s="16"/>
      <c r="C33"/>
      <c r="D33" s="16"/>
      <c r="E33"/>
      <c r="F33" s="16"/>
      <c r="G33"/>
      <c r="H33" s="16"/>
      <c r="I33"/>
      <c r="J33" s="16"/>
      <c r="K33" s="13"/>
      <c r="M33" s="155"/>
      <c r="N33" s="41" t="s">
        <v>39</v>
      </c>
      <c r="O33" s="16"/>
      <c r="P33"/>
      <c r="Q33" s="16"/>
      <c r="R33"/>
      <c r="S33" s="16"/>
      <c r="T33"/>
      <c r="U33" s="16"/>
      <c r="V33"/>
      <c r="W33" s="16"/>
      <c r="X33" s="13"/>
      <c r="Z33" s="155"/>
      <c r="AA33" s="41" t="s">
        <v>39</v>
      </c>
      <c r="AB33"/>
      <c r="AC33"/>
      <c r="AD33"/>
      <c r="AE33"/>
      <c r="AF33"/>
      <c r="AG33"/>
      <c r="AH33"/>
      <c r="AI33"/>
      <c r="AJ33"/>
      <c r="AK33" s="13"/>
      <c r="AM33" s="155"/>
      <c r="AN33" s="41" t="s">
        <v>39</v>
      </c>
      <c r="AO33"/>
      <c r="AP33"/>
      <c r="AQ33"/>
      <c r="AR33"/>
      <c r="AS33"/>
      <c r="AT33"/>
      <c r="AU33"/>
      <c r="AV33"/>
      <c r="AW33"/>
      <c r="AX33" s="13"/>
      <c r="AZ33" s="155"/>
      <c r="BA33" s="41" t="s">
        <v>39</v>
      </c>
      <c r="BB33"/>
      <c r="BC33"/>
      <c r="BD33"/>
      <c r="BE33"/>
      <c r="BF33"/>
      <c r="BG33"/>
      <c r="BH33"/>
      <c r="BI33"/>
      <c r="BJ33"/>
      <c r="BK33" s="13"/>
      <c r="BM33" s="44"/>
    </row>
    <row r="34" spans="1:179" x14ac:dyDescent="0.2">
      <c r="A34" s="15" t="s">
        <v>40</v>
      </c>
      <c r="B34" s="16">
        <v>1.2905013241374399</v>
      </c>
      <c r="C34" s="42">
        <v>0.36699087596792301</v>
      </c>
      <c r="D34" s="16">
        <v>6.9650177142016103</v>
      </c>
      <c r="E34" s="42">
        <v>1.06884546403009</v>
      </c>
      <c r="F34" s="16">
        <v>28.6698983790981</v>
      </c>
      <c r="G34" s="42">
        <v>2.0268516222295001</v>
      </c>
      <c r="H34" s="16">
        <v>46.049705314082303</v>
      </c>
      <c r="I34" s="42">
        <v>1.8846337703037701</v>
      </c>
      <c r="J34" s="16">
        <v>11.086178244651601</v>
      </c>
      <c r="K34" s="43">
        <v>1.4157898640459401</v>
      </c>
      <c r="M34" s="155"/>
      <c r="N34" s="28" t="s">
        <v>40</v>
      </c>
      <c r="O34" s="16">
        <v>4.4501165889400802</v>
      </c>
      <c r="P34" s="42">
        <v>0.72764436428979196</v>
      </c>
      <c r="Q34" s="16">
        <v>7.8515199149569703</v>
      </c>
      <c r="R34" s="42">
        <v>1.02605360821749</v>
      </c>
      <c r="S34" s="16">
        <v>27.922265785339899</v>
      </c>
      <c r="T34" s="42">
        <v>1.83997311469779</v>
      </c>
      <c r="U34" s="16">
        <v>40.866720001631798</v>
      </c>
      <c r="V34" s="42">
        <v>2.20436425039094</v>
      </c>
      <c r="W34" s="16">
        <v>10.927608569489101</v>
      </c>
      <c r="X34" s="43">
        <v>1.32001292371914</v>
      </c>
      <c r="Z34" s="155"/>
      <c r="AA34" s="28" t="s">
        <v>40</v>
      </c>
      <c r="AB34" s="16">
        <v>7.22028490345867</v>
      </c>
      <c r="AC34" s="42">
        <v>0.74317837288749</v>
      </c>
      <c r="AD34" s="16">
        <v>12.160778665813799</v>
      </c>
      <c r="AE34" s="42">
        <v>1.1776482172853899</v>
      </c>
      <c r="AF34" s="16">
        <v>31.936204473592198</v>
      </c>
      <c r="AG34" s="42">
        <v>1.93607127591039</v>
      </c>
      <c r="AH34" s="16">
        <v>32.029454034919503</v>
      </c>
      <c r="AI34" s="42">
        <v>1.86882270567388</v>
      </c>
      <c r="AJ34" s="16">
        <v>6.9092630672338604</v>
      </c>
      <c r="AK34" s="43">
        <v>0.95791467089777105</v>
      </c>
      <c r="AM34" s="155"/>
      <c r="AN34" s="28" t="s">
        <v>40</v>
      </c>
      <c r="AO34" s="16">
        <v>11.4077771889344</v>
      </c>
      <c r="AP34" s="42">
        <v>1.0054608199679</v>
      </c>
      <c r="AQ34" s="16">
        <v>18.819608074997898</v>
      </c>
      <c r="AR34" s="42">
        <v>1.3598819578124199</v>
      </c>
      <c r="AS34" s="16">
        <v>34.0226882620099</v>
      </c>
      <c r="AT34" s="42">
        <v>1.6569650027326901</v>
      </c>
      <c r="AU34" s="16">
        <v>22.3155359055398</v>
      </c>
      <c r="AV34" s="42">
        <v>1.5067611889828501</v>
      </c>
      <c r="AW34" s="16">
        <v>2.3507620700774998</v>
      </c>
      <c r="AX34" s="43">
        <v>0.60169105754924501</v>
      </c>
      <c r="AZ34" s="155"/>
      <c r="BA34" s="28" t="s">
        <v>40</v>
      </c>
      <c r="BB34" s="16">
        <v>25.080368500614199</v>
      </c>
      <c r="BC34" s="42">
        <v>1.11638696309317</v>
      </c>
      <c r="BD34" s="16">
        <v>23.901393165605398</v>
      </c>
      <c r="BE34" s="42">
        <v>1.6175360968130099</v>
      </c>
      <c r="BF34" s="16">
        <v>26.017011175971799</v>
      </c>
      <c r="BG34" s="42">
        <v>1.6157709673363401</v>
      </c>
      <c r="BH34" s="16">
        <v>11.386153604658601</v>
      </c>
      <c r="BI34" s="42">
        <v>1.1934541216549199</v>
      </c>
      <c r="BJ34" s="16">
        <v>0.65168738357684397</v>
      </c>
      <c r="BK34" s="43">
        <v>0.29618789153831698</v>
      </c>
      <c r="BM34" s="44"/>
    </row>
    <row r="35" spans="1:179" x14ac:dyDescent="0.2">
      <c r="A35" s="15" t="s">
        <v>41</v>
      </c>
      <c r="B35" s="16">
        <v>4.8548760213509103</v>
      </c>
      <c r="C35" s="42">
        <v>0.80864752426629805</v>
      </c>
      <c r="D35" s="16">
        <v>9.8019643055458907</v>
      </c>
      <c r="E35" s="42">
        <v>1.53490751396105</v>
      </c>
      <c r="F35" s="16">
        <v>39.693816378050101</v>
      </c>
      <c r="G35" s="42">
        <v>2.5539181327808298</v>
      </c>
      <c r="H35" s="16">
        <v>35.730379694421899</v>
      </c>
      <c r="I35" s="42">
        <v>2.3218539766747002</v>
      </c>
      <c r="J35" s="16">
        <v>6.6181670246622204</v>
      </c>
      <c r="K35" s="43">
        <v>1.41139632366833</v>
      </c>
      <c r="M35" s="155"/>
      <c r="N35" s="28" t="s">
        <v>41</v>
      </c>
      <c r="O35" s="16">
        <v>6.5294441794594302</v>
      </c>
      <c r="P35" s="42">
        <v>0.85749912951344898</v>
      </c>
      <c r="Q35" s="16">
        <v>9.9568880930088994</v>
      </c>
      <c r="R35" s="42">
        <v>1.17507760345539</v>
      </c>
      <c r="S35" s="16">
        <v>31.608066137018199</v>
      </c>
      <c r="T35" s="42">
        <v>1.7609564510616</v>
      </c>
      <c r="U35" s="16">
        <v>37.393134152560897</v>
      </c>
      <c r="V35" s="42">
        <v>2.0301308258134898</v>
      </c>
      <c r="W35" s="16">
        <v>9.9671431893263307</v>
      </c>
      <c r="X35" s="43">
        <v>1.52001502716577</v>
      </c>
      <c r="Z35" s="155"/>
      <c r="AA35" s="28" t="s">
        <v>41</v>
      </c>
      <c r="AB35" s="16">
        <v>7.04276739439947</v>
      </c>
      <c r="AC35" s="42">
        <v>0.80976752541971797</v>
      </c>
      <c r="AD35" s="16">
        <v>14.6513395654805</v>
      </c>
      <c r="AE35" s="42">
        <v>1.4591163880398099</v>
      </c>
      <c r="AF35" s="16">
        <v>34.117116831997599</v>
      </c>
      <c r="AG35" s="42">
        <v>2.4111257005228302</v>
      </c>
      <c r="AH35" s="16">
        <v>32.259666493909599</v>
      </c>
      <c r="AI35" s="42">
        <v>1.7307120686387101</v>
      </c>
      <c r="AJ35" s="16">
        <v>6.6948489778993299</v>
      </c>
      <c r="AK35" s="43">
        <v>0.96391806895871501</v>
      </c>
      <c r="AM35" s="155"/>
      <c r="AN35" s="28" t="s">
        <v>41</v>
      </c>
      <c r="AO35" s="16">
        <v>11.572909720613801</v>
      </c>
      <c r="AP35" s="42">
        <v>1.1185262325816501</v>
      </c>
      <c r="AQ35" s="16">
        <v>19.974062755427401</v>
      </c>
      <c r="AR35" s="42">
        <v>1.70722827258845</v>
      </c>
      <c r="AS35" s="16">
        <v>33.040603361535297</v>
      </c>
      <c r="AT35" s="42">
        <v>1.9710927802027001</v>
      </c>
      <c r="AU35" s="16">
        <v>24.9813363136712</v>
      </c>
      <c r="AV35" s="42">
        <v>1.6493401747112</v>
      </c>
      <c r="AW35" s="16">
        <v>3.5297706274752199</v>
      </c>
      <c r="AX35" s="43">
        <v>0.75696638781472003</v>
      </c>
      <c r="AZ35" s="155"/>
      <c r="BA35" s="28" t="s">
        <v>41</v>
      </c>
      <c r="BB35" s="16">
        <v>19.6824326440899</v>
      </c>
      <c r="BC35" s="42">
        <v>1.4048771305475101</v>
      </c>
      <c r="BD35" s="16">
        <v>20.5461157934798</v>
      </c>
      <c r="BE35" s="42">
        <v>1.7815777966745701</v>
      </c>
      <c r="BF35" s="16">
        <v>31.3388738925997</v>
      </c>
      <c r="BG35" s="42">
        <v>2.2642258972407401</v>
      </c>
      <c r="BH35" s="16">
        <v>15.9635996386999</v>
      </c>
      <c r="BI35" s="42">
        <v>1.64290958031469</v>
      </c>
      <c r="BJ35" s="16">
        <v>1.64194611320303</v>
      </c>
      <c r="BK35" s="43">
        <v>0.636315299228709</v>
      </c>
      <c r="BM35" s="44"/>
    </row>
    <row r="36" spans="1:179" x14ac:dyDescent="0.2">
      <c r="A36" s="15" t="s">
        <v>42</v>
      </c>
      <c r="B36" s="16">
        <v>4.0227913585752404</v>
      </c>
      <c r="C36" s="42">
        <v>0.92010768087156003</v>
      </c>
      <c r="D36" s="16">
        <v>9.6328157056722503</v>
      </c>
      <c r="E36" s="42">
        <v>1.8935067601914699</v>
      </c>
      <c r="F36" s="16">
        <v>40.251303499596503</v>
      </c>
      <c r="G36" s="42">
        <v>3.2664615530738601</v>
      </c>
      <c r="H36" s="16">
        <v>38.590840794621002</v>
      </c>
      <c r="I36" s="42">
        <v>3.1776645594130799</v>
      </c>
      <c r="J36" s="16">
        <v>5.6249663514645896</v>
      </c>
      <c r="K36" s="43">
        <v>1.6501499255730001</v>
      </c>
      <c r="M36" s="155"/>
      <c r="N36" s="28" t="s">
        <v>42</v>
      </c>
      <c r="O36" s="16">
        <v>6.7814661649539998</v>
      </c>
      <c r="P36" s="42">
        <v>1.2856229433332</v>
      </c>
      <c r="Q36" s="16">
        <v>13.0092876427214</v>
      </c>
      <c r="R36" s="42">
        <v>1.7906310060704</v>
      </c>
      <c r="S36" s="16">
        <v>34.2731285971456</v>
      </c>
      <c r="T36" s="42">
        <v>2.0789315147860599</v>
      </c>
      <c r="U36" s="16">
        <v>36.078966928324903</v>
      </c>
      <c r="V36" s="42">
        <v>2.3770000249778098</v>
      </c>
      <c r="W36" s="16">
        <v>6.0471623057427903</v>
      </c>
      <c r="X36" s="43">
        <v>1.4994850931011801</v>
      </c>
      <c r="Z36" s="155"/>
      <c r="AA36" s="28" t="s">
        <v>42</v>
      </c>
      <c r="AB36" s="16">
        <v>11.6347441710999</v>
      </c>
      <c r="AC36" s="42">
        <v>1.1627910789164</v>
      </c>
      <c r="AD36" s="16">
        <v>16.8725824426099</v>
      </c>
      <c r="AE36" s="42">
        <v>2.3766922578765599</v>
      </c>
      <c r="AF36" s="16">
        <v>38.267085396260498</v>
      </c>
      <c r="AG36" s="42">
        <v>2.56552416653517</v>
      </c>
      <c r="AH36" s="16">
        <v>24.775233853857799</v>
      </c>
      <c r="AI36" s="42">
        <v>2.16658953812416</v>
      </c>
      <c r="AJ36" s="16">
        <v>3.9816688137371599</v>
      </c>
      <c r="AK36" s="43">
        <v>1.0632621548079999</v>
      </c>
      <c r="AM36" s="155"/>
      <c r="AN36" s="28" t="s">
        <v>42</v>
      </c>
      <c r="AO36" s="16">
        <v>23.880904518055601</v>
      </c>
      <c r="AP36" s="42">
        <v>1.7152013745678001</v>
      </c>
      <c r="AQ36" s="16">
        <v>21.5717906193657</v>
      </c>
      <c r="AR36" s="42">
        <v>2.5969292418278802</v>
      </c>
      <c r="AS36" s="16">
        <v>33.285382336909201</v>
      </c>
      <c r="AT36" s="42">
        <v>2.391710363769</v>
      </c>
      <c r="AU36" s="16">
        <v>15.080575263916</v>
      </c>
      <c r="AV36" s="42">
        <v>1.5841681932856699</v>
      </c>
      <c r="AW36" s="16">
        <v>1.9347909070082501</v>
      </c>
      <c r="AX36" s="43">
        <v>0.67432707440030903</v>
      </c>
      <c r="AZ36" s="155"/>
      <c r="BA36" s="28" t="s">
        <v>42</v>
      </c>
      <c r="BB36" s="16">
        <v>35.122148886763398</v>
      </c>
      <c r="BC36" s="42">
        <v>2.3197680127250702</v>
      </c>
      <c r="BD36" s="16">
        <v>21.411571320896499</v>
      </c>
      <c r="BE36" s="42">
        <v>2.4986590006877498</v>
      </c>
      <c r="BF36" s="16">
        <v>25.525801856563302</v>
      </c>
      <c r="BG36" s="42">
        <v>2.6253967049456302</v>
      </c>
      <c r="BH36" s="16">
        <v>8.9063002315552602</v>
      </c>
      <c r="BI36" s="42">
        <v>1.71402104086286</v>
      </c>
      <c r="BJ36" s="16">
        <v>0.60368260641023896</v>
      </c>
      <c r="BK36" s="43">
        <v>0.39106013156642599</v>
      </c>
      <c r="BM36" s="44"/>
    </row>
    <row r="37" spans="1:179" x14ac:dyDescent="0.2">
      <c r="A37" s="15" t="s">
        <v>43</v>
      </c>
      <c r="B37" s="16">
        <v>4.82503931617729</v>
      </c>
      <c r="C37" s="42">
        <v>0.77932195238012703</v>
      </c>
      <c r="D37" s="16">
        <v>9.7958990129972605</v>
      </c>
      <c r="E37" s="42">
        <v>1.4836758438325399</v>
      </c>
      <c r="F37" s="16">
        <v>39.713806626191598</v>
      </c>
      <c r="G37" s="42">
        <v>2.4939246960771899</v>
      </c>
      <c r="H37" s="16">
        <v>35.832949466856597</v>
      </c>
      <c r="I37" s="42">
        <v>2.2334394033448799</v>
      </c>
      <c r="J37" s="16">
        <v>6.58255305773055</v>
      </c>
      <c r="K37" s="43">
        <v>1.37536596014543</v>
      </c>
      <c r="M37" s="155"/>
      <c r="N37" s="28" t="s">
        <v>43</v>
      </c>
      <c r="O37" s="16">
        <v>6.5378218764534797</v>
      </c>
      <c r="P37" s="42">
        <v>0.825483623562144</v>
      </c>
      <c r="Q37" s="16">
        <v>10.0583557426748</v>
      </c>
      <c r="R37" s="42">
        <v>1.1417758887807601</v>
      </c>
      <c r="S37" s="16">
        <v>31.696657954582701</v>
      </c>
      <c r="T37" s="42">
        <v>1.6921844513600599</v>
      </c>
      <c r="U37" s="16">
        <v>37.3494486987599</v>
      </c>
      <c r="V37" s="42">
        <v>1.9538566530627</v>
      </c>
      <c r="W37" s="16">
        <v>9.8368354624004706</v>
      </c>
      <c r="X37" s="43">
        <v>1.4674690177892999</v>
      </c>
      <c r="Z37" s="155"/>
      <c r="AA37" s="28" t="s">
        <v>43</v>
      </c>
      <c r="AB37" s="16">
        <v>7.1949829262169898</v>
      </c>
      <c r="AC37" s="42">
        <v>0.78082571497110298</v>
      </c>
      <c r="AD37" s="16">
        <v>14.7249696560231</v>
      </c>
      <c r="AE37" s="42">
        <v>1.4417851235681101</v>
      </c>
      <c r="AF37" s="16">
        <v>34.2546806095935</v>
      </c>
      <c r="AG37" s="42">
        <v>2.3581479862708199</v>
      </c>
      <c r="AH37" s="16">
        <v>32.0115714032639</v>
      </c>
      <c r="AI37" s="42">
        <v>1.67235967790502</v>
      </c>
      <c r="AJ37" s="16">
        <v>6.6049120767154701</v>
      </c>
      <c r="AK37" s="43">
        <v>0.92998748528986297</v>
      </c>
      <c r="AM37" s="155"/>
      <c r="AN37" s="28" t="s">
        <v>43</v>
      </c>
      <c r="AO37" s="16">
        <v>11.967851812993899</v>
      </c>
      <c r="AP37" s="42">
        <v>1.07762042705869</v>
      </c>
      <c r="AQ37" s="16">
        <v>20.0253310567245</v>
      </c>
      <c r="AR37" s="42">
        <v>1.6553607228179901</v>
      </c>
      <c r="AS37" s="16">
        <v>33.048457892049498</v>
      </c>
      <c r="AT37" s="42">
        <v>1.90550174532734</v>
      </c>
      <c r="AU37" s="16">
        <v>24.6636381549135</v>
      </c>
      <c r="AV37" s="42">
        <v>1.6038201309936899</v>
      </c>
      <c r="AW37" s="16">
        <v>3.4785905093103899</v>
      </c>
      <c r="AX37" s="43">
        <v>0.73410519521014905</v>
      </c>
      <c r="AZ37" s="155"/>
      <c r="BA37" s="28" t="s">
        <v>43</v>
      </c>
      <c r="BB37" s="16">
        <v>20.151203439880099</v>
      </c>
      <c r="BC37" s="42">
        <v>1.3768697340090701</v>
      </c>
      <c r="BD37" s="16">
        <v>20.572392201020701</v>
      </c>
      <c r="BE37" s="42">
        <v>1.7300433458615301</v>
      </c>
      <c r="BF37" s="16">
        <v>31.162381115045498</v>
      </c>
      <c r="BG37" s="42">
        <v>2.20625237977633</v>
      </c>
      <c r="BH37" s="16">
        <v>15.749330424990401</v>
      </c>
      <c r="BI37" s="42">
        <v>1.5996820650677801</v>
      </c>
      <c r="BJ37" s="16">
        <v>1.61042302024787</v>
      </c>
      <c r="BK37" s="43">
        <v>0.61874535596226798</v>
      </c>
      <c r="BM37" s="44"/>
    </row>
    <row r="38" spans="1:179" x14ac:dyDescent="0.2">
      <c r="A38" s="20"/>
      <c r="B38"/>
      <c r="C38"/>
      <c r="D38"/>
      <c r="E38"/>
      <c r="F38"/>
      <c r="G38"/>
      <c r="H38"/>
      <c r="I38"/>
      <c r="J38"/>
      <c r="K38" s="13"/>
      <c r="M38" s="155"/>
      <c r="N38"/>
      <c r="O38"/>
      <c r="P38"/>
      <c r="Q38"/>
      <c r="R38"/>
      <c r="S38"/>
      <c r="T38"/>
      <c r="U38"/>
      <c r="V38"/>
      <c r="W38"/>
      <c r="X38" s="13"/>
      <c r="Z38" s="155"/>
      <c r="AA38"/>
      <c r="AB38"/>
      <c r="AC38"/>
      <c r="AD38"/>
      <c r="AE38"/>
      <c r="AF38"/>
      <c r="AG38"/>
      <c r="AH38"/>
      <c r="AI38"/>
      <c r="AJ38"/>
      <c r="AK38" s="13"/>
      <c r="AM38" s="155"/>
      <c r="AN38"/>
      <c r="AO38"/>
      <c r="AP38"/>
      <c r="AQ38"/>
      <c r="AR38"/>
      <c r="AS38"/>
      <c r="AT38"/>
      <c r="AU38"/>
      <c r="AV38"/>
      <c r="AW38"/>
      <c r="AX38" s="13"/>
      <c r="AZ38" s="155"/>
      <c r="BA38"/>
      <c r="BB38"/>
      <c r="BC38"/>
      <c r="BD38"/>
      <c r="BE38"/>
      <c r="BF38"/>
      <c r="BG38"/>
      <c r="BH38"/>
      <c r="BI38"/>
      <c r="BJ38"/>
      <c r="BK38" s="13"/>
      <c r="BM38" s="44"/>
    </row>
    <row r="39" spans="1:179" s="1" customFormat="1" x14ac:dyDescent="0.2">
      <c r="A39" s="21" t="s">
        <v>44</v>
      </c>
      <c r="B39" s="22">
        <f>AVERAGE(B12:B18,B20:B31,B34,B37)</f>
        <v>4.290900248923128</v>
      </c>
      <c r="C39" s="45">
        <f>SQRT(SUMSQ(C12:C18,C20:C31,C34,C37)/(19*19))</f>
        <v>0.16694106890837163</v>
      </c>
      <c r="D39" s="22">
        <f t="shared" ref="D39" si="0">AVERAGE(D12:D18,D20:D31,D34,D37)</f>
        <v>7.4595412178592237</v>
      </c>
      <c r="E39" s="45">
        <f>SQRT(SUMSQ(E12:E18,E20:E31,E34,E37)/(19*19))</f>
        <v>0.27003746130011663</v>
      </c>
      <c r="F39" s="22">
        <f t="shared" ref="F39" si="1">AVERAGE(F12:F18,F20:F31,F34,F37)</f>
        <v>32.40845456699958</v>
      </c>
      <c r="G39" s="45">
        <f>SQRT(SUMSQ(G12:G18,G20:G31,G34,G37)/(19*19))</f>
        <v>0.4906326745864012</v>
      </c>
      <c r="H39" s="22">
        <f t="shared" ref="H39" si="2">AVERAGE(H12:H18,H20:H31,H34,H37)</f>
        <v>41.726962302693984</v>
      </c>
      <c r="I39" s="45">
        <f>SQRT(SUMSQ(I12:I18,I20:I31,I34,I37)/(19*19))</f>
        <v>0.48993579345101212</v>
      </c>
      <c r="J39" s="22">
        <f t="shared" ref="J39" si="3">AVERAGE(J12:J18,J20:J31,J34,J37)</f>
        <v>8.9911497561702731</v>
      </c>
      <c r="K39" s="46">
        <f>SQRT(SUMSQ(K12:K18,K20:K31,K34,K37)/(19*19))</f>
        <v>0.31075355737033122</v>
      </c>
      <c r="M39" s="155"/>
      <c r="N39" s="47" t="s">
        <v>44</v>
      </c>
      <c r="O39" s="22">
        <f>AVERAGE(O12:O18,O20:O31,O34,O37)</f>
        <v>6.1205919201111039</v>
      </c>
      <c r="P39" s="45">
        <f>SQRT(SUMSQ(P12:P18,P20:P31,P34,P37)/(19*19))</f>
        <v>0.18778369617867824</v>
      </c>
      <c r="Q39" s="22">
        <f t="shared" ref="Q39" si="4">AVERAGE(Q12:Q18,Q20:Q31,Q34,Q37)</f>
        <v>8.6591950547256022</v>
      </c>
      <c r="R39" s="45">
        <f>SQRT(SUMSQ(R12:R18,R20:R31,R34,R37)/(19*19))</f>
        <v>0.26519398142581618</v>
      </c>
      <c r="S39" s="22">
        <f t="shared" ref="S39" si="5">AVERAGE(S12:S18,S20:S31,S34,S37)</f>
        <v>28.40483340117229</v>
      </c>
      <c r="T39" s="45">
        <f>SQRT(SUMSQ(T12:T18,T20:T31,T34,T37)/(19*19))</f>
        <v>0.431142361160536</v>
      </c>
      <c r="U39" s="22">
        <f t="shared" ref="U39" si="6">AVERAGE(U12:U18,U20:U31,U34,U37)</f>
        <v>38.398244152185697</v>
      </c>
      <c r="V39" s="45">
        <f>SQRT(SUMSQ(V12:V18,V20:V31,V34,V37)/(19*19))</f>
        <v>0.46330488128974223</v>
      </c>
      <c r="W39" s="22">
        <f t="shared" ref="W39" si="7">AVERAGE(W12:W18,W20:W31,W34,W37)</f>
        <v>10.795737582528536</v>
      </c>
      <c r="X39" s="46">
        <f>SQRT(SUMSQ(X12:X18,X20:X31,X34,X37)/(19*19))</f>
        <v>0.30287124343745175</v>
      </c>
      <c r="Z39" s="155"/>
      <c r="AA39" s="47" t="s">
        <v>44</v>
      </c>
      <c r="AB39" s="22">
        <f>AVERAGE(AB12:AB18,AB20:AB31,AB34,AB37)</f>
        <v>8.7466903399698808</v>
      </c>
      <c r="AC39" s="45">
        <f>SQRT(SUMSQ(AC12:AC18,AC20:AC31,AC34,AC37)/(19*19))</f>
        <v>0.21357951023639798</v>
      </c>
      <c r="AD39" s="22">
        <f t="shared" ref="AD39" si="8">AVERAGE(AD12:AD18,AD20:AD31,AD34,AD37)</f>
        <v>11.894094985254593</v>
      </c>
      <c r="AE39" s="45">
        <f>SQRT(SUMSQ(AE12:AE18,AE20:AE31,AE34,AE37)/(19*19))</f>
        <v>0.30212240946504104</v>
      </c>
      <c r="AF39" s="22">
        <f t="shared" ref="AF39" si="9">AVERAGE(AF12:AF18,AF20:AF31,AF34,AF37)</f>
        <v>30.704329801736986</v>
      </c>
      <c r="AG39" s="45">
        <f>SQRT(SUMSQ(AG12:AG18,AG20:AG31,AG34,AG37)/(19*19))</f>
        <v>0.42267987744895064</v>
      </c>
      <c r="AH39" s="22">
        <f t="shared" ref="AH39" si="10">AVERAGE(AH12:AH18,AH20:AH31,AH34,AH37)</f>
        <v>31.624261845009727</v>
      </c>
      <c r="AI39" s="45">
        <f>SQRT(SUMSQ(AI12:AI18,AI20:AI31,AI34,AI37)/(19*19))</f>
        <v>0.40907856585160129</v>
      </c>
      <c r="AJ39" s="22">
        <f t="shared" ref="AJ39" si="11">AVERAGE(AJ12:AJ18,AJ20:AJ31,AJ34,AJ37)</f>
        <v>6.5026292988793708</v>
      </c>
      <c r="AK39" s="46">
        <f>SQRT(SUMSQ(AK12:AK18,AK20:AK31,AK34,AK37)/(19*19))</f>
        <v>0.23141218939722943</v>
      </c>
      <c r="AM39" s="155"/>
      <c r="AN39" s="47" t="s">
        <v>44</v>
      </c>
      <c r="AO39" s="22">
        <f>AVERAGE(AO12:AO18,AO20:AO31,AO34,AO37)</f>
        <v>16.52007997134293</v>
      </c>
      <c r="AP39" s="45">
        <f>SQRT(SUMSQ(AP12:AP18,AP20:AP31,AP34,AP37)/(19*19))</f>
        <v>0.27249664697298742</v>
      </c>
      <c r="AQ39" s="22">
        <f t="shared" ref="AQ39" si="12">AVERAGE(AQ12:AQ18,AQ20:AQ31,AQ34,AQ37)</f>
        <v>14.963955831605269</v>
      </c>
      <c r="AR39" s="45">
        <f>SQRT(SUMSQ(AR12:AR18,AR20:AR31,AR34,AR37)/(19*19))</f>
        <v>0.31687796880734415</v>
      </c>
      <c r="AS39" s="22">
        <f t="shared" ref="AS39" si="13">AVERAGE(AS12:AS18,AS20:AS31,AS34,AS37)</f>
        <v>30.432541551638966</v>
      </c>
      <c r="AT39" s="45">
        <f>SQRT(SUMSQ(AT12:AT18,AT20:AT31,AT34,AT37)/(19*19))</f>
        <v>0.40025698323983183</v>
      </c>
      <c r="AU39" s="22">
        <f t="shared" ref="AU39" si="14">AVERAGE(AU12:AU18,AU20:AU31,AU34,AU37)</f>
        <v>21.133710825914765</v>
      </c>
      <c r="AV39" s="45">
        <f>SQRT(SUMSQ(AV12:AV18,AV20:AV31,AV34,AV37)/(19*19))</f>
        <v>0.35731358385440576</v>
      </c>
      <c r="AW39" s="22">
        <f t="shared" ref="AW39" si="15">AVERAGE(AW12:AW18,AW20:AW31,AW34,AW37)</f>
        <v>2.8198323943847696</v>
      </c>
      <c r="AX39" s="46">
        <f>SQRT(SUMSQ(AX12:AX18,AX20:AX31,AX34,AX37)/(19*19))</f>
        <v>0.15522250206308258</v>
      </c>
      <c r="AZ39" s="155"/>
      <c r="BA39" s="47" t="s">
        <v>44</v>
      </c>
      <c r="BB39" s="22">
        <f>AVERAGE(BB12:BB18,BB20:BB31,BB34,BB37)</f>
        <v>28.16476272958672</v>
      </c>
      <c r="BC39" s="45">
        <f>SQRT(SUMSQ(BC12:BC18,BC20:BC31,BC34,BC37)/(19*19))</f>
        <v>0.30030369332062673</v>
      </c>
      <c r="BD39" s="22">
        <f t="shared" ref="BD39" si="16">AVERAGE(BD12:BD18,BD20:BD31,BD34,BD37)</f>
        <v>17.045454513173912</v>
      </c>
      <c r="BE39" s="45">
        <f>SQRT(SUMSQ(BE12:BE18,BE20:BE31,BE34,BE37)/(19*19))</f>
        <v>0.3206356518402832</v>
      </c>
      <c r="BF39" s="22">
        <f t="shared" ref="BF39" si="17">AVERAGE(BF12:BF18,BF20:BF31,BF34,BF37)</f>
        <v>24.57070466986843</v>
      </c>
      <c r="BG39" s="45">
        <f>SQRT(SUMSQ(BG12:BG18,BG20:BG31,BG34,BG37)/(19*19))</f>
        <v>0.36834013389524467</v>
      </c>
      <c r="BH39" s="22">
        <f t="shared" ref="BH39" si="18">AVERAGE(BH12:BH18,BH20:BH31,BH34,BH37)</f>
        <v>10.767087232229384</v>
      </c>
      <c r="BI39" s="45">
        <f>SQRT(SUMSQ(BI12:BI18,BI20:BI31,BI34,BI37)/(19*19))</f>
        <v>0.27863543310104533</v>
      </c>
      <c r="BJ39" s="22">
        <f t="shared" ref="BJ39" si="19">AVERAGE(BJ12:BJ18,BJ20:BJ31,BJ34,BJ37)</f>
        <v>0.88566560584340903</v>
      </c>
      <c r="BK39" s="46">
        <f>SQRT(SUMSQ(BK12:BK18,BK20:BK31,BK34,BK37)/(19*19))</f>
        <v>9.3932173119203488E-2</v>
      </c>
      <c r="BM39" s="44"/>
    </row>
    <row r="40" spans="1:179" x14ac:dyDescent="0.2">
      <c r="A40" s="31"/>
      <c r="B40" s="122"/>
      <c r="C40" s="122"/>
      <c r="D40" s="122"/>
      <c r="E40" s="122"/>
      <c r="F40" s="122"/>
      <c r="G40" s="122"/>
      <c r="H40" s="122"/>
      <c r="I40" s="122"/>
      <c r="J40" s="122"/>
      <c r="K40" s="48"/>
      <c r="M40" s="155"/>
      <c r="N40" s="31"/>
      <c r="O40" s="122"/>
      <c r="P40" s="122"/>
      <c r="Q40" s="122"/>
      <c r="R40" s="122"/>
      <c r="S40" s="122"/>
      <c r="T40" s="122"/>
      <c r="U40" s="122"/>
      <c r="V40" s="122"/>
      <c r="W40" s="122"/>
      <c r="X40" s="48"/>
      <c r="Z40" s="155"/>
      <c r="AA40" s="31"/>
      <c r="AB40" s="122"/>
      <c r="AC40" s="122"/>
      <c r="AD40" s="122"/>
      <c r="AE40" s="122"/>
      <c r="AF40" s="122"/>
      <c r="AG40" s="122"/>
      <c r="AH40" s="122"/>
      <c r="AI40" s="122"/>
      <c r="AJ40" s="122"/>
      <c r="AK40" s="48"/>
      <c r="AM40" s="155"/>
      <c r="AN40" s="31"/>
      <c r="AO40" s="122"/>
      <c r="AP40" s="122"/>
      <c r="AQ40" s="122"/>
      <c r="AR40" s="122"/>
      <c r="AS40" s="122"/>
      <c r="AT40" s="122"/>
      <c r="AU40" s="122"/>
      <c r="AV40" s="122"/>
      <c r="AW40" s="122"/>
      <c r="AX40" s="48"/>
      <c r="AZ40" s="155"/>
      <c r="BA40" s="31"/>
      <c r="BB40" s="122"/>
      <c r="BC40" s="122"/>
      <c r="BD40" s="122"/>
      <c r="BE40" s="122"/>
      <c r="BF40" s="122"/>
      <c r="BG40" s="122"/>
      <c r="BH40" s="122"/>
      <c r="BI40" s="122"/>
      <c r="BJ40" s="122"/>
      <c r="BK40" s="48"/>
      <c r="BM40" s="44"/>
    </row>
    <row r="41" spans="1:179" x14ac:dyDescent="0.2">
      <c r="A41" s="25" t="s">
        <v>45</v>
      </c>
      <c r="B41" s="7"/>
      <c r="C41" s="7"/>
      <c r="D41" s="7"/>
      <c r="E41" s="7"/>
      <c r="F41" s="7"/>
      <c r="G41" s="7"/>
      <c r="H41" s="7"/>
      <c r="I41" s="7"/>
      <c r="J41" s="7"/>
      <c r="K41" s="13"/>
      <c r="M41" s="155"/>
      <c r="N41" s="25" t="s">
        <v>45</v>
      </c>
      <c r="O41" s="7"/>
      <c r="P41" s="7"/>
      <c r="Q41" s="7"/>
      <c r="R41" s="7"/>
      <c r="S41" s="7"/>
      <c r="T41" s="7"/>
      <c r="U41" s="7"/>
      <c r="V41" s="7"/>
      <c r="W41" s="7"/>
      <c r="X41" s="13"/>
      <c r="Z41" s="155"/>
      <c r="AA41" s="25" t="s">
        <v>45</v>
      </c>
      <c r="AB41" s="7"/>
      <c r="AC41" s="7"/>
      <c r="AD41" s="7"/>
      <c r="AE41" s="7"/>
      <c r="AF41" s="7"/>
      <c r="AG41" s="7"/>
      <c r="AH41" s="7"/>
      <c r="AI41" s="7"/>
      <c r="AJ41" s="7"/>
      <c r="AK41" s="13"/>
      <c r="AM41" s="155"/>
      <c r="AN41" s="25" t="s">
        <v>45</v>
      </c>
      <c r="AO41" s="7"/>
      <c r="AP41" s="7"/>
      <c r="AQ41" s="7"/>
      <c r="AR41" s="7"/>
      <c r="AS41" s="7"/>
      <c r="AT41" s="7"/>
      <c r="AU41" s="7"/>
      <c r="AV41" s="7"/>
      <c r="AW41" s="7"/>
      <c r="AX41" s="13"/>
      <c r="AZ41" s="155"/>
      <c r="BA41" s="25" t="s">
        <v>45</v>
      </c>
      <c r="BB41" s="7"/>
      <c r="BC41" s="7"/>
      <c r="BD41" s="7"/>
      <c r="BE41" s="7"/>
      <c r="BF41" s="7"/>
      <c r="BG41" s="7"/>
      <c r="BH41" s="7"/>
      <c r="BI41" s="7"/>
      <c r="BJ41" s="7"/>
      <c r="BK41" s="13"/>
      <c r="BM41" s="44"/>
    </row>
    <row r="42" spans="1:179" ht="12.75" customHeight="1" x14ac:dyDescent="0.2">
      <c r="A42" s="15" t="s">
        <v>46</v>
      </c>
      <c r="B42" s="27" t="s">
        <v>76</v>
      </c>
      <c r="C42" s="174" t="s">
        <v>76</v>
      </c>
      <c r="D42" s="27" t="s">
        <v>76</v>
      </c>
      <c r="E42" s="174" t="s">
        <v>76</v>
      </c>
      <c r="F42" s="27" t="s">
        <v>76</v>
      </c>
      <c r="G42" s="174" t="s">
        <v>76</v>
      </c>
      <c r="H42" s="27" t="s">
        <v>76</v>
      </c>
      <c r="I42" s="174" t="s">
        <v>76</v>
      </c>
      <c r="J42" s="27" t="s">
        <v>76</v>
      </c>
      <c r="K42" s="43" t="s">
        <v>76</v>
      </c>
      <c r="M42" s="155"/>
      <c r="N42" s="15" t="s">
        <v>46</v>
      </c>
      <c r="O42" s="27" t="s">
        <v>76</v>
      </c>
      <c r="P42" s="174" t="s">
        <v>76</v>
      </c>
      <c r="Q42" s="27" t="s">
        <v>76</v>
      </c>
      <c r="R42" s="174" t="s">
        <v>76</v>
      </c>
      <c r="S42" s="27" t="s">
        <v>76</v>
      </c>
      <c r="T42" s="174" t="s">
        <v>76</v>
      </c>
      <c r="U42" s="27" t="s">
        <v>76</v>
      </c>
      <c r="V42" s="174" t="s">
        <v>76</v>
      </c>
      <c r="W42" s="27" t="s">
        <v>76</v>
      </c>
      <c r="X42" s="43" t="s">
        <v>76</v>
      </c>
      <c r="Z42" s="155"/>
      <c r="AA42" s="15" t="s">
        <v>46</v>
      </c>
      <c r="AB42" s="27" t="s">
        <v>76</v>
      </c>
      <c r="AC42" s="174" t="s">
        <v>76</v>
      </c>
      <c r="AD42" s="27" t="s">
        <v>76</v>
      </c>
      <c r="AE42" s="174" t="s">
        <v>76</v>
      </c>
      <c r="AF42" s="27" t="s">
        <v>76</v>
      </c>
      <c r="AG42" s="174" t="s">
        <v>76</v>
      </c>
      <c r="AH42" s="27" t="s">
        <v>76</v>
      </c>
      <c r="AI42" s="174" t="s">
        <v>76</v>
      </c>
      <c r="AJ42" s="27" t="s">
        <v>76</v>
      </c>
      <c r="AK42" s="43" t="s">
        <v>76</v>
      </c>
      <c r="AM42" s="155"/>
      <c r="AN42" s="15" t="s">
        <v>46</v>
      </c>
      <c r="AO42" s="27" t="s">
        <v>76</v>
      </c>
      <c r="AP42" s="174" t="s">
        <v>76</v>
      </c>
      <c r="AQ42" s="27" t="s">
        <v>76</v>
      </c>
      <c r="AR42" s="174" t="s">
        <v>76</v>
      </c>
      <c r="AS42" s="27" t="s">
        <v>76</v>
      </c>
      <c r="AT42" s="174" t="s">
        <v>76</v>
      </c>
      <c r="AU42" s="27" t="s">
        <v>76</v>
      </c>
      <c r="AV42" s="174" t="s">
        <v>76</v>
      </c>
      <c r="AW42" s="27" t="s">
        <v>76</v>
      </c>
      <c r="AX42" s="43" t="s">
        <v>76</v>
      </c>
      <c r="AZ42" s="155"/>
      <c r="BA42" s="15" t="s">
        <v>46</v>
      </c>
      <c r="BB42" s="27" t="s">
        <v>76</v>
      </c>
      <c r="BC42" s="174" t="s">
        <v>76</v>
      </c>
      <c r="BD42" s="27" t="s">
        <v>76</v>
      </c>
      <c r="BE42" s="174" t="s">
        <v>76</v>
      </c>
      <c r="BF42" s="27" t="s">
        <v>76</v>
      </c>
      <c r="BG42" s="174" t="s">
        <v>76</v>
      </c>
      <c r="BH42" s="27" t="s">
        <v>76</v>
      </c>
      <c r="BI42" s="174" t="s">
        <v>76</v>
      </c>
      <c r="BJ42" s="27" t="s">
        <v>76</v>
      </c>
      <c r="BK42" s="43" t="s">
        <v>76</v>
      </c>
      <c r="BM42" s="44"/>
    </row>
    <row r="43" spans="1:179" s="1" customFormat="1" ht="12.75" customHeight="1" x14ac:dyDescent="0.2">
      <c r="A43" s="26" t="s">
        <v>316</v>
      </c>
      <c r="B43" s="117">
        <v>3.3686658652511499</v>
      </c>
      <c r="C43" s="148">
        <v>0.60049561994290901</v>
      </c>
      <c r="D43" s="117">
        <v>15.571365003480301</v>
      </c>
      <c r="E43" s="148">
        <v>3.6978729317111401</v>
      </c>
      <c r="F43" s="117">
        <v>35.661472098869901</v>
      </c>
      <c r="G43" s="148">
        <v>2.9921438637929199</v>
      </c>
      <c r="H43" s="117">
        <v>30.418602282381102</v>
      </c>
      <c r="I43" s="148">
        <v>3.02121982158799</v>
      </c>
      <c r="J43" s="117">
        <v>8.3908953531821204</v>
      </c>
      <c r="K43" s="50">
        <v>2.2253100937744899</v>
      </c>
      <c r="M43" s="210"/>
      <c r="N43" s="26" t="s">
        <v>316</v>
      </c>
      <c r="O43" s="117">
        <v>6.9331128063264797</v>
      </c>
      <c r="P43" s="148">
        <v>1.6765526727353799</v>
      </c>
      <c r="Q43" s="117">
        <v>17.616247499042299</v>
      </c>
      <c r="R43" s="148">
        <v>4.1676030561692299</v>
      </c>
      <c r="S43" s="117">
        <v>29.177454323584801</v>
      </c>
      <c r="T43" s="148">
        <v>2.3882712358334102</v>
      </c>
      <c r="U43" s="117">
        <v>26.611060119778301</v>
      </c>
      <c r="V43" s="148">
        <v>2.98065314764857</v>
      </c>
      <c r="W43" s="117">
        <v>7.1958603874801303</v>
      </c>
      <c r="X43" s="50">
        <v>1.83848554225581</v>
      </c>
      <c r="Z43" s="210"/>
      <c r="AA43" s="26" t="s">
        <v>316</v>
      </c>
      <c r="AB43" s="117">
        <v>14.2687232637535</v>
      </c>
      <c r="AC43" s="148">
        <v>2.3960981928287901</v>
      </c>
      <c r="AD43" s="117">
        <v>18.774457899538199</v>
      </c>
      <c r="AE43" s="148">
        <v>2.9180523327510199</v>
      </c>
      <c r="AF43" s="117">
        <v>30.3828074227191</v>
      </c>
      <c r="AG43" s="148">
        <v>3.4335420574771698</v>
      </c>
      <c r="AH43" s="117">
        <v>17.170203752086199</v>
      </c>
      <c r="AI43" s="148">
        <v>2.2494135651050402</v>
      </c>
      <c r="AJ43" s="117">
        <v>4.8273547647428003</v>
      </c>
      <c r="AK43" s="50">
        <v>1.8156016313702401</v>
      </c>
      <c r="AM43" s="210"/>
      <c r="AN43" s="26" t="s">
        <v>316</v>
      </c>
      <c r="AO43" s="117">
        <v>29.076780581119099</v>
      </c>
      <c r="AP43" s="148">
        <v>3.9091150728820501</v>
      </c>
      <c r="AQ43" s="117">
        <v>10.630370822598101</v>
      </c>
      <c r="AR43" s="148">
        <v>1.5638931163279399</v>
      </c>
      <c r="AS43" s="117">
        <v>21.294007798433899</v>
      </c>
      <c r="AT43" s="148">
        <v>2.6849876389976299</v>
      </c>
      <c r="AU43" s="117">
        <v>19.708872296071402</v>
      </c>
      <c r="AV43" s="148">
        <v>2.6179676050269398</v>
      </c>
      <c r="AW43" s="117">
        <v>5.7065594519672898</v>
      </c>
      <c r="AX43" s="50">
        <v>1.4066145298455</v>
      </c>
      <c r="AZ43" s="210"/>
      <c r="BA43" s="26" t="s">
        <v>316</v>
      </c>
      <c r="BB43" s="117">
        <v>50.728785609163701</v>
      </c>
      <c r="BC43" s="148">
        <v>3.78556238037139</v>
      </c>
      <c r="BD43" s="117">
        <v>11.712654514091399</v>
      </c>
      <c r="BE43" s="148">
        <v>3.22503959492746</v>
      </c>
      <c r="BF43" s="117">
        <v>12.2703997142423</v>
      </c>
      <c r="BG43" s="148">
        <v>1.6716375992866399</v>
      </c>
      <c r="BH43" s="117">
        <v>7.5887419183497098</v>
      </c>
      <c r="BI43" s="148">
        <v>1.78325415454059</v>
      </c>
      <c r="BJ43" s="117">
        <v>1.4507383539108101</v>
      </c>
      <c r="BK43" s="50">
        <v>0.79234303753476698</v>
      </c>
      <c r="BM43" s="44"/>
    </row>
    <row r="44" spans="1:179" ht="118.5" customHeight="1" x14ac:dyDescent="0.2">
      <c r="A44" s="268" t="s">
        <v>47</v>
      </c>
      <c r="B44" s="268"/>
      <c r="C44" s="268"/>
      <c r="D44" s="268"/>
      <c r="E44" s="268"/>
      <c r="F44" s="268"/>
      <c r="G44" s="268"/>
      <c r="H44" s="268"/>
      <c r="I44" s="268"/>
      <c r="J44" s="268"/>
      <c r="K44" s="268"/>
      <c r="N44" s="268" t="s">
        <v>47</v>
      </c>
      <c r="O44" s="268"/>
      <c r="P44" s="268"/>
      <c r="Q44" s="268"/>
      <c r="R44" s="268"/>
      <c r="S44" s="268"/>
      <c r="T44" s="268"/>
      <c r="U44" s="268"/>
      <c r="V44" s="268"/>
      <c r="W44" s="268"/>
      <c r="X44" s="268"/>
      <c r="AA44" s="268" t="s">
        <v>47</v>
      </c>
      <c r="AB44" s="268"/>
      <c r="AC44" s="268"/>
      <c r="AD44" s="268"/>
      <c r="AE44" s="268"/>
      <c r="AF44" s="268"/>
      <c r="AG44" s="268"/>
      <c r="AH44" s="268"/>
      <c r="AI44" s="268"/>
      <c r="AJ44" s="268"/>
      <c r="AK44" s="268"/>
      <c r="AN44" s="268" t="s">
        <v>47</v>
      </c>
      <c r="AO44" s="268"/>
      <c r="AP44" s="268"/>
      <c r="AQ44" s="268"/>
      <c r="AR44" s="268"/>
      <c r="AS44" s="268"/>
      <c r="AT44" s="268"/>
      <c r="AU44" s="268"/>
      <c r="AV44" s="268"/>
      <c r="AW44" s="268"/>
      <c r="AX44" s="268"/>
      <c r="BA44" s="268" t="s">
        <v>47</v>
      </c>
      <c r="BB44" s="268"/>
      <c r="BC44" s="268"/>
      <c r="BD44" s="268"/>
      <c r="BE44" s="268"/>
      <c r="BF44" s="268"/>
      <c r="BG44" s="268"/>
      <c r="BH44" s="268"/>
      <c r="BI44" s="268"/>
      <c r="BJ44" s="268"/>
      <c r="BK44" s="268"/>
    </row>
    <row r="45" spans="1:179" ht="89.25" customHeight="1" x14ac:dyDescent="0.2">
      <c r="A45" s="252" t="s">
        <v>317</v>
      </c>
      <c r="B45" s="252"/>
      <c r="C45" s="252"/>
      <c r="D45" s="252"/>
      <c r="E45" s="252"/>
      <c r="F45" s="252"/>
      <c r="G45" s="252"/>
      <c r="H45" s="252"/>
      <c r="I45" s="252"/>
      <c r="J45" s="252"/>
      <c r="K45" s="252"/>
      <c r="L45" s="149"/>
      <c r="M45" s="149"/>
      <c r="N45" s="252" t="s">
        <v>317</v>
      </c>
      <c r="O45" s="252"/>
      <c r="P45" s="252"/>
      <c r="Q45" s="252"/>
      <c r="R45" s="252"/>
      <c r="S45" s="252"/>
      <c r="T45" s="252"/>
      <c r="U45" s="252"/>
      <c r="V45" s="252"/>
      <c r="W45" s="252"/>
      <c r="X45" s="252"/>
      <c r="Y45"/>
      <c r="Z45"/>
      <c r="AA45" s="252" t="s">
        <v>317</v>
      </c>
      <c r="AB45" s="252"/>
      <c r="AC45" s="252"/>
      <c r="AD45" s="252"/>
      <c r="AE45" s="252"/>
      <c r="AF45" s="252"/>
      <c r="AG45" s="252"/>
      <c r="AH45" s="252"/>
      <c r="AI45" s="252"/>
      <c r="AJ45" s="252"/>
      <c r="AK45" s="252"/>
      <c r="AL45"/>
      <c r="AM45"/>
      <c r="AN45" s="252" t="s">
        <v>317</v>
      </c>
      <c r="AO45" s="252"/>
      <c r="AP45" s="252"/>
      <c r="AQ45" s="252"/>
      <c r="AR45" s="252"/>
      <c r="AS45" s="252"/>
      <c r="AT45" s="252"/>
      <c r="AU45" s="252"/>
      <c r="AV45" s="252"/>
      <c r="AW45" s="252"/>
      <c r="AX45" s="252"/>
      <c r="AY45"/>
      <c r="AZ45"/>
      <c r="BA45" s="252" t="s">
        <v>317</v>
      </c>
      <c r="BB45" s="252"/>
      <c r="BC45" s="252"/>
      <c r="BD45" s="252"/>
      <c r="BE45" s="252"/>
      <c r="BF45" s="252"/>
      <c r="BG45" s="252"/>
      <c r="BH45" s="252"/>
      <c r="BI45" s="252"/>
      <c r="BJ45" s="252"/>
      <c r="BK45" s="252"/>
      <c r="BL45"/>
      <c r="BM45"/>
    </row>
    <row r="46" spans="1:179" s="165" customFormat="1" ht="12.75" customHeight="1" x14ac:dyDescent="0.2">
      <c r="A46" s="272" t="s">
        <v>192</v>
      </c>
      <c r="B46" s="272"/>
      <c r="C46" s="272"/>
      <c r="D46" s="272"/>
      <c r="E46" s="272"/>
      <c r="F46" s="272"/>
      <c r="G46" s="272"/>
      <c r="H46" s="272"/>
      <c r="I46" s="272"/>
      <c r="J46" s="272"/>
      <c r="K46" s="272"/>
      <c r="L46" s="1"/>
      <c r="M46" s="1"/>
      <c r="N46" s="272" t="s">
        <v>192</v>
      </c>
      <c r="O46" s="272"/>
      <c r="P46" s="272"/>
      <c r="Q46" s="272"/>
      <c r="R46" s="272"/>
      <c r="S46" s="272"/>
      <c r="T46" s="272"/>
      <c r="U46" s="272"/>
      <c r="V46" s="272"/>
      <c r="W46" s="272"/>
      <c r="X46" s="272"/>
      <c r="Y46" s="1"/>
      <c r="Z46" s="1"/>
      <c r="AA46" s="272" t="s">
        <v>192</v>
      </c>
      <c r="AB46" s="272"/>
      <c r="AC46" s="272"/>
      <c r="AD46" s="272"/>
      <c r="AE46" s="272"/>
      <c r="AF46" s="272"/>
      <c r="AG46" s="272"/>
      <c r="AH46" s="272"/>
      <c r="AI46" s="272"/>
      <c r="AJ46" s="272"/>
      <c r="AK46" s="272"/>
      <c r="AL46" s="1"/>
      <c r="AM46" s="1"/>
      <c r="AN46" s="272" t="s">
        <v>192</v>
      </c>
      <c r="AO46" s="272"/>
      <c r="AP46" s="272"/>
      <c r="AQ46" s="272"/>
      <c r="AR46" s="272"/>
      <c r="AS46" s="272"/>
      <c r="AT46" s="272"/>
      <c r="AU46" s="272"/>
      <c r="AV46" s="272"/>
      <c r="AW46" s="272"/>
      <c r="AX46" s="272"/>
      <c r="AY46" s="1"/>
      <c r="AZ46" s="1"/>
      <c r="BA46" s="272" t="s">
        <v>192</v>
      </c>
      <c r="BB46" s="272"/>
      <c r="BC46" s="272"/>
      <c r="BD46" s="272"/>
      <c r="BE46" s="272"/>
      <c r="BF46" s="272"/>
      <c r="BG46" s="272"/>
      <c r="BH46" s="272"/>
      <c r="BI46" s="272"/>
      <c r="BJ46" s="272"/>
      <c r="BK46" s="272"/>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row>
    <row r="47" spans="1:179" x14ac:dyDescent="0.2">
      <c r="A47" s="272"/>
      <c r="B47" s="272"/>
      <c r="C47" s="272"/>
      <c r="D47" s="272"/>
      <c r="E47" s="272"/>
      <c r="F47" s="272"/>
      <c r="G47" s="272"/>
      <c r="H47" s="272"/>
      <c r="I47" s="272"/>
      <c r="J47" s="272"/>
      <c r="K47" s="272"/>
      <c r="N47" s="272"/>
      <c r="O47" s="272"/>
      <c r="P47" s="272"/>
      <c r="Q47" s="272"/>
      <c r="R47" s="272"/>
      <c r="S47" s="272"/>
      <c r="T47" s="272"/>
      <c r="U47" s="272"/>
      <c r="V47" s="272"/>
      <c r="W47" s="272"/>
      <c r="X47" s="272"/>
      <c r="AA47" s="272"/>
      <c r="AB47" s="272"/>
      <c r="AC47" s="272"/>
      <c r="AD47" s="272"/>
      <c r="AE47" s="272"/>
      <c r="AF47" s="272"/>
      <c r="AG47" s="272"/>
      <c r="AH47" s="272"/>
      <c r="AI47" s="272"/>
      <c r="AJ47" s="272"/>
      <c r="AK47" s="272"/>
      <c r="AN47" s="272"/>
      <c r="AO47" s="272"/>
      <c r="AP47" s="272"/>
      <c r="AQ47" s="272"/>
      <c r="AR47" s="272"/>
      <c r="AS47" s="272"/>
      <c r="AT47" s="272"/>
      <c r="AU47" s="272"/>
      <c r="AV47" s="272"/>
      <c r="AW47" s="272"/>
      <c r="AX47" s="272"/>
      <c r="BA47" s="272"/>
      <c r="BB47" s="272"/>
      <c r="BC47" s="272"/>
      <c r="BD47" s="272"/>
      <c r="BE47" s="272"/>
      <c r="BF47" s="272"/>
      <c r="BG47" s="272"/>
      <c r="BH47" s="272"/>
      <c r="BI47" s="272"/>
      <c r="BJ47" s="272"/>
      <c r="BK47" s="272"/>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row>
    <row r="48" spans="1:179" x14ac:dyDescent="0.2">
      <c r="A48" s="28" t="s">
        <v>48</v>
      </c>
      <c r="N48" s="28" t="s">
        <v>48</v>
      </c>
      <c r="AA48" s="28" t="s">
        <v>48</v>
      </c>
      <c r="AN48" s="28" t="s">
        <v>48</v>
      </c>
      <c r="BA48" s="28" t="s">
        <v>48</v>
      </c>
    </row>
    <row r="49" spans="1:179" s="1" customFormat="1" x14ac:dyDescent="0.2">
      <c r="A49" s="28"/>
      <c r="B49" s="29"/>
      <c r="N49" s="28"/>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row>
    <row r="50" spans="1:179" s="1" customFormat="1" x14ac:dyDescent="0.2">
      <c r="A50"/>
      <c r="B50"/>
      <c r="C50"/>
      <c r="D50"/>
      <c r="E50"/>
      <c r="F50"/>
      <c r="G50"/>
      <c r="H50"/>
      <c r="I50"/>
      <c r="J50"/>
      <c r="K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row>
    <row r="51" spans="1:179" s="1" customFormat="1" x14ac:dyDescent="0.2">
      <c r="A51"/>
      <c r="B51"/>
      <c r="C51"/>
      <c r="D51"/>
      <c r="E51"/>
      <c r="F51"/>
      <c r="G51"/>
      <c r="H51"/>
      <c r="I51"/>
      <c r="J51"/>
      <c r="K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row>
    <row r="52" spans="1:179" s="1" customFormat="1" x14ac:dyDescent="0.2">
      <c r="A52"/>
      <c r="B52"/>
      <c r="C52"/>
      <c r="D52"/>
      <c r="E52"/>
      <c r="F52"/>
      <c r="G52"/>
      <c r="H52"/>
      <c r="I52"/>
      <c r="J52"/>
      <c r="K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row>
    <row r="53" spans="1:179" s="1" customFormat="1" x14ac:dyDescent="0.2">
      <c r="A53"/>
      <c r="B53"/>
      <c r="C53"/>
      <c r="D53"/>
      <c r="E53"/>
      <c r="F53"/>
      <c r="G53"/>
      <c r="H53"/>
      <c r="I53"/>
      <c r="J53"/>
      <c r="K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row>
  </sheetData>
  <mergeCells count="50">
    <mergeCell ref="BA46:BK47"/>
    <mergeCell ref="A45:K45"/>
    <mergeCell ref="N45:X45"/>
    <mergeCell ref="AA45:AK45"/>
    <mergeCell ref="AN45:AX45"/>
    <mergeCell ref="BA45:BK45"/>
    <mergeCell ref="A46:K47"/>
    <mergeCell ref="N46:X47"/>
    <mergeCell ref="AA46:AK47"/>
    <mergeCell ref="AN46:AX47"/>
    <mergeCell ref="BJ8:BK8"/>
    <mergeCell ref="A44:K44"/>
    <mergeCell ref="N44:X44"/>
    <mergeCell ref="AA44:AK44"/>
    <mergeCell ref="AN44:AX44"/>
    <mergeCell ref="BA44:BK44"/>
    <mergeCell ref="AU8:AV8"/>
    <mergeCell ref="AW8:AX8"/>
    <mergeCell ref="BB8:BC8"/>
    <mergeCell ref="BD8:BE8"/>
    <mergeCell ref="BF8:BG8"/>
    <mergeCell ref="BH8:BI8"/>
    <mergeCell ref="AF8:AG8"/>
    <mergeCell ref="AH8:AI8"/>
    <mergeCell ref="O8:P8"/>
    <mergeCell ref="AJ8:AK8"/>
    <mergeCell ref="AQ8:AR8"/>
    <mergeCell ref="AS8:AT8"/>
    <mergeCell ref="Q8:R8"/>
    <mergeCell ref="S8:T8"/>
    <mergeCell ref="U8:V8"/>
    <mergeCell ref="W8:X8"/>
    <mergeCell ref="AO8:AP8"/>
    <mergeCell ref="AB8:AC8"/>
    <mergeCell ref="AD8:AE8"/>
    <mergeCell ref="B8:C8"/>
    <mergeCell ref="D8:E8"/>
    <mergeCell ref="F8:G8"/>
    <mergeCell ref="H8:I8"/>
    <mergeCell ref="J8:K8"/>
    <mergeCell ref="BA2:BK4"/>
    <mergeCell ref="B7:K7"/>
    <mergeCell ref="O7:X7"/>
    <mergeCell ref="AB7:AK7"/>
    <mergeCell ref="AO7:AX7"/>
    <mergeCell ref="BB7:BK7"/>
    <mergeCell ref="A2:M4"/>
    <mergeCell ref="N2:X4"/>
    <mergeCell ref="AA2:AK4"/>
    <mergeCell ref="AN2:AX4"/>
  </mergeCells>
  <conditionalFormatting sqref="M11:M43">
    <cfRule type="cellIs" dxfId="18" priority="1" operator="lessThan">
      <formula>100</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59</vt:i4>
      </vt:variant>
    </vt:vector>
  </HeadingPairs>
  <TitlesOfParts>
    <vt:vector size="118" baseType="lpstr">
      <vt:lpstr>Contents</vt:lpstr>
      <vt:lpstr>Reader's guide</vt:lpstr>
      <vt:lpstr>Table A3.1 (L)</vt:lpstr>
      <vt:lpstr>Table A3.1 (N)</vt:lpstr>
      <vt:lpstr>Table A3.2 (L)</vt:lpstr>
      <vt:lpstr>Table A3.2 (N)</vt:lpstr>
      <vt:lpstr>Table A3.3 (L)</vt:lpstr>
      <vt:lpstr>Table A3.3 (N)</vt:lpstr>
      <vt:lpstr>Table A3.3 (P)</vt:lpstr>
      <vt:lpstr>Table A3.4 (L)</vt:lpstr>
      <vt:lpstr>Table A3.4 (N)</vt:lpstr>
      <vt:lpstr>Table A3.5 (L)</vt:lpstr>
      <vt:lpstr>Table A3.5 (N)</vt:lpstr>
      <vt:lpstr>Table A3.5 (P)</vt:lpstr>
      <vt:lpstr>Table A3.6 (L)</vt:lpstr>
      <vt:lpstr>Table A3.6 (N)</vt:lpstr>
      <vt:lpstr>Table A3.7 (L)</vt:lpstr>
      <vt:lpstr>Table A3.7 (N)</vt:lpstr>
      <vt:lpstr>Table A3.7 (P)</vt:lpstr>
      <vt:lpstr>Table A3.8 (L)</vt:lpstr>
      <vt:lpstr>Table A3.8 (N)</vt:lpstr>
      <vt:lpstr>Table A3.9 (L)</vt:lpstr>
      <vt:lpstr>Table A3.9 (N)</vt:lpstr>
      <vt:lpstr>Table A3.10 (L)</vt:lpstr>
      <vt:lpstr>Table A3.10 (N)</vt:lpstr>
      <vt:lpstr>Table A3.10 (P)</vt:lpstr>
      <vt:lpstr>Table A3.11 (L)</vt:lpstr>
      <vt:lpstr>Table A3.11 (N)</vt:lpstr>
      <vt:lpstr>Table A3.11 (P)</vt:lpstr>
      <vt:lpstr>Table A3.12 (L)</vt:lpstr>
      <vt:lpstr>Table A3.12 (N)</vt:lpstr>
      <vt:lpstr>Table A3.12 (P)</vt:lpstr>
      <vt:lpstr>Table A3.13 (L)</vt:lpstr>
      <vt:lpstr>Table A3.13 (N)</vt:lpstr>
      <vt:lpstr>Table A3.13 (P)</vt:lpstr>
      <vt:lpstr>Table A3.14 (L)</vt:lpstr>
      <vt:lpstr>Table A3.14 (N)</vt:lpstr>
      <vt:lpstr>Table A3.15 (L)</vt:lpstr>
      <vt:lpstr>Table A3.15 (N)</vt:lpstr>
      <vt:lpstr>Table A3.16 (L)</vt:lpstr>
      <vt:lpstr>Table A3.16 (N)</vt:lpstr>
      <vt:lpstr>Table A3.16 (P)</vt:lpstr>
      <vt:lpstr>Table A3.17 (L)</vt:lpstr>
      <vt:lpstr>Table A3.17 (N)</vt:lpstr>
      <vt:lpstr>Table A3.17 (P)</vt:lpstr>
      <vt:lpstr>Table A3.18 (L)</vt:lpstr>
      <vt:lpstr>Table A3.18 (N)</vt:lpstr>
      <vt:lpstr>Table A3.18 (P)</vt:lpstr>
      <vt:lpstr>Table A3.19 (L)</vt:lpstr>
      <vt:lpstr>Table A3.19 (N)</vt:lpstr>
      <vt:lpstr>Table A3.20 (L)</vt:lpstr>
      <vt:lpstr>Table A3.20 (N)</vt:lpstr>
      <vt:lpstr>Table A3.20 (P)</vt:lpstr>
      <vt:lpstr>Table A3.21 (L)</vt:lpstr>
      <vt:lpstr>Table A3.21 (N)</vt:lpstr>
      <vt:lpstr>Table A3.21 (P)</vt:lpstr>
      <vt:lpstr>Table A3.22 (L)</vt:lpstr>
      <vt:lpstr>Table A3.22 (N)</vt:lpstr>
      <vt:lpstr>Table A3.22 (P)</vt:lpstr>
      <vt:lpstr>'Reader''s guide'!_ftn1</vt:lpstr>
      <vt:lpstr>'Reader''s guide'!_ftn2</vt:lpstr>
      <vt:lpstr>'Table A3.1 (L)'!Print_Area</vt:lpstr>
      <vt:lpstr>'Table A3.1 (N)'!Print_Area</vt:lpstr>
      <vt:lpstr>'Table A3.10 (L)'!Print_Area</vt:lpstr>
      <vt:lpstr>'Table A3.10 (N)'!Print_Area</vt:lpstr>
      <vt:lpstr>'Table A3.10 (P)'!Print_Area</vt:lpstr>
      <vt:lpstr>'Table A3.11 (L)'!Print_Area</vt:lpstr>
      <vt:lpstr>'Table A3.11 (N)'!Print_Area</vt:lpstr>
      <vt:lpstr>'Table A3.11 (P)'!Print_Area</vt:lpstr>
      <vt:lpstr>'Table A3.12 (L)'!Print_Area</vt:lpstr>
      <vt:lpstr>'Table A3.12 (N)'!Print_Area</vt:lpstr>
      <vt:lpstr>'Table A3.12 (P)'!Print_Area</vt:lpstr>
      <vt:lpstr>'Table A3.13 (L)'!Print_Area</vt:lpstr>
      <vt:lpstr>'Table A3.13 (N)'!Print_Area</vt:lpstr>
      <vt:lpstr>'Table A3.13 (P)'!Print_Area</vt:lpstr>
      <vt:lpstr>'Table A3.14 (L)'!Print_Area</vt:lpstr>
      <vt:lpstr>'Table A3.14 (N)'!Print_Area</vt:lpstr>
      <vt:lpstr>'Table A3.15 (L)'!Print_Area</vt:lpstr>
      <vt:lpstr>'Table A3.15 (N)'!Print_Area</vt:lpstr>
      <vt:lpstr>'Table A3.16 (L)'!Print_Area</vt:lpstr>
      <vt:lpstr>'Table A3.16 (N)'!Print_Area</vt:lpstr>
      <vt:lpstr>'Table A3.16 (P)'!Print_Area</vt:lpstr>
      <vt:lpstr>'Table A3.17 (L)'!Print_Area</vt:lpstr>
      <vt:lpstr>'Table A3.17 (N)'!Print_Area</vt:lpstr>
      <vt:lpstr>'Table A3.17 (P)'!Print_Area</vt:lpstr>
      <vt:lpstr>'Table A3.18 (L)'!Print_Area</vt:lpstr>
      <vt:lpstr>'Table A3.18 (N)'!Print_Area</vt:lpstr>
      <vt:lpstr>'Table A3.18 (P)'!Print_Area</vt:lpstr>
      <vt:lpstr>'Table A3.19 (L)'!Print_Area</vt:lpstr>
      <vt:lpstr>'Table A3.19 (N)'!Print_Area</vt:lpstr>
      <vt:lpstr>'Table A3.2 (L)'!Print_Area</vt:lpstr>
      <vt:lpstr>'Table A3.2 (N)'!Print_Area</vt:lpstr>
      <vt:lpstr>'Table A3.20 (L)'!Print_Area</vt:lpstr>
      <vt:lpstr>'Table A3.20 (N)'!Print_Area</vt:lpstr>
      <vt:lpstr>'Table A3.20 (P)'!Print_Area</vt:lpstr>
      <vt:lpstr>'Table A3.21 (L)'!Print_Area</vt:lpstr>
      <vt:lpstr>'Table A3.21 (N)'!Print_Area</vt:lpstr>
      <vt:lpstr>'Table A3.21 (P)'!Print_Area</vt:lpstr>
      <vt:lpstr>'Table A3.22 (L)'!Print_Area</vt:lpstr>
      <vt:lpstr>'Table A3.22 (N)'!Print_Area</vt:lpstr>
      <vt:lpstr>'Table A3.22 (P)'!Print_Area</vt:lpstr>
      <vt:lpstr>'Table A3.3 (L)'!Print_Area</vt:lpstr>
      <vt:lpstr>'Table A3.3 (N)'!Print_Area</vt:lpstr>
      <vt:lpstr>'Table A3.3 (P)'!Print_Area</vt:lpstr>
      <vt:lpstr>'Table A3.4 (L)'!Print_Area</vt:lpstr>
      <vt:lpstr>'Table A3.4 (N)'!Print_Area</vt:lpstr>
      <vt:lpstr>'Table A3.5 (L)'!Print_Area</vt:lpstr>
      <vt:lpstr>'Table A3.5 (N)'!Print_Area</vt:lpstr>
      <vt:lpstr>'Table A3.5 (P)'!Print_Area</vt:lpstr>
      <vt:lpstr>'Table A3.6 (L)'!Print_Area</vt:lpstr>
      <vt:lpstr>'Table A3.6 (N)'!Print_Area</vt:lpstr>
      <vt:lpstr>'Table A3.7 (L)'!Print_Area</vt:lpstr>
      <vt:lpstr>'Table A3.7 (N)'!Print_Area</vt:lpstr>
      <vt:lpstr>'Table A3.7 (P)'!Print_Area</vt:lpstr>
      <vt:lpstr>'Table A3.8 (L)'!Print_Area</vt:lpstr>
      <vt:lpstr>'Table A3.8 (N)'!Print_Area</vt:lpstr>
      <vt:lpstr>'Table A3.9 (L)'!Print_Area</vt:lpstr>
      <vt:lpstr>'Table A3.9 (N)'!Print_Area</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Vanessa</dc:creator>
  <cp:lastModifiedBy>BORG Veronica</cp:lastModifiedBy>
  <dcterms:created xsi:type="dcterms:W3CDTF">2013-10-03T09:13:06Z</dcterms:created>
  <dcterms:modified xsi:type="dcterms:W3CDTF">2013-12-13T12:16:30Z</dcterms:modified>
</cp:coreProperties>
</file>